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Базы данных\Ежемесячные\10 и 11 разделы\Кредиты\"/>
    </mc:Choice>
  </mc:AlternateContent>
  <xr:revisionPtr revIDLastSave="0" documentId="13_ncr:1_{0C739325-01C5-4B61-A104-68EFCE2F7930}" xr6:coauthVersionLast="47" xr6:coauthVersionMax="47" xr10:uidLastSave="{00000000-0000-0000-0000-000000000000}"/>
  <bookViews>
    <workbookView xWindow="-120" yWindow="-120" windowWidth="29040" windowHeight="15720" tabRatio="761" xr2:uid="{00000000-000D-0000-FFFF-FFFF00000000}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4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<sst xmlns="http://schemas.openxmlformats.org/spreadsheetml/2006/main" count="8526" uniqueCount="240">
  <si>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</si>
  <si>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</si>
  <si>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</si>
  <si>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</si>
  <si>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</si>
  <si>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</si>
  <si>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</si>
  <si>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</si>
  <si>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</si>
  <si>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</si>
  <si>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</si>
  <si>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</si>
  <si>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</si>
  <si>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</si>
  <si>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</si>
  <si>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</si>
  <si>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</si>
  <si>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</si>
  <si>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</si>
  <si>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</si>
  <si>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</si>
  <si>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</si>
  <si>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</si>
  <si>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</si>
  <si>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</si>
  <si>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</si>
  <si>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</si>
  <si>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</si>
  <si>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</si>
  <si>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</si>
  <si>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</si>
  <si>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</si>
  <si>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</si>
  <si>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</si>
  <si>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</si>
  <si>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</si>
  <si>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</si>
  <si>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</si>
  <si>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</si>
  <si>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</si>
  <si>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</si>
  <si>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</si>
  <si>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</si>
  <si>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</si>
  <si>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</si>
  <si>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</si>
  <si>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</si>
  <si>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</si>
  <si>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</si>
  <si>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</si>
  <si>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</si>
  <si>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</si>
  <si>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</si>
  <si>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</si>
  <si>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</si>
  <si>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</si>
  <si>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</si>
  <si>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</si>
  <si>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</si>
  <si>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</si>
  <si>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</si>
  <si>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</si>
  <si>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</si>
  <si>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</si>
  <si>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</si>
  <si>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</si>
  <si>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</si>
  <si>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</si>
  <si>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</si>
  <si>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</si>
  <si>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</si>
  <si>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</si>
  <si>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</si>
  <si>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</si>
  <si>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</si>
  <si>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</si>
  <si>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</si>
  <si>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</si>
  <si>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</si>
  <si>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</si>
  <si>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</si>
  <si>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</si>
  <si>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</si>
  <si>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</si>
  <si>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</si>
  <si>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</si>
  <si>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</si>
  <si>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</si>
  <si>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</si>
  <si>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</si>
  <si>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</si>
  <si>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</si>
  <si>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</si>
  <si>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</si>
  <si>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</si>
  <si>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</si>
  <si>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</si>
  <si>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</si>
  <si>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</si>
  <si>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</si>
  <si>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</si>
  <si>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</si>
  <si>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</si>
  <si>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</si>
  <si>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</si>
  <si>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</si>
  <si>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</si>
  <si>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</si>
  <si>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</si>
  <si>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</si>
  <si>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</si>
  <si>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</si>
  <si>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</si>
  <si>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</si>
  <si>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</si>
  <si>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</si>
  <si>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</si>
  <si>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</si>
  <si>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</si>
  <si>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</si>
  <si>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</si>
  <si>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</si>
  <si>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</si>
  <si>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</si>
  <si>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</si>
  <si>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</si>
  <si>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</si>
  <si>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</si>
  <si>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</si>
  <si>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</si>
  <si>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</si>
  <si>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</si>
  <si>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</si>
  <si>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</si>
  <si>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</si>
  <si>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</si>
  <si>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</si>
  <si>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</si>
  <si>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</si>
  <si>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</si>
  <si>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</si>
  <si>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</si>
  <si>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</si>
  <si>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</si>
  <si>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</si>
  <si>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</si>
  <si>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</si>
  <si>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</si>
  <si>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</si>
  <si>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</si>
  <si>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</si>
  <si>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</si>
  <si>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</si>
  <si>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</si>
  <si>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</si>
  <si>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</si>
  <si>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</si>
  <si>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</si>
  <si>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</si>
  <si>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</si>
  <si>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</si>
  <si>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</si>
  <si>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</si>
  <si>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</si>
  <si>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</si>
  <si>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</si>
  <si>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</si>
  <si>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</si>
  <si>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</si>
  <si>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</si>
  <si>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</si>
  <si>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</si>
  <si>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</si>
  <si>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</si>
  <si>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</si>
  <si>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</si>
  <si>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</si>
  <si>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</si>
  <si>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</si>
  <si>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</si>
  <si>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</si>
  <si>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</si>
  <si>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</si>
  <si>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</si>
  <si>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</si>
  <si>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</si>
  <si>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</si>
  <si>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</si>
  <si>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</si>
  <si>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</si>
  <si>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</si>
  <si>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</si>
  <si>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</si>
  <si>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</si>
  <si>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</si>
  <si>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</si>
  <si>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</si>
  <si>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</si>
  <si>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</si>
  <si>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</si>
  <si>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</si>
  <si>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</si>
  <si>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</si>
  <si>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</si>
  <si>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</si>
  <si>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</si>
  <si>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</si>
  <si>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</si>
  <si>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</si>
  <si>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</si>
  <si>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</si>
  <si>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</si>
  <si>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</si>
  <si>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</si>
  <si>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</si>
  <si>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</si>
  <si>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</si>
  <si>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</si>
  <si>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</si>
  <si>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</si>
  <si>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</si>
  <si>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</si>
  <si>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</si>
  <si>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</si>
  <si>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</si>
  <si>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</si>
  <si>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</si>
  <si>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</si>
  <si>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</si>
  <si>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</si>
  <si>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</si>
  <si>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</si>
  <si>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</si>
  <si>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</si>
  <si>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</si>
  <si>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Январь 2026 г.</t>
  </si>
  <si>
    <t>January 2026</t>
  </si>
  <si>
    <t>Жалган куран*</t>
  </si>
  <si>
    <t>Март*</t>
  </si>
  <si>
    <t>March*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</si>
</sst>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</cellXfs>
  <cellStyles count="227">
    <cellStyle name="20% - Акцент1 2" xfId="1" xr:uid="{00000000-0005-0000-0000-000000000000}"/>
    <cellStyle name="20% - Акцент1 2 2" xfId="2" xr:uid="{00000000-0005-0000-0000-000001000000}"/>
    <cellStyle name="20% - Акцент1 3" xfId="3" xr:uid="{00000000-0005-0000-0000-000002000000}"/>
    <cellStyle name="20% - Акцент1 4" xfId="4" xr:uid="{00000000-0005-0000-0000-000003000000}"/>
    <cellStyle name="20% - Акцент2 2" xfId="5" xr:uid="{00000000-0005-0000-0000-000004000000}"/>
    <cellStyle name="20% - Акцент2 2 2" xfId="6" xr:uid="{00000000-0005-0000-0000-000005000000}"/>
    <cellStyle name="20% - Акцент2 3" xfId="7" xr:uid="{00000000-0005-0000-0000-000006000000}"/>
    <cellStyle name="20% - Акцент2 4" xfId="8" xr:uid="{00000000-0005-0000-0000-000007000000}"/>
    <cellStyle name="20% - Акцент3 2" xfId="9" xr:uid="{00000000-0005-0000-0000-000008000000}"/>
    <cellStyle name="20% - Акцент3 2 2" xfId="10" xr:uid="{00000000-0005-0000-0000-000009000000}"/>
    <cellStyle name="20% - Акцент3 3" xfId="11" xr:uid="{00000000-0005-0000-0000-00000A000000}"/>
    <cellStyle name="20% - Акцент3 4" xfId="12" xr:uid="{00000000-0005-0000-0000-00000B000000}"/>
    <cellStyle name="20% - Акцент4 2" xfId="13" xr:uid="{00000000-0005-0000-0000-00000C000000}"/>
    <cellStyle name="20% - Акцент4 2 2" xfId="14" xr:uid="{00000000-0005-0000-0000-00000D000000}"/>
    <cellStyle name="20% - Акцент4 3" xfId="15" xr:uid="{00000000-0005-0000-0000-00000E000000}"/>
    <cellStyle name="20% - Акцент4 4" xfId="16" xr:uid="{00000000-0005-0000-0000-00000F000000}"/>
    <cellStyle name="20% - Акцент5 2" xfId="17" xr:uid="{00000000-0005-0000-0000-000010000000}"/>
    <cellStyle name="20% - Акцент5 2 2" xfId="18" xr:uid="{00000000-0005-0000-0000-000011000000}"/>
    <cellStyle name="20% - Акцент5 3" xfId="19" xr:uid="{00000000-0005-0000-0000-000012000000}"/>
    <cellStyle name="20% - Акцент5 4" xfId="20" xr:uid="{00000000-0005-0000-0000-000013000000}"/>
    <cellStyle name="20% - Акцент6 2" xfId="21" xr:uid="{00000000-0005-0000-0000-000014000000}"/>
    <cellStyle name="20% - Акцент6 2 2" xfId="22" xr:uid="{00000000-0005-0000-0000-000015000000}"/>
    <cellStyle name="20% - Акцент6 3" xfId="23" xr:uid="{00000000-0005-0000-0000-000016000000}"/>
    <cellStyle name="20% - Акцент6 4" xfId="24" xr:uid="{00000000-0005-0000-0000-000017000000}"/>
    <cellStyle name="40% - Акцент1 2" xfId="25" xr:uid="{00000000-0005-0000-0000-000018000000}"/>
    <cellStyle name="40% - Акцент1 2 2" xfId="26" xr:uid="{00000000-0005-0000-0000-000019000000}"/>
    <cellStyle name="40% - Акцент1 3" xfId="27" xr:uid="{00000000-0005-0000-0000-00001A000000}"/>
    <cellStyle name="40% - Акцент1 4" xfId="28" xr:uid="{00000000-0005-0000-0000-00001B000000}"/>
    <cellStyle name="40% - Акцент2 2" xfId="29" xr:uid="{00000000-0005-0000-0000-00001C000000}"/>
    <cellStyle name="40% - Акцент2 2 2" xfId="30" xr:uid="{00000000-0005-0000-0000-00001D000000}"/>
    <cellStyle name="40% - Акцент2 3" xfId="31" xr:uid="{00000000-0005-0000-0000-00001E000000}"/>
    <cellStyle name="40% - Акцент2 4" xfId="32" xr:uid="{00000000-0005-0000-0000-00001F000000}"/>
    <cellStyle name="40% - Акцент3 2" xfId="33" xr:uid="{00000000-0005-0000-0000-000020000000}"/>
    <cellStyle name="40% - Акцент3 2 2" xfId="34" xr:uid="{00000000-0005-0000-0000-000021000000}"/>
    <cellStyle name="40% - Акцент3 3" xfId="35" xr:uid="{00000000-0005-0000-0000-000022000000}"/>
    <cellStyle name="40% - Акцент3 4" xfId="36" xr:uid="{00000000-0005-0000-0000-000023000000}"/>
    <cellStyle name="40% - Акцент4 2" xfId="37" xr:uid="{00000000-0005-0000-0000-000024000000}"/>
    <cellStyle name="40% - Акцент4 2 2" xfId="38" xr:uid="{00000000-0005-0000-0000-000025000000}"/>
    <cellStyle name="40% - Акцент4 3" xfId="39" xr:uid="{00000000-0005-0000-0000-000026000000}"/>
    <cellStyle name="40% - Акцент4 4" xfId="40" xr:uid="{00000000-0005-0000-0000-000027000000}"/>
    <cellStyle name="40% - Акцент5 2" xfId="41" xr:uid="{00000000-0005-0000-0000-000028000000}"/>
    <cellStyle name="40% - Акцент5 2 2" xfId="42" xr:uid="{00000000-0005-0000-0000-000029000000}"/>
    <cellStyle name="40% - Акцент5 3" xfId="43" xr:uid="{00000000-0005-0000-0000-00002A000000}"/>
    <cellStyle name="40% - Акцент5 4" xfId="44" xr:uid="{00000000-0005-0000-0000-00002B000000}"/>
    <cellStyle name="40% - Акцент6 2" xfId="45" xr:uid="{00000000-0005-0000-0000-00002C000000}"/>
    <cellStyle name="40% - Акцент6 2 2" xfId="46" xr:uid="{00000000-0005-0000-0000-00002D000000}"/>
    <cellStyle name="40% - Акцент6 3" xfId="47" xr:uid="{00000000-0005-0000-0000-00002E000000}"/>
    <cellStyle name="40% - Акцент6 4" xfId="48" xr:uid="{00000000-0005-0000-0000-00002F000000}"/>
    <cellStyle name="60% - Акцент1 2" xfId="49" xr:uid="{00000000-0005-0000-0000-000030000000}"/>
    <cellStyle name="60% - Акцент1 2 2" xfId="50" xr:uid="{00000000-0005-0000-0000-000031000000}"/>
    <cellStyle name="60% - Акцент1 3" xfId="51" xr:uid="{00000000-0005-0000-0000-000032000000}"/>
    <cellStyle name="60% - Акцент1 4" xfId="52" xr:uid="{00000000-0005-0000-0000-000033000000}"/>
    <cellStyle name="60% - Акцент2 2" xfId="53" xr:uid="{00000000-0005-0000-0000-000034000000}"/>
    <cellStyle name="60% - Акцент2 2 2" xfId="54" xr:uid="{00000000-0005-0000-0000-000035000000}"/>
    <cellStyle name="60% - Акцент2 3" xfId="55" xr:uid="{00000000-0005-0000-0000-000036000000}"/>
    <cellStyle name="60% - Акцент2 4" xfId="56" xr:uid="{00000000-0005-0000-0000-000037000000}"/>
    <cellStyle name="60% - Акцент3 2" xfId="57" xr:uid="{00000000-0005-0000-0000-000038000000}"/>
    <cellStyle name="60% - Акцент3 2 2" xfId="58" xr:uid="{00000000-0005-0000-0000-000039000000}"/>
    <cellStyle name="60% - Акцент3 3" xfId="59" xr:uid="{00000000-0005-0000-0000-00003A000000}"/>
    <cellStyle name="60% - Акцент3 4" xfId="60" xr:uid="{00000000-0005-0000-0000-00003B000000}"/>
    <cellStyle name="60% - Акцент4 2" xfId="61" xr:uid="{00000000-0005-0000-0000-00003C000000}"/>
    <cellStyle name="60% - Акцент4 2 2" xfId="62" xr:uid="{00000000-0005-0000-0000-00003D000000}"/>
    <cellStyle name="60% - Акцент4 3" xfId="63" xr:uid="{00000000-0005-0000-0000-00003E000000}"/>
    <cellStyle name="60% - Акцент4 4" xfId="64" xr:uid="{00000000-0005-0000-0000-00003F000000}"/>
    <cellStyle name="60% - Акцент5 2" xfId="65" xr:uid="{00000000-0005-0000-0000-000040000000}"/>
    <cellStyle name="60% - Акцент5 2 2" xfId="66" xr:uid="{00000000-0005-0000-0000-000041000000}"/>
    <cellStyle name="60% - Акцент5 3" xfId="67" xr:uid="{00000000-0005-0000-0000-000042000000}"/>
    <cellStyle name="60% - Акцент5 4" xfId="68" xr:uid="{00000000-0005-0000-0000-000043000000}"/>
    <cellStyle name="60% - Акцент6 2" xfId="69" xr:uid="{00000000-0005-0000-0000-000044000000}"/>
    <cellStyle name="60% - Акцент6 2 2" xfId="70" xr:uid="{00000000-0005-0000-0000-000045000000}"/>
    <cellStyle name="60% - Акцент6 3" xfId="71" xr:uid="{00000000-0005-0000-0000-000046000000}"/>
    <cellStyle name="60% - Акцент6 4" xfId="72" xr:uid="{00000000-0005-0000-0000-000047000000}"/>
    <cellStyle name="Акцент1 2" xfId="73" xr:uid="{00000000-0005-0000-0000-000048000000}"/>
    <cellStyle name="Акцент1 2 2" xfId="74" xr:uid="{00000000-0005-0000-0000-000049000000}"/>
    <cellStyle name="Акцент1 3" xfId="75" xr:uid="{00000000-0005-0000-0000-00004A000000}"/>
    <cellStyle name="Акцент1 4" xfId="76" xr:uid="{00000000-0005-0000-0000-00004B000000}"/>
    <cellStyle name="Акцент2 2" xfId="77" xr:uid="{00000000-0005-0000-0000-00004C000000}"/>
    <cellStyle name="Акцент2 2 2" xfId="78" xr:uid="{00000000-0005-0000-0000-00004D000000}"/>
    <cellStyle name="Акцент2 3" xfId="79" xr:uid="{00000000-0005-0000-0000-00004E000000}"/>
    <cellStyle name="Акцент2 4" xfId="80" xr:uid="{00000000-0005-0000-0000-00004F000000}"/>
    <cellStyle name="Акцент3 2" xfId="81" xr:uid="{00000000-0005-0000-0000-000050000000}"/>
    <cellStyle name="Акцент3 2 2" xfId="82" xr:uid="{00000000-0005-0000-0000-000051000000}"/>
    <cellStyle name="Акцент3 3" xfId="83" xr:uid="{00000000-0005-0000-0000-000052000000}"/>
    <cellStyle name="Акцент3 4" xfId="84" xr:uid="{00000000-0005-0000-0000-000053000000}"/>
    <cellStyle name="Акцент4 2" xfId="85" xr:uid="{00000000-0005-0000-0000-000054000000}"/>
    <cellStyle name="Акцент4 2 2" xfId="86" xr:uid="{00000000-0005-0000-0000-000055000000}"/>
    <cellStyle name="Акцент4 3" xfId="87" xr:uid="{00000000-0005-0000-0000-000056000000}"/>
    <cellStyle name="Акцент4 4" xfId="88" xr:uid="{00000000-0005-0000-0000-000057000000}"/>
    <cellStyle name="Акцент5 2" xfId="89" xr:uid="{00000000-0005-0000-0000-000058000000}"/>
    <cellStyle name="Акцент5 2 2" xfId="90" xr:uid="{00000000-0005-0000-0000-000059000000}"/>
    <cellStyle name="Акцент5 3" xfId="91" xr:uid="{00000000-0005-0000-0000-00005A000000}"/>
    <cellStyle name="Акцент5 4" xfId="92" xr:uid="{00000000-0005-0000-0000-00005B000000}"/>
    <cellStyle name="Акцент6 2" xfId="93" xr:uid="{00000000-0005-0000-0000-00005C000000}"/>
    <cellStyle name="Акцент6 2 2" xfId="94" xr:uid="{00000000-0005-0000-0000-00005D000000}"/>
    <cellStyle name="Акцент6 3" xfId="95" xr:uid="{00000000-0005-0000-0000-00005E000000}"/>
    <cellStyle name="Акцент6 4" xfId="96" xr:uid="{00000000-0005-0000-0000-00005F000000}"/>
    <cellStyle name="Ввод  2" xfId="97" xr:uid="{00000000-0005-0000-0000-000060000000}"/>
    <cellStyle name="Ввод  2 2" xfId="98" xr:uid="{00000000-0005-0000-0000-000061000000}"/>
    <cellStyle name="Ввод  3" xfId="99" xr:uid="{00000000-0005-0000-0000-000062000000}"/>
    <cellStyle name="Ввод  4" xfId="100" xr:uid="{00000000-0005-0000-0000-000063000000}"/>
    <cellStyle name="Вывод 2" xfId="101" xr:uid="{00000000-0005-0000-0000-000064000000}"/>
    <cellStyle name="Вывод 2 2" xfId="102" xr:uid="{00000000-0005-0000-0000-000065000000}"/>
    <cellStyle name="Вывод 3" xfId="103" xr:uid="{00000000-0005-0000-0000-000066000000}"/>
    <cellStyle name="Вывод 4" xfId="104" xr:uid="{00000000-0005-0000-0000-000067000000}"/>
    <cellStyle name="Вычисление 2" xfId="105" xr:uid="{00000000-0005-0000-0000-000068000000}"/>
    <cellStyle name="Вычисление 2 2" xfId="106" xr:uid="{00000000-0005-0000-0000-000069000000}"/>
    <cellStyle name="Вычисление 3" xfId="107" xr:uid="{00000000-0005-0000-0000-00006A000000}"/>
    <cellStyle name="Вычисление 4" xfId="108" xr:uid="{00000000-0005-0000-0000-00006B000000}"/>
    <cellStyle name="Заголовок 1 2" xfId="109" xr:uid="{00000000-0005-0000-0000-00006C000000}"/>
    <cellStyle name="Заголовок 1 2 2" xfId="110" xr:uid="{00000000-0005-0000-0000-00006D000000}"/>
    <cellStyle name="Заголовок 1 3" xfId="111" xr:uid="{00000000-0005-0000-0000-00006E000000}"/>
    <cellStyle name="Заголовок 1 4" xfId="112" xr:uid="{00000000-0005-0000-0000-00006F000000}"/>
    <cellStyle name="Заголовок 2 2" xfId="113" xr:uid="{00000000-0005-0000-0000-000070000000}"/>
    <cellStyle name="Заголовок 2 2 2" xfId="114" xr:uid="{00000000-0005-0000-0000-000071000000}"/>
    <cellStyle name="Заголовок 2 3" xfId="115" xr:uid="{00000000-0005-0000-0000-000072000000}"/>
    <cellStyle name="Заголовок 2 4" xfId="116" xr:uid="{00000000-0005-0000-0000-000073000000}"/>
    <cellStyle name="Заголовок 3 2" xfId="117" xr:uid="{00000000-0005-0000-0000-000074000000}"/>
    <cellStyle name="Заголовок 3 2 2" xfId="118" xr:uid="{00000000-0005-0000-0000-000075000000}"/>
    <cellStyle name="Заголовок 3 3" xfId="119" xr:uid="{00000000-0005-0000-0000-000076000000}"/>
    <cellStyle name="Заголовок 3 4" xfId="120" xr:uid="{00000000-0005-0000-0000-000077000000}"/>
    <cellStyle name="Заголовок 4 2" xfId="121" xr:uid="{00000000-0005-0000-0000-000078000000}"/>
    <cellStyle name="Заголовок 4 2 2" xfId="122" xr:uid="{00000000-0005-0000-0000-000079000000}"/>
    <cellStyle name="Заголовок 4 3" xfId="123" xr:uid="{00000000-0005-0000-0000-00007A000000}"/>
    <cellStyle name="Заголовок 4 4" xfId="124" xr:uid="{00000000-0005-0000-0000-00007B000000}"/>
    <cellStyle name="Итог 2" xfId="125" xr:uid="{00000000-0005-0000-0000-00007C000000}"/>
    <cellStyle name="Итог 2 2" xfId="126" xr:uid="{00000000-0005-0000-0000-00007D000000}"/>
    <cellStyle name="Итог 3" xfId="127" xr:uid="{00000000-0005-0000-0000-00007E000000}"/>
    <cellStyle name="Итог 4" xfId="128" xr:uid="{00000000-0005-0000-0000-00007F000000}"/>
    <cellStyle name="Контрольная ячейка 2" xfId="129" xr:uid="{00000000-0005-0000-0000-000080000000}"/>
    <cellStyle name="Контрольная ячейка 2 2" xfId="130" xr:uid="{00000000-0005-0000-0000-000081000000}"/>
    <cellStyle name="Контрольная ячейка 3" xfId="131" xr:uid="{00000000-0005-0000-0000-000082000000}"/>
    <cellStyle name="Контрольная ячейка 4" xfId="132" xr:uid="{00000000-0005-0000-0000-000083000000}"/>
    <cellStyle name="Название 2" xfId="133" xr:uid="{00000000-0005-0000-0000-000084000000}"/>
    <cellStyle name="Название 2 2" xfId="134" xr:uid="{00000000-0005-0000-0000-000085000000}"/>
    <cellStyle name="Название 3" xfId="135" xr:uid="{00000000-0005-0000-0000-000086000000}"/>
    <cellStyle name="Название 4" xfId="136" xr:uid="{00000000-0005-0000-0000-000087000000}"/>
    <cellStyle name="Нейтральный 2" xfId="137" xr:uid="{00000000-0005-0000-0000-000088000000}"/>
    <cellStyle name="Нейтральный 2 2" xfId="138" xr:uid="{00000000-0005-0000-0000-000089000000}"/>
    <cellStyle name="Нейтральный 3" xfId="139" xr:uid="{00000000-0005-0000-0000-00008A000000}"/>
    <cellStyle name="Нейтральный 4" xfId="140" xr:uid="{00000000-0005-0000-0000-00008B000000}"/>
    <cellStyle name="Обычный" xfId="0" builtinId="0"/>
    <cellStyle name="Обычный 10" xfId="141" xr:uid="{00000000-0005-0000-0000-00008D000000}"/>
    <cellStyle name="Обычный 10 2" xfId="142" xr:uid="{00000000-0005-0000-0000-00008E000000}"/>
    <cellStyle name="Обычный 11" xfId="143" xr:uid="{00000000-0005-0000-0000-00008F000000}"/>
    <cellStyle name="Обычный 12" xfId="144" xr:uid="{00000000-0005-0000-0000-000090000000}"/>
    <cellStyle name="Обычный 13" xfId="145" xr:uid="{00000000-0005-0000-0000-000091000000}"/>
    <cellStyle name="Обычный 13 2" xfId="146" xr:uid="{00000000-0005-0000-0000-000092000000}"/>
    <cellStyle name="Обычный 14" xfId="147" xr:uid="{00000000-0005-0000-0000-000093000000}"/>
    <cellStyle name="Обычный 14 2" xfId="148" xr:uid="{00000000-0005-0000-0000-000094000000}"/>
    <cellStyle name="Обычный 14 2 2" xfId="149" xr:uid="{00000000-0005-0000-0000-000095000000}"/>
    <cellStyle name="Обычный 14 3" xfId="150" xr:uid="{00000000-0005-0000-0000-000096000000}"/>
    <cellStyle name="Обычный 14 3 2" xfId="151" xr:uid="{00000000-0005-0000-0000-000097000000}"/>
    <cellStyle name="Обычный 14 4" xfId="152" xr:uid="{00000000-0005-0000-0000-000098000000}"/>
    <cellStyle name="Обычный 15 2" xfId="153" xr:uid="{00000000-0005-0000-0000-000099000000}"/>
    <cellStyle name="Обычный 15 2 2" xfId="154" xr:uid="{00000000-0005-0000-0000-00009A000000}"/>
    <cellStyle name="Обычный 15 3" xfId="155" xr:uid="{00000000-0005-0000-0000-00009B000000}"/>
    <cellStyle name="Обычный 15 3 2" xfId="156" xr:uid="{00000000-0005-0000-0000-00009C000000}"/>
    <cellStyle name="Обычный 16 2" xfId="157" xr:uid="{00000000-0005-0000-0000-00009D000000}"/>
    <cellStyle name="Обычный 16 2 2" xfId="158" xr:uid="{00000000-0005-0000-0000-00009E000000}"/>
    <cellStyle name="Обычный 16 3" xfId="159" xr:uid="{00000000-0005-0000-0000-00009F000000}"/>
    <cellStyle name="Обычный 16 3 2" xfId="160" xr:uid="{00000000-0005-0000-0000-0000A0000000}"/>
    <cellStyle name="Обычный 16 4" xfId="161" xr:uid="{00000000-0005-0000-0000-0000A1000000}"/>
    <cellStyle name="Обычный 17 2" xfId="162" xr:uid="{00000000-0005-0000-0000-0000A2000000}"/>
    <cellStyle name="Обычный 17 2 2" xfId="163" xr:uid="{00000000-0005-0000-0000-0000A3000000}"/>
    <cellStyle name="Обычный 17 3" xfId="164" xr:uid="{00000000-0005-0000-0000-0000A4000000}"/>
    <cellStyle name="Обычный 17 3 2" xfId="165" xr:uid="{00000000-0005-0000-0000-0000A5000000}"/>
    <cellStyle name="Обычный 17 4" xfId="166" xr:uid="{00000000-0005-0000-0000-0000A6000000}"/>
    <cellStyle name="Обычный 18" xfId="167" xr:uid="{00000000-0005-0000-0000-0000A7000000}"/>
    <cellStyle name="Обычный 18 2" xfId="168" xr:uid="{00000000-0005-0000-0000-0000A8000000}"/>
    <cellStyle name="Обычный 18 2 2" xfId="169" xr:uid="{00000000-0005-0000-0000-0000A9000000}"/>
    <cellStyle name="Обычный 18 3" xfId="170" xr:uid="{00000000-0005-0000-0000-0000AA000000}"/>
    <cellStyle name="Обычный 18 3 2" xfId="171" xr:uid="{00000000-0005-0000-0000-0000AB000000}"/>
    <cellStyle name="Обычный 18 4" xfId="172" xr:uid="{00000000-0005-0000-0000-0000AC000000}"/>
    <cellStyle name="Обычный 2" xfId="173" xr:uid="{00000000-0005-0000-0000-0000AD000000}"/>
    <cellStyle name="Обычный 2 2" xfId="174" xr:uid="{00000000-0005-0000-0000-0000AE000000}"/>
    <cellStyle name="Обычный 25" xfId="175" xr:uid="{00000000-0005-0000-0000-0000AF000000}"/>
    <cellStyle name="Обычный 26" xfId="176" xr:uid="{00000000-0005-0000-0000-0000B0000000}"/>
    <cellStyle name="Обычный 3" xfId="177" xr:uid="{00000000-0005-0000-0000-0000B1000000}"/>
    <cellStyle name="Обычный 4" xfId="178" xr:uid="{00000000-0005-0000-0000-0000B2000000}"/>
    <cellStyle name="Обычный 5" xfId="179" xr:uid="{00000000-0005-0000-0000-0000B3000000}"/>
    <cellStyle name="Обычный 6" xfId="180" xr:uid="{00000000-0005-0000-0000-0000B4000000}"/>
    <cellStyle name="Обычный 7" xfId="181" xr:uid="{00000000-0005-0000-0000-0000B5000000}"/>
    <cellStyle name="Обычный 8" xfId="182" xr:uid="{00000000-0005-0000-0000-0000B6000000}"/>
    <cellStyle name="Обычный 9" xfId="183" xr:uid="{00000000-0005-0000-0000-0000B7000000}"/>
    <cellStyle name="Обычный 9 2" xfId="184" xr:uid="{00000000-0005-0000-0000-0000B8000000}"/>
    <cellStyle name="Обычный_Форма 1" xfId="185" xr:uid="{00000000-0005-0000-0000-0000B9000000}"/>
    <cellStyle name="Плохой 2" xfId="186" xr:uid="{00000000-0005-0000-0000-0000BA000000}"/>
    <cellStyle name="Плохой 2 2" xfId="187" xr:uid="{00000000-0005-0000-0000-0000BB000000}"/>
    <cellStyle name="Плохой 3" xfId="188" xr:uid="{00000000-0005-0000-0000-0000BC000000}"/>
    <cellStyle name="Плохой 4" xfId="189" xr:uid="{00000000-0005-0000-0000-0000BD000000}"/>
    <cellStyle name="Пояснение 2" xfId="190" xr:uid="{00000000-0005-0000-0000-0000BE000000}"/>
    <cellStyle name="Пояснение 2 2" xfId="191" xr:uid="{00000000-0005-0000-0000-0000BF000000}"/>
    <cellStyle name="Пояснение 3" xfId="192" xr:uid="{00000000-0005-0000-0000-0000C0000000}"/>
    <cellStyle name="Пояснение 4" xfId="193" xr:uid="{00000000-0005-0000-0000-0000C1000000}"/>
    <cellStyle name="Примечание 2" xfId="194" xr:uid="{00000000-0005-0000-0000-0000C2000000}"/>
    <cellStyle name="Примечание 2 2" xfId="195" xr:uid="{00000000-0005-0000-0000-0000C3000000}"/>
    <cellStyle name="Примечание 2 2 2" xfId="196" xr:uid="{00000000-0005-0000-0000-0000C4000000}"/>
    <cellStyle name="Примечание 2 2 2 2" xfId="197" xr:uid="{00000000-0005-0000-0000-0000C5000000}"/>
    <cellStyle name="Примечание 2 2 2 2 2" xfId="198" xr:uid="{00000000-0005-0000-0000-0000C6000000}"/>
    <cellStyle name="Примечание 2 2 3" xfId="199" xr:uid="{00000000-0005-0000-0000-0000C7000000}"/>
    <cellStyle name="Примечание 2 3" xfId="200" xr:uid="{00000000-0005-0000-0000-0000C8000000}"/>
    <cellStyle name="Примечание 2 4" xfId="201" xr:uid="{00000000-0005-0000-0000-0000C9000000}"/>
    <cellStyle name="Примечание 3" xfId="202" xr:uid="{00000000-0005-0000-0000-0000CA000000}"/>
    <cellStyle name="Примечание 4" xfId="203" xr:uid="{00000000-0005-0000-0000-0000CB000000}"/>
    <cellStyle name="Примечание 5" xfId="204" xr:uid="{00000000-0005-0000-0000-0000CC000000}"/>
    <cellStyle name="Примечание 6" xfId="205" xr:uid="{00000000-0005-0000-0000-0000CD000000}"/>
    <cellStyle name="Примечание 7" xfId="206" xr:uid="{00000000-0005-0000-0000-0000CE000000}"/>
    <cellStyle name="Процентный 2" xfId="207" xr:uid="{00000000-0005-0000-0000-0000CF000000}"/>
    <cellStyle name="Процентный 2 2" xfId="208" xr:uid="{00000000-0005-0000-0000-0000D0000000}"/>
    <cellStyle name="Процентный 3" xfId="209" xr:uid="{00000000-0005-0000-0000-0000D1000000}"/>
    <cellStyle name="Связанная ячейка 2" xfId="210" xr:uid="{00000000-0005-0000-0000-0000D2000000}"/>
    <cellStyle name="Связанная ячейка 2 2" xfId="211" xr:uid="{00000000-0005-0000-0000-0000D3000000}"/>
    <cellStyle name="Связанная ячейка 3" xfId="212" xr:uid="{00000000-0005-0000-0000-0000D4000000}"/>
    <cellStyle name="Связанная ячейка 4" xfId="213" xr:uid="{00000000-0005-0000-0000-0000D5000000}"/>
    <cellStyle name="Стиль 1" xfId="214" xr:uid="{00000000-0005-0000-0000-0000D6000000}"/>
    <cellStyle name="Текст предупреждения 2" xfId="215" xr:uid="{00000000-0005-0000-0000-0000D7000000}"/>
    <cellStyle name="Текст предупреждения 2 2" xfId="216" xr:uid="{00000000-0005-0000-0000-0000D8000000}"/>
    <cellStyle name="Текст предупреждения 3" xfId="217" xr:uid="{00000000-0005-0000-0000-0000D9000000}"/>
    <cellStyle name="Текст предупреждения 4" xfId="218" xr:uid="{00000000-0005-0000-0000-0000DA000000}"/>
    <cellStyle name="Тысячи [0]_ДОКЛАД" xfId="219" xr:uid="{00000000-0005-0000-0000-0000DB000000}"/>
    <cellStyle name="Тысячи_ДОКЛАД" xfId="220" xr:uid="{00000000-0005-0000-0000-0000DC000000}"/>
    <cellStyle name="Финансовый 2" xfId="221" xr:uid="{00000000-0005-0000-0000-0000DD000000}"/>
    <cellStyle name="Финансовый 3" xfId="222" xr:uid="{00000000-0005-0000-0000-0000DE000000}"/>
    <cellStyle name="Хороший 2" xfId="223" xr:uid="{00000000-0005-0000-0000-0000DF000000}"/>
    <cellStyle name="Хороший 2 2" xfId="224" xr:uid="{00000000-0005-0000-0000-0000E0000000}"/>
    <cellStyle name="Хороший 3" xfId="225" xr:uid="{00000000-0005-0000-0000-0000E1000000}"/>
    <cellStyle name="Хороший 4" xfId="226" xr:uid="{00000000-0005-0000-0000-0000E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83"/>
  <sheetViews>
    <sheetView tabSelected="1" zoomScale="75" zoomScaleNormal="75" zoomScaleSheetLayoutView="80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3" sqref="A373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16.468231674263187</v>
      </c>
      <c r="F367" s="10">
        <f>'3. отрасли_нац вал'!D367</f>
        <v>378638686.60629332</v>
      </c>
      <c r="G367" s="11">
        <f>'3. отрасли_нац вал'!E367</f>
        <v>18.184672440902819</v>
      </c>
      <c r="H367" s="10">
        <f>'4. отрасли_ин вал'!D367</f>
        <v>81941539.885348573</v>
      </c>
      <c r="I367" s="11">
        <f>'4. отрасли_ин вал'!E367</f>
        <v>8.5368347487566343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506987343.8630619</v>
      </c>
      <c r="E370" s="15">
        <f>'2. отрасли_общ'!E370</f>
        <v>16.25159561435671</v>
      </c>
      <c r="F370" s="14">
        <f>'3. отрасли_нац вал'!D370</f>
        <v>414197228.7178815</v>
      </c>
      <c r="G370" s="15">
        <f>'3. отрасли_нац вал'!E370</f>
        <v>18.061104302809085</v>
      </c>
      <c r="H370" s="14">
        <f>'4. отрасли_ин вал'!D370</f>
        <v>92790115.145180374</v>
      </c>
      <c r="I370" s="15">
        <f>'4. отрасли_ин вал'!E370</f>
        <v>8.1742968317737432</v>
      </c>
    </row>
    <row r="371" spans="1:9" s="6" customFormat="1" x14ac:dyDescent="0.2">
      <c r="A371" s="7" t="s">
        <v>234</v>
      </c>
      <c r="B371" s="7" t="s">
        <v>235</v>
      </c>
      <c r="C371" s="7" t="s">
        <v>236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53</v>
      </c>
      <c r="B372" s="8" t="s">
        <v>2</v>
      </c>
      <c r="C372" s="8" t="s">
        <v>88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237</v>
      </c>
      <c r="B373" s="8" t="s">
        <v>238</v>
      </c>
      <c r="C373" s="8" t="s">
        <v>239</v>
      </c>
      <c r="D373" s="10">
        <f>'2. отрасли_общ'!D373</f>
        <v>540107765.71863437</v>
      </c>
      <c r="E373" s="11">
        <f>'2. отрасли_общ'!E373</f>
        <v>16.268105313927226</v>
      </c>
      <c r="F373" s="10">
        <f>'3. отрасли_нац вал'!D373</f>
        <v>442850733.51792514</v>
      </c>
      <c r="G373" s="11">
        <f>'3. отрасли_нац вал'!E373</f>
        <v>18.041883919839982</v>
      </c>
      <c r="H373" s="10">
        <f>'4. отрасли_ин вал'!D373</f>
        <v>97257032.20070906</v>
      </c>
      <c r="I373" s="11">
        <f>'4. отрасли_ин вал'!E373</f>
        <v>8.1913715400054752</v>
      </c>
    </row>
    <row r="374" spans="1:9" s="6" customFormat="1" x14ac:dyDescent="0.2">
      <c r="A374" s="8" t="s">
        <v>55</v>
      </c>
      <c r="B374" s="8" t="s">
        <v>4</v>
      </c>
      <c r="C374" s="8" t="s">
        <v>90</v>
      </c>
      <c r="D374" s="10">
        <f>'2. отрасли_общ'!D374</f>
        <v>0</v>
      </c>
      <c r="E374" s="11">
        <f>'2. отрасли_общ'!E374</f>
        <v>0</v>
      </c>
      <c r="F374" s="10">
        <f>'3. отрасли_нац вал'!D374</f>
        <v>0</v>
      </c>
      <c r="G374" s="11">
        <f>'3. отрасли_нац вал'!E374</f>
        <v>0</v>
      </c>
      <c r="H374" s="10">
        <f>'4. отрасли_ин вал'!D374</f>
        <v>0</v>
      </c>
      <c r="I374" s="11">
        <f>'4. отрасли_ин вал'!E374</f>
        <v>0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0</v>
      </c>
      <c r="E375" s="11">
        <f>'2. отрасли_общ'!E375</f>
        <v>0</v>
      </c>
      <c r="F375" s="10">
        <f>'3. отрасли_нац вал'!D375</f>
        <v>0</v>
      </c>
      <c r="G375" s="11">
        <f>'3. отрасли_нац вал'!E375</f>
        <v>0</v>
      </c>
      <c r="H375" s="10">
        <f>'4. отрасли_ин вал'!D375</f>
        <v>0</v>
      </c>
      <c r="I375" s="11">
        <f>'4. отрасли_ин вал'!E375</f>
        <v>0</v>
      </c>
    </row>
    <row r="376" spans="1:9" s="6" customFormat="1" x14ac:dyDescent="0.2">
      <c r="A376" s="8" t="s">
        <v>57</v>
      </c>
      <c r="B376" s="8" t="s">
        <v>6</v>
      </c>
      <c r="C376" s="8" t="s">
        <v>92</v>
      </c>
      <c r="D376" s="10">
        <f>'2. отрасли_общ'!D376</f>
        <v>0</v>
      </c>
      <c r="E376" s="11">
        <f>'2. отрасли_общ'!E376</f>
        <v>0</v>
      </c>
      <c r="F376" s="10">
        <f>'3. отрасли_нац вал'!D376</f>
        <v>0</v>
      </c>
      <c r="G376" s="11">
        <f>'3. отрасли_нац вал'!E376</f>
        <v>0</v>
      </c>
      <c r="H376" s="10">
        <f>'4. отрасли_ин вал'!D376</f>
        <v>0</v>
      </c>
      <c r="I376" s="11">
        <f>'4. отрасли_ин вал'!E376</f>
        <v>0</v>
      </c>
    </row>
    <row r="377" spans="1:9" s="6" customFormat="1" x14ac:dyDescent="0.2">
      <c r="A377" s="8" t="s">
        <v>58</v>
      </c>
      <c r="B377" s="8" t="s">
        <v>7</v>
      </c>
      <c r="C377" s="8" t="s">
        <v>93</v>
      </c>
      <c r="D377" s="10">
        <f>'2. отрасли_общ'!D377</f>
        <v>0</v>
      </c>
      <c r="E377" s="11">
        <f>'2. отрасли_общ'!E377</f>
        <v>0</v>
      </c>
      <c r="F377" s="10">
        <f>'3. отрасли_нац вал'!D377</f>
        <v>0</v>
      </c>
      <c r="G377" s="11">
        <f>'3. отрасли_нац вал'!E377</f>
        <v>0</v>
      </c>
      <c r="H377" s="10">
        <f>'4. отрасли_ин вал'!D377</f>
        <v>0</v>
      </c>
      <c r="I377" s="11">
        <f>'4. отрасли_ин вал'!E377</f>
        <v>0</v>
      </c>
    </row>
    <row r="378" spans="1:9" x14ac:dyDescent="0.2">
      <c r="A378" s="8" t="s">
        <v>225</v>
      </c>
      <c r="B378" s="8" t="s">
        <v>8</v>
      </c>
      <c r="C378" s="8" t="s">
        <v>94</v>
      </c>
      <c r="D378" s="10">
        <f>'2. отрасли_общ'!D378</f>
        <v>0</v>
      </c>
      <c r="E378" s="11">
        <f>'2. отрасли_общ'!E378</f>
        <v>0</v>
      </c>
      <c r="F378" s="10">
        <f>'3. отрасли_нац вал'!D378</f>
        <v>0</v>
      </c>
      <c r="G378" s="11">
        <f>'3. отрасли_нац вал'!E378</f>
        <v>0</v>
      </c>
      <c r="H378" s="10">
        <f>'4. отрасли_ин вал'!D378</f>
        <v>0</v>
      </c>
      <c r="I378" s="11">
        <f>'4. отрасли_ин вал'!E378</f>
        <v>0</v>
      </c>
    </row>
    <row r="379" spans="1:9" x14ac:dyDescent="0.2">
      <c r="A379" s="8" t="s">
        <v>60</v>
      </c>
      <c r="B379" s="8" t="s">
        <v>9</v>
      </c>
      <c r="C379" s="8" t="s">
        <v>95</v>
      </c>
      <c r="D379" s="10">
        <f>'2. отрасли_общ'!D379</f>
        <v>0</v>
      </c>
      <c r="E379" s="11">
        <f>'2. отрасли_общ'!E379</f>
        <v>0</v>
      </c>
      <c r="F379" s="10">
        <f>'3. отрасли_нац вал'!D379</f>
        <v>0</v>
      </c>
      <c r="G379" s="11">
        <f>'3. отрасли_нац вал'!E379</f>
        <v>0</v>
      </c>
      <c r="H379" s="10">
        <f>'4. отрасли_ин вал'!D379</f>
        <v>0</v>
      </c>
      <c r="I379" s="11">
        <f>'4. отрасли_ин вал'!E379</f>
        <v>0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A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</row>
    <row r="7" spans="1:27" ht="24" customHeight="1" x14ac:dyDescent="0.2">
      <c r="A7" s="60"/>
      <c r="B7" s="60"/>
      <c r="C7" s="60"/>
      <c r="D7" s="63" t="s">
        <v>177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10419582.70399178</v>
      </c>
      <c r="G367" s="11">
        <v>12.651885648981528</v>
      </c>
      <c r="H367" s="10">
        <v>54047865.918676965</v>
      </c>
      <c r="I367" s="11">
        <v>15.64590763213941</v>
      </c>
      <c r="J367" s="10">
        <v>13664538.948009761</v>
      </c>
      <c r="K367" s="11">
        <v>17.270322201996287</v>
      </c>
      <c r="L367" s="10">
        <v>119618.207496136</v>
      </c>
      <c r="M367" s="11">
        <v>15.01230224012818</v>
      </c>
      <c r="N367" s="10">
        <v>106917599.02505785</v>
      </c>
      <c r="O367" s="11">
        <v>12.957553667351181</v>
      </c>
      <c r="P367" s="10">
        <v>5640530.6454021353</v>
      </c>
      <c r="Q367" s="11">
        <v>7.8185030950202643</v>
      </c>
      <c r="R367" s="10">
        <v>16755097.590962779</v>
      </c>
      <c r="S367" s="11">
        <v>12.996586946159127</v>
      </c>
      <c r="T367" s="10">
        <v>50982266.806474119</v>
      </c>
      <c r="U367" s="11">
        <v>13.83304041049834</v>
      </c>
      <c r="V367" s="10">
        <v>159521444.57437021</v>
      </c>
      <c r="W367" s="11">
        <v>21.138369838288391</v>
      </c>
      <c r="X367" s="10">
        <v>4724965.6304153968</v>
      </c>
      <c r="Y367" s="11">
        <v>11.902926476471199</v>
      </c>
      <c r="Z367" s="10">
        <v>37786716.440785453</v>
      </c>
      <c r="AA367" s="11">
        <v>15.58605308444236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506987343.8630619</v>
      </c>
      <c r="E370" s="15">
        <v>16.25159561435671</v>
      </c>
      <c r="F370" s="14">
        <v>13433514.383880969</v>
      </c>
      <c r="G370" s="15">
        <v>11.306460514289586</v>
      </c>
      <c r="H370" s="14">
        <v>54489771.750152744</v>
      </c>
      <c r="I370" s="15">
        <v>15.631740827862419</v>
      </c>
      <c r="J370" s="14">
        <v>15549061.188832149</v>
      </c>
      <c r="K370" s="15">
        <v>17.055062102524527</v>
      </c>
      <c r="L370" s="14">
        <v>32463.343431855996</v>
      </c>
      <c r="M370" s="15">
        <v>13.538167089597685</v>
      </c>
      <c r="N370" s="14">
        <v>115858083.86113714</v>
      </c>
      <c r="O370" s="15">
        <v>12.810983938141854</v>
      </c>
      <c r="P370" s="14">
        <v>6079577.0698241731</v>
      </c>
      <c r="Q370" s="15">
        <v>7.7737316612596343</v>
      </c>
      <c r="R370" s="14">
        <v>18509036.357297011</v>
      </c>
      <c r="S370" s="15">
        <v>12.678621747968938</v>
      </c>
      <c r="T370" s="14">
        <v>64891582.516728416</v>
      </c>
      <c r="U370" s="15">
        <v>14.69105974620695</v>
      </c>
      <c r="V370" s="14">
        <v>170342721.30864224</v>
      </c>
      <c r="W370" s="15">
        <v>20.829022116713151</v>
      </c>
      <c r="X370" s="14">
        <v>6119779.5372449569</v>
      </c>
      <c r="Y370" s="15">
        <v>10.430806395287272</v>
      </c>
      <c r="Z370" s="14">
        <v>41681752.54588899</v>
      </c>
      <c r="AA370" s="15">
        <v>15.322036214520798</v>
      </c>
    </row>
    <row r="371" spans="1:27" s="4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237</v>
      </c>
      <c r="B373" s="8" t="s">
        <v>238</v>
      </c>
      <c r="C373" s="8" t="s">
        <v>239</v>
      </c>
      <c r="D373" s="10">
        <v>540107765.71863437</v>
      </c>
      <c r="E373" s="11">
        <v>16.268105313927226</v>
      </c>
      <c r="F373" s="10">
        <v>17051201.357959997</v>
      </c>
      <c r="G373" s="11">
        <v>9.8441145835767649</v>
      </c>
      <c r="H373" s="10">
        <v>55237288.005956613</v>
      </c>
      <c r="I373" s="11">
        <v>15.740067473897955</v>
      </c>
      <c r="J373" s="10">
        <v>15798193.750985499</v>
      </c>
      <c r="K373" s="11">
        <v>17.067037222752791</v>
      </c>
      <c r="L373" s="10">
        <v>74737.603036000015</v>
      </c>
      <c r="M373" s="11">
        <v>15.804706534545003</v>
      </c>
      <c r="N373" s="10">
        <v>124693620.36566371</v>
      </c>
      <c r="O373" s="11">
        <v>12.905106653278439</v>
      </c>
      <c r="P373" s="10">
        <v>4927500.6302480018</v>
      </c>
      <c r="Q373" s="11">
        <v>7.1925822345363946</v>
      </c>
      <c r="R373" s="10">
        <v>18688761.68127051</v>
      </c>
      <c r="S373" s="11">
        <v>12.678357167654525</v>
      </c>
      <c r="T373" s="10">
        <v>54261049.227154277</v>
      </c>
      <c r="U373" s="11">
        <v>14.305933493839408</v>
      </c>
      <c r="V373" s="10">
        <v>198584366.80011454</v>
      </c>
      <c r="W373" s="11">
        <v>20.584091091306504</v>
      </c>
      <c r="X373" s="10">
        <v>7147485.9000644898</v>
      </c>
      <c r="Y373" s="11">
        <v>10.128290808609009</v>
      </c>
      <c r="Z373" s="10">
        <v>43643560.396180868</v>
      </c>
      <c r="AA373" s="11">
        <v>15.13473302648945</v>
      </c>
    </row>
    <row r="374" spans="1:27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</row>
    <row r="376" spans="1:27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</row>
    <row r="377" spans="1:27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</row>
    <row r="378" spans="1:27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</row>
    <row r="379" spans="1:27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5914469.0427099997</v>
      </c>
      <c r="G367" s="11">
        <v>15.906780303235312</v>
      </c>
      <c r="H367" s="10">
        <v>52778728.127959713</v>
      </c>
      <c r="I367" s="11">
        <v>15.834487252456416</v>
      </c>
      <c r="J367" s="10">
        <v>11936483.928060001</v>
      </c>
      <c r="K367" s="11">
        <v>18.570103561970157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8149477.7911099996</v>
      </c>
      <c r="S367" s="11">
        <v>18.33638340401162</v>
      </c>
      <c r="T367" s="10">
        <v>46534660.177269422</v>
      </c>
      <c r="U367" s="11">
        <v>14.280010103948799</v>
      </c>
      <c r="V367" s="10">
        <v>158849095.88900179</v>
      </c>
      <c r="W367" s="11">
        <v>21.185633112858032</v>
      </c>
      <c r="X367" s="10">
        <v>2617150.1673300005</v>
      </c>
      <c r="Y367" s="11">
        <v>15.082719365599431</v>
      </c>
      <c r="Z367" s="10">
        <v>27788817.906439967</v>
      </c>
      <c r="AA367" s="11">
        <v>18.361248837000485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414197228.7178815</v>
      </c>
      <c r="E370" s="15">
        <v>18.061104302809085</v>
      </c>
      <c r="F370" s="14">
        <v>6052576.3011699961</v>
      </c>
      <c r="G370" s="15">
        <v>15.666760507597539</v>
      </c>
      <c r="H370" s="14">
        <v>53173345.902749151</v>
      </c>
      <c r="I370" s="15">
        <v>15.825884267095734</v>
      </c>
      <c r="J370" s="14">
        <v>13495967.596160002</v>
      </c>
      <c r="K370" s="15">
        <v>18.390628225584216</v>
      </c>
      <c r="L370" s="14">
        <v>23271.560219999996</v>
      </c>
      <c r="M370" s="15">
        <v>14.935669644108637</v>
      </c>
      <c r="N370" s="14">
        <v>64244803.047472991</v>
      </c>
      <c r="O370" s="15">
        <v>16.413084046083821</v>
      </c>
      <c r="P370" s="14">
        <v>5340077.8222700004</v>
      </c>
      <c r="Q370" s="15">
        <v>7.6433272008374109</v>
      </c>
      <c r="R370" s="14">
        <v>8803513.7595399991</v>
      </c>
      <c r="S370" s="15">
        <v>17.970651171761979</v>
      </c>
      <c r="T370" s="14">
        <v>59594364.125077792</v>
      </c>
      <c r="U370" s="15">
        <v>15.215072993413502</v>
      </c>
      <c r="V370" s="14">
        <v>169655794.93126032</v>
      </c>
      <c r="W370" s="15">
        <v>20.872889307379154</v>
      </c>
      <c r="X370" s="14">
        <v>3717092.1753000002</v>
      </c>
      <c r="Y370" s="15">
        <v>11.977606620776898</v>
      </c>
      <c r="Z370" s="14">
        <v>30096421.496660016</v>
      </c>
      <c r="AA370" s="15">
        <v>18.275783530430722</v>
      </c>
      <c r="AB370" s="39"/>
      <c r="AC370" s="36">
        <f t="shared" si="8"/>
        <v>16.110368949951248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237</v>
      </c>
      <c r="B373" s="8" t="s">
        <v>238</v>
      </c>
      <c r="C373" s="8" t="s">
        <v>239</v>
      </c>
      <c r="D373" s="10">
        <v>442850733.51792514</v>
      </c>
      <c r="E373" s="11">
        <v>18.041883919839982</v>
      </c>
      <c r="F373" s="10">
        <v>8226677.7231800016</v>
      </c>
      <c r="G373" s="11">
        <v>12.292068252287148</v>
      </c>
      <c r="H373" s="10">
        <v>53863494.245802119</v>
      </c>
      <c r="I373" s="11">
        <v>15.95083663354797</v>
      </c>
      <c r="J373" s="10">
        <v>13494211.468799993</v>
      </c>
      <c r="K373" s="11">
        <v>18.570654528143205</v>
      </c>
      <c r="L373" s="10">
        <v>66595.826140000019</v>
      </c>
      <c r="M373" s="11">
        <v>16.514370011827584</v>
      </c>
      <c r="N373" s="10">
        <v>69228631.024203092</v>
      </c>
      <c r="O373" s="11">
        <v>16.528480350784783</v>
      </c>
      <c r="P373" s="10">
        <v>4745138.885540003</v>
      </c>
      <c r="Q373" s="11">
        <v>7.207984651644388</v>
      </c>
      <c r="R373" s="10">
        <v>8842615.5404199976</v>
      </c>
      <c r="S373" s="11">
        <v>17.939278799646605</v>
      </c>
      <c r="T373" s="10">
        <v>52109214.75133571</v>
      </c>
      <c r="U373" s="11">
        <v>14.53550380449628</v>
      </c>
      <c r="V373" s="10">
        <v>195204900.23011452</v>
      </c>
      <c r="W373" s="11">
        <v>20.779426739534514</v>
      </c>
      <c r="X373" s="10">
        <v>3964205.4628699995</v>
      </c>
      <c r="Y373" s="11">
        <v>11.644358020905829</v>
      </c>
      <c r="Z373" s="10">
        <v>33105048.359519996</v>
      </c>
      <c r="AA373" s="11">
        <v>17.548905867511259</v>
      </c>
      <c r="AB373" s="39"/>
      <c r="AC373" s="35">
        <f t="shared" si="9"/>
        <v>15.884037103281141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  <c r="AB374" s="39"/>
      <c r="AC374" s="35" t="e">
        <f t="shared" si="9"/>
        <v>#DIV/0!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  <c r="AB375" s="39"/>
      <c r="AC375" s="35" t="e">
        <f t="shared" si="9"/>
        <v>#DIV/0!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B376" s="39"/>
      <c r="AC376" s="35" t="e">
        <f t="shared" si="9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B377" s="39"/>
      <c r="AC377" s="35" t="e">
        <f t="shared" si="9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B378" s="39"/>
      <c r="AC378" s="35" t="e">
        <f t="shared" si="9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B379" s="39"/>
      <c r="AC379" s="35" t="e">
        <f t="shared" si="9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5:I5"/>
    <mergeCell ref="J5:K5"/>
    <mergeCell ref="L5:M5"/>
    <mergeCell ref="N5:O5"/>
    <mergeCell ref="P5:Q5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81941539.885348573</v>
      </c>
      <c r="E367" s="11">
        <v>8.5368347487566343</v>
      </c>
      <c r="F367" s="10">
        <v>4505113.6612817794</v>
      </c>
      <c r="G367" s="11">
        <v>8.3787473627459139</v>
      </c>
      <c r="H367" s="10">
        <v>1269137.7907171163</v>
      </c>
      <c r="I367" s="11">
        <v>7.8035814607951375</v>
      </c>
      <c r="J367" s="10">
        <v>1728055.0199497608</v>
      </c>
      <c r="K367" s="11">
        <v>8.2921246711265457</v>
      </c>
      <c r="L367" s="10">
        <v>9950.4825661359991</v>
      </c>
      <c r="M367" s="11">
        <v>10</v>
      </c>
      <c r="N367" s="10">
        <v>47807908.2375049</v>
      </c>
      <c r="O367" s="11">
        <v>8.7747253291157978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672348.68536838109</v>
      </c>
      <c r="W367" s="11">
        <v>9.9719489059311623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7.8724911636409622</v>
      </c>
      <c r="AC367" s="35">
        <f t="shared" si="9"/>
        <v>8.5249618962933269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8.1742968317737432</v>
      </c>
      <c r="F370" s="14">
        <v>7380938.0827109721</v>
      </c>
      <c r="G370" s="15">
        <v>7.730892190893746</v>
      </c>
      <c r="H370" s="14">
        <v>1316425.8474035789</v>
      </c>
      <c r="I370" s="15">
        <v>7.7898587579662877</v>
      </c>
      <c r="J370" s="14">
        <v>2053093.5926721462</v>
      </c>
      <c r="K370" s="15">
        <v>8.2757462526888723</v>
      </c>
      <c r="L370" s="14">
        <v>9191.783211856</v>
      </c>
      <c r="M370" s="15">
        <v>10</v>
      </c>
      <c r="N370" s="14">
        <v>51613280.813664153</v>
      </c>
      <c r="O370" s="15">
        <v>8.3273276321713166</v>
      </c>
      <c r="P370" s="14">
        <v>739499.24755417404</v>
      </c>
      <c r="Q370" s="15">
        <v>8.715409383487172</v>
      </c>
      <c r="R370" s="14">
        <v>9705522.5977570061</v>
      </c>
      <c r="S370" s="15">
        <v>7.8784213075496545</v>
      </c>
      <c r="T370" s="14">
        <v>5297218.3916506246</v>
      </c>
      <c r="U370" s="15">
        <v>8.7958457014900855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11585331.049228951</v>
      </c>
      <c r="AA370" s="15">
        <v>7.6487790726655982</v>
      </c>
      <c r="AC370" s="36">
        <f t="shared" si="9"/>
        <v>8.1607192183421606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237</v>
      </c>
      <c r="B373" s="8" t="s">
        <v>238</v>
      </c>
      <c r="C373" s="8" t="s">
        <v>239</v>
      </c>
      <c r="D373" s="10">
        <v>97257032.20070906</v>
      </c>
      <c r="E373" s="11">
        <v>8.1913715400054752</v>
      </c>
      <c r="F373" s="10">
        <v>8824523.6347800028</v>
      </c>
      <c r="G373" s="11">
        <v>7.5620054582314884</v>
      </c>
      <c r="H373" s="10">
        <v>1373793.7601545001</v>
      </c>
      <c r="I373" s="11">
        <v>7.4762627112933151</v>
      </c>
      <c r="J373" s="10">
        <v>2303982.2821855</v>
      </c>
      <c r="K373" s="11">
        <v>8.2604895144784312</v>
      </c>
      <c r="L373" s="10">
        <v>8141.7768960000003</v>
      </c>
      <c r="M373" s="11">
        <v>10</v>
      </c>
      <c r="N373" s="10">
        <v>55464989.341460638</v>
      </c>
      <c r="O373" s="11">
        <v>8.3825924736901385</v>
      </c>
      <c r="P373" s="10">
        <v>182361.74470800001</v>
      </c>
      <c r="Q373" s="11">
        <v>6.791804053413542</v>
      </c>
      <c r="R373" s="10">
        <v>9846146.1408505198</v>
      </c>
      <c r="S373" s="11">
        <v>7.9536347519493926</v>
      </c>
      <c r="T373" s="10">
        <v>2151834.4758185539</v>
      </c>
      <c r="U373" s="11">
        <v>8.7466171277425158</v>
      </c>
      <c r="V373" s="10">
        <v>3379466.57</v>
      </c>
      <c r="W373" s="11">
        <v>9.3011045802917405</v>
      </c>
      <c r="X373" s="10">
        <v>3183280.4371944987</v>
      </c>
      <c r="Y373" s="11">
        <v>8.2403007167394975</v>
      </c>
      <c r="Z373" s="10">
        <v>10538512.036660872</v>
      </c>
      <c r="AA373" s="11">
        <v>7.5509955527132444</v>
      </c>
      <c r="AC373" s="35">
        <f t="shared" si="10"/>
        <v>8.1514226375592322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T374" s="10"/>
      <c r="U374" s="11"/>
      <c r="V374" s="10"/>
      <c r="W374" s="11"/>
      <c r="X374" s="10"/>
      <c r="Y374" s="11"/>
      <c r="Z374" s="10"/>
      <c r="AA374" s="11"/>
      <c r="AC374" s="35" t="e">
        <f t="shared" si="10"/>
        <v>#DIV/0!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T375" s="10"/>
      <c r="U375" s="11"/>
      <c r="V375" s="10"/>
      <c r="W375" s="11"/>
      <c r="X375" s="10"/>
      <c r="Y375" s="11"/>
      <c r="Z375" s="10"/>
      <c r="AA375" s="11"/>
      <c r="AC375" s="35" t="e">
        <f t="shared" si="10"/>
        <v>#DIV/0!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C376" s="35" t="e">
        <f t="shared" si="10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C377" s="35" t="e">
        <f t="shared" si="10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C378" s="35" t="e">
        <f t="shared" si="10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C379" s="35" t="e">
        <f t="shared" si="10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X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3" sqref="A373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176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177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2806398.3695930149</v>
      </c>
      <c r="G367" s="11">
        <v>17.39335681249327</v>
      </c>
      <c r="H367" s="10">
        <v>11113884.754883032</v>
      </c>
      <c r="I367" s="11">
        <v>14.27334030387583</v>
      </c>
      <c r="J367" s="10">
        <v>9938826.2359591872</v>
      </c>
      <c r="K367" s="11">
        <v>19.175739297680742</v>
      </c>
      <c r="L367" s="10">
        <v>38824232.601896062</v>
      </c>
      <c r="M367" s="11">
        <v>19.611869593343609</v>
      </c>
      <c r="N367" s="10">
        <v>177737199.55053604</v>
      </c>
      <c r="O367" s="11">
        <v>18.250865083050158</v>
      </c>
      <c r="P367" s="10">
        <v>212126194.61453438</v>
      </c>
      <c r="Q367" s="11">
        <v>14.466953211361416</v>
      </c>
      <c r="R367" s="10">
        <v>8033490.3642426245</v>
      </c>
      <c r="S367" s="11">
        <v>14.043636405162426</v>
      </c>
      <c r="U367" s="10">
        <f t="shared" si="64"/>
        <v>62683341.962331295</v>
      </c>
      <c r="V367" s="11">
        <f t="shared" si="65"/>
        <v>18.496861188053991</v>
      </c>
      <c r="W367" s="10">
        <f t="shared" si="66"/>
        <v>389863394.16507041</v>
      </c>
      <c r="X367" s="11">
        <f t="shared" si="67"/>
        <v>16.192023862993885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506987343.8630619</v>
      </c>
      <c r="E370" s="15">
        <v>16.25159561435671</v>
      </c>
      <c r="F370" s="14">
        <v>8007471.5610023616</v>
      </c>
      <c r="G370" s="15">
        <v>15.595231748554195</v>
      </c>
      <c r="H370" s="14">
        <v>6814001.7494604923</v>
      </c>
      <c r="I370" s="15">
        <v>13.4935509735762</v>
      </c>
      <c r="J370" s="14">
        <v>12744336.336161371</v>
      </c>
      <c r="K370" s="15">
        <v>16.494544291495284</v>
      </c>
      <c r="L370" s="14">
        <v>37686739.800839856</v>
      </c>
      <c r="M370" s="15">
        <v>19.862509287583585</v>
      </c>
      <c r="N370" s="14">
        <v>191211838.19797498</v>
      </c>
      <c r="O370" s="15">
        <v>18.199963868068977</v>
      </c>
      <c r="P370" s="14">
        <v>241824673.29610795</v>
      </c>
      <c r="Q370" s="15">
        <v>14.318619414280599</v>
      </c>
      <c r="R370" s="14">
        <v>8698282.9215131588</v>
      </c>
      <c r="S370" s="15">
        <v>13.92465533285832</v>
      </c>
      <c r="U370" s="14">
        <f t="shared" si="68"/>
        <v>65252549.447464079</v>
      </c>
      <c r="V370" s="15">
        <f t="shared" si="69"/>
        <v>18.015981047240331</v>
      </c>
      <c r="W370" s="14">
        <f t="shared" si="70"/>
        <v>433036511.49408293</v>
      </c>
      <c r="X370" s="15">
        <f t="shared" si="71"/>
        <v>16.032467988221303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237</v>
      </c>
      <c r="B373" s="8" t="s">
        <v>238</v>
      </c>
      <c r="C373" s="8" t="s">
        <v>239</v>
      </c>
      <c r="D373" s="10">
        <v>540107765.71863437</v>
      </c>
      <c r="E373" s="11">
        <v>16.268105313927226</v>
      </c>
      <c r="F373" s="10">
        <v>10951853.422318295</v>
      </c>
      <c r="G373" s="11">
        <v>12.996885819782499</v>
      </c>
      <c r="H373" s="10">
        <v>6493960.9879546482</v>
      </c>
      <c r="I373" s="11">
        <v>13.66469045377055</v>
      </c>
      <c r="J373" s="10">
        <v>10739549.977769973</v>
      </c>
      <c r="K373" s="11">
        <v>19.721017697974979</v>
      </c>
      <c r="L373" s="10">
        <v>37909472.501380607</v>
      </c>
      <c r="M373" s="11">
        <v>19.96843836551675</v>
      </c>
      <c r="N373" s="10">
        <v>204423030.16006064</v>
      </c>
      <c r="O373" s="11">
        <v>18.287623014173871</v>
      </c>
      <c r="P373" s="10">
        <v>259416543.2408151</v>
      </c>
      <c r="Q373" s="11">
        <v>14.236569926174495</v>
      </c>
      <c r="R373" s="10">
        <v>10173355.42833511</v>
      </c>
      <c r="S373" s="11">
        <v>15.240907523502004</v>
      </c>
      <c r="U373" s="10">
        <f t="shared" ref="U373:U382" si="72">F373+H373+J373+L373</f>
        <v>66094836.889423519</v>
      </c>
      <c r="V373" s="11">
        <f t="shared" ref="V373:V382" si="73">(F373*G373+H373*I373+J373*K373+L373*M373)/(F373+H373+J373+L373)</f>
        <v>18.153699016830295</v>
      </c>
      <c r="W373" s="10">
        <f t="shared" ref="W373:W382" si="74">N373+P373</f>
        <v>463839573.40087575</v>
      </c>
      <c r="X373" s="11">
        <f t="shared" ref="X373:X382" si="75">(N373*O373+P373*Q373)/(N373+P373)</f>
        <v>16.021947015749362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U374" s="10">
        <f t="shared" si="72"/>
        <v>0</v>
      </c>
      <c r="V374" s="11" t="e">
        <f t="shared" si="73"/>
        <v>#DIV/0!</v>
      </c>
      <c r="W374" s="10">
        <f t="shared" si="74"/>
        <v>0</v>
      </c>
      <c r="X374" s="11" t="e">
        <f t="shared" si="75"/>
        <v>#DIV/0!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U375" s="10">
        <f t="shared" si="72"/>
        <v>0</v>
      </c>
      <c r="V375" s="11" t="e">
        <f t="shared" si="73"/>
        <v>#DIV/0!</v>
      </c>
      <c r="W375" s="10">
        <f t="shared" si="74"/>
        <v>0</v>
      </c>
      <c r="X375" s="11" t="e">
        <f t="shared" si="75"/>
        <v>#DIV/0!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72"/>
        <v>0</v>
      </c>
      <c r="V376" s="11" t="e">
        <f t="shared" si="73"/>
        <v>#DIV/0!</v>
      </c>
      <c r="W376" s="10">
        <f t="shared" si="74"/>
        <v>0</v>
      </c>
      <c r="X376" s="11" t="e">
        <f t="shared" si="75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72"/>
        <v>0</v>
      </c>
      <c r="V377" s="11" t="e">
        <f t="shared" si="73"/>
        <v>#DIV/0!</v>
      </c>
      <c r="W377" s="10">
        <f t="shared" si="74"/>
        <v>0</v>
      </c>
      <c r="X377" s="11" t="e">
        <f t="shared" si="75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72"/>
        <v>0</v>
      </c>
      <c r="V378" s="11" t="e">
        <f t="shared" si="73"/>
        <v>#DIV/0!</v>
      </c>
      <c r="W378" s="10">
        <f t="shared" si="74"/>
        <v>0</v>
      </c>
      <c r="X378" s="11" t="e">
        <f t="shared" si="75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72"/>
        <v>0</v>
      </c>
      <c r="V379" s="11" t="e">
        <f t="shared" si="73"/>
        <v>#DIV/0!</v>
      </c>
      <c r="W379" s="10">
        <f t="shared" si="74"/>
        <v>0</v>
      </c>
      <c r="X379" s="11" t="e">
        <f t="shared" si="75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U6:V6"/>
    <mergeCell ref="U7:V7"/>
    <mergeCell ref="W5:X5"/>
    <mergeCell ref="W6:X6"/>
    <mergeCell ref="W7:X7"/>
    <mergeCell ref="R7:S7"/>
    <mergeCell ref="R6:S6"/>
    <mergeCell ref="F6:G6"/>
    <mergeCell ref="H6:I6"/>
    <mergeCell ref="J6:K6"/>
    <mergeCell ref="L6:M6"/>
    <mergeCell ref="D5:E5"/>
    <mergeCell ref="D6:E6"/>
    <mergeCell ref="F5:G5"/>
    <mergeCell ref="H5:I5"/>
    <mergeCell ref="J5:K5"/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X383"/>
  <sheetViews>
    <sheetView zoomScale="75" zoomScaleNormal="75" workbookViewId="0">
      <pane xSplit="3" ySplit="10" topLeftCell="D359" activePane="bottomRight" state="frozen"/>
      <selection activeCell="K382" sqref="K382"/>
      <selection pane="topRight" activeCell="K382" sqref="K382"/>
      <selection pane="bottomLeft" activeCell="K382" sqref="K382"/>
      <selection pane="bottomRight" activeCell="A373" sqref="A373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173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174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2424187.246839996</v>
      </c>
      <c r="G367" s="11">
        <v>18.722293350467453</v>
      </c>
      <c r="H367" s="10">
        <v>9549534.9995500185</v>
      </c>
      <c r="I367" s="11">
        <v>15.013593484067563</v>
      </c>
      <c r="J367" s="10">
        <v>9106395.2469100039</v>
      </c>
      <c r="K367" s="11">
        <v>20.190328896658063</v>
      </c>
      <c r="L367" s="10">
        <v>35369896.374309942</v>
      </c>
      <c r="M367" s="11">
        <v>20.752121878265509</v>
      </c>
      <c r="N367" s="10">
        <v>154946811.07350656</v>
      </c>
      <c r="O367" s="11">
        <v>19.703217134931659</v>
      </c>
      <c r="P367" s="10">
        <v>160872163.84861955</v>
      </c>
      <c r="Q367" s="11">
        <v>16.424279287729977</v>
      </c>
      <c r="R367" s="10">
        <v>6369697.8165597944</v>
      </c>
      <c r="S367" s="11">
        <v>13.130886815013531</v>
      </c>
      <c r="U367" s="10">
        <f t="shared" si="60"/>
        <v>56450013.867609963</v>
      </c>
      <c r="V367" s="11">
        <f t="shared" si="61"/>
        <v>19.603550484356166</v>
      </c>
      <c r="W367" s="10">
        <f t="shared" si="62"/>
        <v>315818974.92212611</v>
      </c>
      <c r="X367" s="11">
        <f t="shared" si="63"/>
        <v>18.03298871773622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414197228.7178815</v>
      </c>
      <c r="E370" s="15">
        <v>18.061104302809085</v>
      </c>
      <c r="F370" s="14">
        <v>7115675.8375000246</v>
      </c>
      <c r="G370" s="15">
        <v>16.552150058405953</v>
      </c>
      <c r="H370" s="14">
        <v>6391776.4145700093</v>
      </c>
      <c r="I370" s="15">
        <v>13.892847567328024</v>
      </c>
      <c r="J370" s="14">
        <v>10350263.32544991</v>
      </c>
      <c r="K370" s="15">
        <v>19.766163089492647</v>
      </c>
      <c r="L370" s="14">
        <v>34438927.186730094</v>
      </c>
      <c r="M370" s="15">
        <v>20.982972465543963</v>
      </c>
      <c r="N370" s="14">
        <v>166129828.72306097</v>
      </c>
      <c r="O370" s="15">
        <v>19.683474841820331</v>
      </c>
      <c r="P370" s="14">
        <v>182585128.92450756</v>
      </c>
      <c r="Q370" s="15">
        <v>16.326909246967187</v>
      </c>
      <c r="R370" s="14">
        <v>7185628.3060612818</v>
      </c>
      <c r="S370" s="15">
        <v>13.36006377218437</v>
      </c>
      <c r="U370" s="14">
        <f t="shared" si="60"/>
        <v>58296642.76425004</v>
      </c>
      <c r="V370" s="15">
        <f t="shared" si="61"/>
        <v>19.448731688348566</v>
      </c>
      <c r="W370" s="14">
        <f t="shared" si="62"/>
        <v>348714957.64756852</v>
      </c>
      <c r="X370" s="15">
        <f t="shared" si="63"/>
        <v>17.925996567833533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237</v>
      </c>
      <c r="B373" s="8" t="s">
        <v>238</v>
      </c>
      <c r="C373" s="8" t="s">
        <v>239</v>
      </c>
      <c r="D373" s="10">
        <v>442850733.51792514</v>
      </c>
      <c r="E373" s="11">
        <v>18.041883919839982</v>
      </c>
      <c r="F373" s="10">
        <v>8191957.511940022</v>
      </c>
      <c r="G373" s="11">
        <v>16.391074579867933</v>
      </c>
      <c r="H373" s="10">
        <v>6308410.6998700313</v>
      </c>
      <c r="I373" s="11">
        <v>13.819879847420532</v>
      </c>
      <c r="J373" s="10">
        <v>10035378.504239995</v>
      </c>
      <c r="K373" s="11">
        <v>20.534884246470689</v>
      </c>
      <c r="L373" s="10">
        <v>34832199.142669395</v>
      </c>
      <c r="M373" s="11">
        <v>21.024505894575302</v>
      </c>
      <c r="N373" s="10">
        <v>179384532.08127525</v>
      </c>
      <c r="O373" s="11">
        <v>19.672796433048799</v>
      </c>
      <c r="P373" s="10">
        <v>195465547.43459576</v>
      </c>
      <c r="Q373" s="11">
        <v>16.255363396194273</v>
      </c>
      <c r="R373" s="10">
        <v>8632708.1433345452</v>
      </c>
      <c r="S373" s="11">
        <v>14.322395875267672</v>
      </c>
      <c r="U373" s="10">
        <f t="shared" si="64"/>
        <v>59367945.858719438</v>
      </c>
      <c r="V373" s="11">
        <f t="shared" si="65"/>
        <v>19.536831867891145</v>
      </c>
      <c r="W373" s="10">
        <f t="shared" si="66"/>
        <v>374850079.51587105</v>
      </c>
      <c r="X373" s="11">
        <f t="shared" si="67"/>
        <v>17.890776217840173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/>
      <c r="E374" s="11"/>
      <c r="F374" s="10"/>
      <c r="G374" s="11"/>
      <c r="H374" s="10"/>
      <c r="I374" s="11"/>
      <c r="J374" s="10"/>
      <c r="K374" s="11"/>
      <c r="L374" s="10"/>
      <c r="M374" s="11"/>
      <c r="N374" s="10"/>
      <c r="O374" s="11"/>
      <c r="P374" s="10"/>
      <c r="Q374" s="11"/>
      <c r="R374" s="10"/>
      <c r="S374" s="11"/>
      <c r="U374" s="10">
        <f t="shared" si="64"/>
        <v>0</v>
      </c>
      <c r="V374" s="11" t="e">
        <f t="shared" si="65"/>
        <v>#DIV/0!</v>
      </c>
      <c r="W374" s="10">
        <f t="shared" si="66"/>
        <v>0</v>
      </c>
      <c r="X374" s="11" t="e">
        <f t="shared" si="67"/>
        <v>#DIV/0!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/>
      <c r="E375" s="11"/>
      <c r="F375" s="10"/>
      <c r="G375" s="11"/>
      <c r="H375" s="10"/>
      <c r="I375" s="11"/>
      <c r="J375" s="10"/>
      <c r="K375" s="11"/>
      <c r="L375" s="10"/>
      <c r="M375" s="11"/>
      <c r="N375" s="10"/>
      <c r="O375" s="11"/>
      <c r="P375" s="10"/>
      <c r="Q375" s="11"/>
      <c r="R375" s="10"/>
      <c r="S375" s="11"/>
      <c r="U375" s="10">
        <f t="shared" si="64"/>
        <v>0</v>
      </c>
      <c r="V375" s="11" t="e">
        <f t="shared" si="65"/>
        <v>#DIV/0!</v>
      </c>
      <c r="W375" s="10">
        <f t="shared" si="66"/>
        <v>0</v>
      </c>
      <c r="X375" s="11" t="e">
        <f t="shared" si="67"/>
        <v>#DIV/0!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64"/>
        <v>0</v>
      </c>
      <c r="V376" s="11" t="e">
        <f t="shared" si="65"/>
        <v>#DIV/0!</v>
      </c>
      <c r="W376" s="10">
        <f t="shared" si="66"/>
        <v>0</v>
      </c>
      <c r="X376" s="11" t="e">
        <f t="shared" si="67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64"/>
        <v>0</v>
      </c>
      <c r="V377" s="11" t="e">
        <f t="shared" si="65"/>
        <v>#DIV/0!</v>
      </c>
      <c r="W377" s="10">
        <f t="shared" si="66"/>
        <v>0</v>
      </c>
      <c r="X377" s="11" t="e">
        <f t="shared" si="67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64"/>
        <v>0</v>
      </c>
      <c r="V378" s="11" t="e">
        <f t="shared" si="65"/>
        <v>#DIV/0!</v>
      </c>
      <c r="W378" s="10">
        <f t="shared" si="66"/>
        <v>0</v>
      </c>
      <c r="X378" s="11" t="e">
        <f t="shared" si="67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64"/>
        <v>0</v>
      </c>
      <c r="V379" s="11" t="e">
        <f t="shared" si="65"/>
        <v>#DIV/0!</v>
      </c>
      <c r="W379" s="10">
        <f t="shared" si="66"/>
        <v>0</v>
      </c>
      <c r="X379" s="11" t="e">
        <f t="shared" si="67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U5:V5"/>
    <mergeCell ref="W5:X5"/>
    <mergeCell ref="U6:V6"/>
    <mergeCell ref="W6:X6"/>
    <mergeCell ref="U7:V7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386"/>
  <sheetViews>
    <sheetView topLeftCell="A4" zoomScale="75" zoomScaleNormal="75" workbookViewId="0">
      <pane xSplit="3" ySplit="10" topLeftCell="D362" activePane="bottomRight" state="frozen"/>
      <selection activeCell="F377" sqref="F377"/>
      <selection pane="topRight" activeCell="F377" sqref="F377"/>
      <selection pane="bottomLeft" activeCell="F377" sqref="F377"/>
      <selection pane="bottomRight" activeCell="A376" sqref="A376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5" t="s">
        <v>151</v>
      </c>
      <c r="G8" s="73"/>
      <c r="H8" s="74" t="s">
        <v>152</v>
      </c>
      <c r="I8" s="74"/>
      <c r="J8" s="75" t="s">
        <v>153</v>
      </c>
      <c r="K8" s="73"/>
      <c r="L8" s="67" t="s">
        <v>154</v>
      </c>
      <c r="M8" s="73"/>
      <c r="N8" s="74" t="s">
        <v>155</v>
      </c>
      <c r="O8" s="74"/>
      <c r="P8" s="75" t="s">
        <v>156</v>
      </c>
      <c r="Q8" s="73"/>
      <c r="R8" s="75" t="s">
        <v>169</v>
      </c>
      <c r="S8" s="73"/>
      <c r="U8" s="75" t="s">
        <v>203</v>
      </c>
      <c r="V8" s="73"/>
      <c r="W8" s="75" t="s">
        <v>204</v>
      </c>
      <c r="X8" s="73"/>
    </row>
    <row r="9" spans="1:24" ht="24" customHeight="1" x14ac:dyDescent="0.2">
      <c r="A9" s="60"/>
      <c r="B9" s="60"/>
      <c r="C9" s="60"/>
      <c r="D9" s="58" t="s">
        <v>149</v>
      </c>
      <c r="E9" s="59"/>
      <c r="F9" s="77" t="s">
        <v>157</v>
      </c>
      <c r="G9" s="78"/>
      <c r="H9" s="76" t="s">
        <v>158</v>
      </c>
      <c r="I9" s="76"/>
      <c r="J9" s="77" t="s">
        <v>159</v>
      </c>
      <c r="K9" s="78"/>
      <c r="L9" s="77" t="s">
        <v>160</v>
      </c>
      <c r="M9" s="78"/>
      <c r="N9" s="76" t="s">
        <v>161</v>
      </c>
      <c r="O9" s="76"/>
      <c r="P9" s="77" t="s">
        <v>162</v>
      </c>
      <c r="Q9" s="78"/>
      <c r="R9" s="77" t="s">
        <v>170</v>
      </c>
      <c r="S9" s="78"/>
      <c r="U9" s="77" t="s">
        <v>201</v>
      </c>
      <c r="V9" s="78"/>
      <c r="W9" s="77" t="s">
        <v>202</v>
      </c>
      <c r="X9" s="78"/>
    </row>
    <row r="10" spans="1:24" ht="24" customHeight="1" x14ac:dyDescent="0.2">
      <c r="A10" s="72"/>
      <c r="B10" s="72"/>
      <c r="C10" s="72"/>
      <c r="D10" s="63" t="s">
        <v>150</v>
      </c>
      <c r="E10" s="64"/>
      <c r="F10" s="65" t="s">
        <v>163</v>
      </c>
      <c r="G10" s="66"/>
      <c r="H10" s="79" t="s">
        <v>164</v>
      </c>
      <c r="I10" s="79"/>
      <c r="J10" s="80" t="s">
        <v>165</v>
      </c>
      <c r="K10" s="81"/>
      <c r="L10" s="80" t="s">
        <v>166</v>
      </c>
      <c r="M10" s="81"/>
      <c r="N10" s="79" t="s">
        <v>167</v>
      </c>
      <c r="O10" s="79"/>
      <c r="P10" s="80" t="s">
        <v>168</v>
      </c>
      <c r="Q10" s="81"/>
      <c r="R10" s="80" t="s">
        <v>171</v>
      </c>
      <c r="S10" s="81"/>
      <c r="U10" s="80" t="s">
        <v>205</v>
      </c>
      <c r="V10" s="81"/>
      <c r="W10" s="80" t="s">
        <v>206</v>
      </c>
      <c r="X10" s="81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81941539.885348573</v>
      </c>
      <c r="E370" s="11">
        <v>8.5368347487566343</v>
      </c>
      <c r="F370" s="10">
        <v>382211.1227530191</v>
      </c>
      <c r="G370" s="11">
        <v>8.9645309216819413</v>
      </c>
      <c r="H370" s="10">
        <v>1564349.7553329966</v>
      </c>
      <c r="I370" s="11">
        <v>9.7544827858113035</v>
      </c>
      <c r="J370" s="10">
        <v>832430.98904918309</v>
      </c>
      <c r="K370" s="11">
        <v>8.0766163394585533</v>
      </c>
      <c r="L370" s="10">
        <v>3454336.2275861343</v>
      </c>
      <c r="M370" s="11">
        <v>7.9365136056491483</v>
      </c>
      <c r="N370" s="10">
        <v>22790388.477029528</v>
      </c>
      <c r="O370" s="11">
        <v>8.3766446755341342</v>
      </c>
      <c r="P370" s="10">
        <v>51254030.765914835</v>
      </c>
      <c r="Q370" s="11">
        <v>8.3234504164135998</v>
      </c>
      <c r="R370" s="10">
        <v>1663792.5476828306</v>
      </c>
      <c r="S370" s="11">
        <v>17.538025822601725</v>
      </c>
      <c r="U370" s="10">
        <f t="shared" si="52"/>
        <v>6233328.0947213331</v>
      </c>
      <c r="V370" s="11">
        <f t="shared" si="53"/>
        <v>8.4745063281681787</v>
      </c>
      <c r="W370" s="10">
        <f t="shared" si="54"/>
        <v>74044419.24294436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8.1742968317737432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8.1287700170821484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8.201709323054299</v>
      </c>
    </row>
    <row r="374" spans="1:24" s="6" customFormat="1" x14ac:dyDescent="0.2">
      <c r="A374" s="7" t="s">
        <v>234</v>
      </c>
      <c r="B374" s="7" t="s">
        <v>235</v>
      </c>
      <c r="C374" s="7" t="s">
        <v>236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53</v>
      </c>
      <c r="B375" s="8" t="s">
        <v>2</v>
      </c>
      <c r="C375" s="8" t="s">
        <v>88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237</v>
      </c>
      <c r="B376" s="8" t="s">
        <v>238</v>
      </c>
      <c r="C376" s="8" t="s">
        <v>239</v>
      </c>
      <c r="D376" s="10">
        <v>97257032.20070906</v>
      </c>
      <c r="E376" s="11">
        <v>8.1913715400054752</v>
      </c>
      <c r="F376" s="10">
        <v>2759895.9103782689</v>
      </c>
      <c r="G376" s="11">
        <v>2.9222123491031415</v>
      </c>
      <c r="H376" s="10">
        <v>185550.28808461499</v>
      </c>
      <c r="I376" s="11">
        <v>8.3885012248894721</v>
      </c>
      <c r="J376" s="10">
        <v>704171.4735299811</v>
      </c>
      <c r="K376" s="11">
        <v>8.122338721175872</v>
      </c>
      <c r="L376" s="10">
        <v>3077273.3587111766</v>
      </c>
      <c r="M376" s="11">
        <v>8.0146240005555978</v>
      </c>
      <c r="N376" s="10">
        <v>25038498.078785066</v>
      </c>
      <c r="O376" s="11">
        <v>8.3637575804549478</v>
      </c>
      <c r="P376" s="10">
        <v>63950995.806219384</v>
      </c>
      <c r="Q376" s="11">
        <v>8.0661488748665349</v>
      </c>
      <c r="R376" s="10">
        <v>1540647.285000565</v>
      </c>
      <c r="S376" s="11">
        <v>20.387603371836398</v>
      </c>
      <c r="U376" s="10">
        <f t="shared" si="56"/>
        <v>6726891.0307040419</v>
      </c>
      <c r="V376" s="11">
        <f t="shared" si="57"/>
        <v>5.94690752245367</v>
      </c>
      <c r="W376" s="10">
        <f t="shared" si="58"/>
        <v>88989493.885004446</v>
      </c>
      <c r="X376" s="11">
        <f t="shared" si="59"/>
        <v>8.1498854450816047</v>
      </c>
    </row>
    <row r="377" spans="1:24" s="6" customFormat="1" x14ac:dyDescent="0.2">
      <c r="A377" s="8" t="s">
        <v>55</v>
      </c>
      <c r="B377" s="8" t="s">
        <v>4</v>
      </c>
      <c r="C377" s="8" t="s">
        <v>90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56"/>
        <v>0</v>
      </c>
      <c r="V377" s="11" t="e">
        <f t="shared" si="57"/>
        <v>#DIV/0!</v>
      </c>
      <c r="W377" s="10">
        <f t="shared" si="58"/>
        <v>0</v>
      </c>
      <c r="X377" s="11" t="e">
        <f t="shared" si="59"/>
        <v>#DIV/0!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56"/>
        <v>0</v>
      </c>
      <c r="V378" s="11" t="e">
        <f t="shared" si="57"/>
        <v>#DIV/0!</v>
      </c>
      <c r="W378" s="10">
        <f t="shared" si="58"/>
        <v>0</v>
      </c>
      <c r="X378" s="11" t="e">
        <f t="shared" si="59"/>
        <v>#DIV/0!</v>
      </c>
    </row>
    <row r="379" spans="1:24" s="6" customFormat="1" x14ac:dyDescent="0.2">
      <c r="A379" s="8" t="s">
        <v>57</v>
      </c>
      <c r="B379" s="8" t="s">
        <v>6</v>
      </c>
      <c r="C379" s="8" t="s">
        <v>92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56"/>
        <v>0</v>
      </c>
      <c r="V379" s="11" t="e">
        <f t="shared" si="57"/>
        <v>#DIV/0!</v>
      </c>
      <c r="W379" s="10">
        <f t="shared" si="58"/>
        <v>0</v>
      </c>
      <c r="X379" s="11" t="e">
        <f t="shared" si="59"/>
        <v>#DIV/0!</v>
      </c>
    </row>
    <row r="380" spans="1:24" s="6" customFormat="1" x14ac:dyDescent="0.2">
      <c r="A380" s="8" t="s">
        <v>58</v>
      </c>
      <c r="B380" s="8" t="s">
        <v>7</v>
      </c>
      <c r="C380" s="8" t="s">
        <v>93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56"/>
        <v>0</v>
      </c>
      <c r="V380" s="11" t="e">
        <f t="shared" si="57"/>
        <v>#DIV/0!</v>
      </c>
      <c r="W380" s="10">
        <f t="shared" si="58"/>
        <v>0</v>
      </c>
      <c r="X380" s="11" t="e">
        <f t="shared" si="59"/>
        <v>#DIV/0!</v>
      </c>
    </row>
    <row r="381" spans="1:24" s="6" customFormat="1" x14ac:dyDescent="0.2">
      <c r="A381" s="8" t="s">
        <v>225</v>
      </c>
      <c r="B381" s="8" t="s">
        <v>8</v>
      </c>
      <c r="C381" s="8" t="s">
        <v>94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56"/>
        <v>0</v>
      </c>
      <c r="V381" s="11" t="e">
        <f t="shared" si="57"/>
        <v>#DIV/0!</v>
      </c>
      <c r="W381" s="10">
        <f t="shared" si="58"/>
        <v>0</v>
      </c>
      <c r="X381" s="11" t="e">
        <f t="shared" si="59"/>
        <v>#DIV/0!</v>
      </c>
    </row>
    <row r="382" spans="1:24" s="6" customFormat="1" x14ac:dyDescent="0.2">
      <c r="A382" s="8" t="s">
        <v>60</v>
      </c>
      <c r="B382" s="8" t="s">
        <v>9</v>
      </c>
      <c r="C382" s="8" t="s">
        <v>95</v>
      </c>
      <c r="D382" s="10"/>
      <c r="E382" s="11"/>
      <c r="F382" s="10"/>
      <c r="G382" s="11"/>
      <c r="H382" s="10"/>
      <c r="I382" s="11"/>
      <c r="J382" s="10"/>
      <c r="K382" s="11"/>
      <c r="L382" s="10"/>
      <c r="M382" s="11"/>
      <c r="N382" s="10"/>
      <c r="O382" s="11"/>
      <c r="P382" s="10"/>
      <c r="Q382" s="11"/>
      <c r="R382" s="10"/>
      <c r="S382" s="11"/>
      <c r="U382" s="10">
        <f t="shared" si="56"/>
        <v>0</v>
      </c>
      <c r="V382" s="11" t="e">
        <f t="shared" si="57"/>
        <v>#DIV/0!</v>
      </c>
      <c r="W382" s="10">
        <f t="shared" si="58"/>
        <v>0</v>
      </c>
      <c r="X382" s="11" t="e">
        <f t="shared" si="59"/>
        <v>#DIV/0!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U8:V8"/>
    <mergeCell ref="W8:X8"/>
    <mergeCell ref="U9:V9"/>
    <mergeCell ref="W9:X9"/>
    <mergeCell ref="U10:V10"/>
    <mergeCell ref="W10:X10"/>
    <mergeCell ref="H8:I8"/>
    <mergeCell ref="J8:K8"/>
    <mergeCell ref="L8:M8"/>
    <mergeCell ref="N8:O8"/>
    <mergeCell ref="P8:Q8"/>
    <mergeCell ref="R10:S10"/>
    <mergeCell ref="F10:G10"/>
    <mergeCell ref="H10:I10"/>
    <mergeCell ref="J10:K10"/>
    <mergeCell ref="L10:M10"/>
    <mergeCell ref="N10:O10"/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Атаназарова Назик Абдималиковна</cp:lastModifiedBy>
  <dcterms:created xsi:type="dcterms:W3CDTF">2016-12-29T09:26:59Z</dcterms:created>
  <dcterms:modified xsi:type="dcterms:W3CDTF">2026-04-30T09:47:26Z</dcterms:modified>
</cp:coreProperties>
</file>