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S356" i="11" l="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R343" i="8"/>
  <c r="S343" i="8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B354" i="6" s="1"/>
  <c r="D354" i="4" s="1"/>
  <c r="G185" i="29"/>
  <c r="F185" i="29"/>
  <c r="C185" i="29"/>
  <c r="B185" i="29"/>
  <c r="B353" i="6" s="1"/>
  <c r="D353" i="4" s="1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B349" i="6" s="1"/>
  <c r="D349" i="4" s="1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B346" i="6" s="1"/>
  <c r="D346" i="4" s="1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B347" i="11" s="1"/>
  <c r="G346" i="13"/>
  <c r="F346" i="13"/>
  <c r="C346" i="13"/>
  <c r="B346" i="13"/>
  <c r="B346" i="11" s="1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B355" i="8" s="1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B350" i="8" s="1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355" i="7" s="1"/>
  <c r="F355" i="4" s="1"/>
  <c r="G186" i="30"/>
  <c r="F186" i="30"/>
  <c r="C186" i="30"/>
  <c r="B186" i="30"/>
  <c r="B354" i="7" s="1"/>
  <c r="F354" i="4" s="1"/>
  <c r="G185" i="30"/>
  <c r="F185" i="30"/>
  <c r="C185" i="30"/>
  <c r="B185" i="30"/>
  <c r="B353" i="7" s="1"/>
  <c r="F353" i="4" s="1"/>
  <c r="G184" i="30"/>
  <c r="F184" i="30"/>
  <c r="C184" i="30"/>
  <c r="B184" i="30"/>
  <c r="G183" i="30"/>
  <c r="F183" i="30"/>
  <c r="C183" i="30"/>
  <c r="B183" i="30"/>
  <c r="B183" i="28" s="1"/>
  <c r="G182" i="30"/>
  <c r="F182" i="30"/>
  <c r="C182" i="30"/>
  <c r="B182" i="30"/>
  <c r="B182" i="28" s="1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F346" i="8" l="1"/>
  <c r="F350" i="8"/>
  <c r="C347" i="6"/>
  <c r="E347" i="4" s="1"/>
  <c r="C348" i="6"/>
  <c r="E348" i="4" s="1"/>
  <c r="C350" i="6"/>
  <c r="E350" i="4" s="1"/>
  <c r="C351" i="6"/>
  <c r="E351" i="4" s="1"/>
  <c r="C352" i="6"/>
  <c r="E352" i="4" s="1"/>
  <c r="C355" i="6"/>
  <c r="E355" i="4" s="1"/>
  <c r="C356" i="6"/>
  <c r="E356" i="4" s="1"/>
  <c r="C348" i="11"/>
  <c r="C349" i="11"/>
  <c r="C350" i="11"/>
  <c r="C351" i="11"/>
  <c r="C352" i="11"/>
  <c r="C353" i="11"/>
  <c r="C354" i="11"/>
  <c r="C355" i="11"/>
  <c r="C356" i="11"/>
  <c r="C346" i="8"/>
  <c r="F355" i="8"/>
  <c r="F348" i="7"/>
  <c r="F352" i="7"/>
  <c r="F187" i="28"/>
  <c r="F346" i="6"/>
  <c r="R345" i="5"/>
  <c r="J349" i="5"/>
  <c r="R349" i="5"/>
  <c r="F349" i="11"/>
  <c r="N349" i="5"/>
  <c r="D355" i="5"/>
  <c r="F348" i="6"/>
  <c r="F351" i="6"/>
  <c r="F353" i="6"/>
  <c r="F355" i="6"/>
  <c r="F356" i="6"/>
  <c r="F345" i="8"/>
  <c r="G352" i="6"/>
  <c r="G356" i="6"/>
  <c r="F348" i="8"/>
  <c r="G349" i="6"/>
  <c r="C349" i="6"/>
  <c r="E349" i="4" s="1"/>
  <c r="F350" i="6"/>
  <c r="G355" i="6"/>
  <c r="F352" i="6"/>
  <c r="F354" i="6"/>
  <c r="G354" i="6"/>
  <c r="E347" i="5"/>
  <c r="G345" i="6"/>
  <c r="C346" i="6"/>
  <c r="E346" i="4" s="1"/>
  <c r="B347" i="6"/>
  <c r="D347" i="4" s="1"/>
  <c r="F347" i="6"/>
  <c r="B348" i="6"/>
  <c r="D348" i="4" s="1"/>
  <c r="G348" i="6"/>
  <c r="C353" i="6"/>
  <c r="E353" i="4" s="1"/>
  <c r="G353" i="6"/>
  <c r="C354" i="6"/>
  <c r="E354" i="4" s="1"/>
  <c r="C178" i="28"/>
  <c r="G347" i="6"/>
  <c r="F349" i="6"/>
  <c r="B350" i="6"/>
  <c r="D350" i="4" s="1"/>
  <c r="G350" i="6"/>
  <c r="B355" i="6"/>
  <c r="D355" i="4" s="1"/>
  <c r="B356" i="6"/>
  <c r="D356" i="4" s="1"/>
  <c r="C182" i="28"/>
  <c r="H346" i="5"/>
  <c r="L346" i="5"/>
  <c r="P346" i="5"/>
  <c r="O353" i="5"/>
  <c r="B351" i="6"/>
  <c r="D351" i="4" s="1"/>
  <c r="B352" i="6"/>
  <c r="D352" i="4" s="1"/>
  <c r="B186" i="28"/>
  <c r="G346" i="6"/>
  <c r="G351" i="6"/>
  <c r="D350" i="5"/>
  <c r="J350" i="5"/>
  <c r="N350" i="5"/>
  <c r="R350" i="5"/>
  <c r="G348" i="11"/>
  <c r="F351" i="11"/>
  <c r="F355" i="11"/>
  <c r="G347" i="11"/>
  <c r="C346" i="11"/>
  <c r="C347" i="11"/>
  <c r="B348" i="11"/>
  <c r="B349" i="11"/>
  <c r="F353" i="11"/>
  <c r="D352" i="5"/>
  <c r="J352" i="5"/>
  <c r="N352" i="5"/>
  <c r="R352" i="5"/>
  <c r="G349" i="11"/>
  <c r="B350" i="11"/>
  <c r="B350" i="5" s="1"/>
  <c r="B350" i="4" s="1"/>
  <c r="G350" i="11"/>
  <c r="B351" i="11"/>
  <c r="M346" i="5"/>
  <c r="Q346" i="5"/>
  <c r="H348" i="5"/>
  <c r="E350" i="5"/>
  <c r="K350" i="5"/>
  <c r="D354" i="5"/>
  <c r="J354" i="5"/>
  <c r="N354" i="5"/>
  <c r="R354" i="5"/>
  <c r="O349" i="5"/>
  <c r="G351" i="11"/>
  <c r="B352" i="11"/>
  <c r="G352" i="11"/>
  <c r="B353" i="11"/>
  <c r="G353" i="11"/>
  <c r="B354" i="11"/>
  <c r="G354" i="11"/>
  <c r="B355" i="11"/>
  <c r="G355" i="11"/>
  <c r="B356" i="11"/>
  <c r="G356" i="11"/>
  <c r="R351" i="5"/>
  <c r="E354" i="5"/>
  <c r="K354" i="5"/>
  <c r="D356" i="5"/>
  <c r="J356" i="5"/>
  <c r="R356" i="5"/>
  <c r="J355" i="5"/>
  <c r="N355" i="5"/>
  <c r="N356" i="5"/>
  <c r="G345" i="11"/>
  <c r="G346" i="11"/>
  <c r="F347" i="11"/>
  <c r="M348" i="5"/>
  <c r="Q348" i="5"/>
  <c r="O352" i="5"/>
  <c r="G356" i="8"/>
  <c r="D351" i="5"/>
  <c r="J351" i="5"/>
  <c r="N351" i="5"/>
  <c r="D353" i="5"/>
  <c r="K353" i="5"/>
  <c r="N353" i="5"/>
  <c r="R353" i="5"/>
  <c r="O350" i="5"/>
  <c r="F354" i="8"/>
  <c r="O354" i="5"/>
  <c r="C347" i="8"/>
  <c r="C348" i="8"/>
  <c r="C349" i="8"/>
  <c r="C351" i="8"/>
  <c r="C352" i="8"/>
  <c r="C353" i="8"/>
  <c r="C354" i="8"/>
  <c r="C356" i="8"/>
  <c r="I347" i="5"/>
  <c r="M347" i="5"/>
  <c r="Q347" i="5"/>
  <c r="F349" i="8"/>
  <c r="B346" i="7"/>
  <c r="F346" i="4" s="1"/>
  <c r="F356" i="7"/>
  <c r="B347" i="8"/>
  <c r="G347" i="8"/>
  <c r="B349" i="8"/>
  <c r="C350" i="8"/>
  <c r="G350" i="8"/>
  <c r="B351" i="8"/>
  <c r="G351" i="8"/>
  <c r="B353" i="8"/>
  <c r="G353" i="8"/>
  <c r="B354" i="8"/>
  <c r="C355" i="8"/>
  <c r="G355" i="8"/>
  <c r="G355" i="7"/>
  <c r="B356" i="7"/>
  <c r="F356" i="4" s="1"/>
  <c r="B346" i="8"/>
  <c r="G349" i="8"/>
  <c r="G346" i="8"/>
  <c r="F347" i="8"/>
  <c r="B348" i="8"/>
  <c r="G348" i="8"/>
  <c r="B352" i="8"/>
  <c r="G352" i="8"/>
  <c r="B356" i="8"/>
  <c r="F356" i="8"/>
  <c r="O351" i="5"/>
  <c r="F354" i="7"/>
  <c r="G181" i="28"/>
  <c r="B185" i="28"/>
  <c r="K355" i="5"/>
  <c r="O355" i="5"/>
  <c r="S355" i="5"/>
  <c r="M356" i="5"/>
  <c r="Q356" i="5"/>
  <c r="S349" i="5"/>
  <c r="S350" i="5"/>
  <c r="S351" i="5"/>
  <c r="S352" i="5"/>
  <c r="S353" i="5"/>
  <c r="S354" i="5"/>
  <c r="R355" i="5"/>
  <c r="C179" i="28"/>
  <c r="C180" i="28"/>
  <c r="C181" i="28"/>
  <c r="C352" i="7"/>
  <c r="G352" i="4" s="1"/>
  <c r="C187" i="28"/>
  <c r="C188" i="28"/>
  <c r="G347" i="7"/>
  <c r="B348" i="7"/>
  <c r="F348" i="4" s="1"/>
  <c r="C354" i="7"/>
  <c r="G354" i="4" s="1"/>
  <c r="B184" i="28"/>
  <c r="E351" i="5"/>
  <c r="E352" i="5"/>
  <c r="E353" i="5"/>
  <c r="E355" i="5"/>
  <c r="B347" i="7"/>
  <c r="F347" i="4" s="1"/>
  <c r="C353" i="7"/>
  <c r="G353" i="4" s="1"/>
  <c r="C183" i="28"/>
  <c r="B187" i="28"/>
  <c r="I355" i="5"/>
  <c r="M355" i="5"/>
  <c r="Q355" i="5"/>
  <c r="K349" i="5"/>
  <c r="K351" i="5"/>
  <c r="K352" i="5"/>
  <c r="Q352" i="5"/>
  <c r="P352" i="5"/>
  <c r="G184" i="28"/>
  <c r="I352" i="5"/>
  <c r="H352" i="5"/>
  <c r="D349" i="5"/>
  <c r="E349" i="5"/>
  <c r="M351" i="5"/>
  <c r="L351" i="5"/>
  <c r="I350" i="5"/>
  <c r="M350" i="5"/>
  <c r="Q350" i="5"/>
  <c r="G186" i="28"/>
  <c r="I354" i="5"/>
  <c r="H354" i="5"/>
  <c r="M354" i="5"/>
  <c r="L354" i="5"/>
  <c r="Q354" i="5"/>
  <c r="P354" i="5"/>
  <c r="E356" i="5"/>
  <c r="K356" i="5"/>
  <c r="O356" i="5"/>
  <c r="S356" i="5"/>
  <c r="M352" i="5"/>
  <c r="L352" i="5"/>
  <c r="J347" i="5"/>
  <c r="K347" i="5"/>
  <c r="F179" i="28"/>
  <c r="N347" i="5"/>
  <c r="O347" i="5"/>
  <c r="R347" i="5"/>
  <c r="S347" i="5"/>
  <c r="F183" i="28"/>
  <c r="I351" i="5"/>
  <c r="H351" i="5"/>
  <c r="Q351" i="5"/>
  <c r="P351" i="5"/>
  <c r="G350" i="7"/>
  <c r="F350" i="7"/>
  <c r="E346" i="5"/>
  <c r="K346" i="5"/>
  <c r="O346" i="5"/>
  <c r="S346" i="5"/>
  <c r="D348" i="5"/>
  <c r="E348" i="5"/>
  <c r="J348" i="5"/>
  <c r="K348" i="5"/>
  <c r="N348" i="5"/>
  <c r="O348" i="5"/>
  <c r="R348" i="5"/>
  <c r="S348" i="5"/>
  <c r="I349" i="5"/>
  <c r="M349" i="5"/>
  <c r="Q349" i="5"/>
  <c r="I353" i="5"/>
  <c r="H353" i="5"/>
  <c r="M353" i="5"/>
  <c r="L353" i="5"/>
  <c r="Q353" i="5"/>
  <c r="P353" i="5"/>
  <c r="C346" i="7"/>
  <c r="G346" i="4" s="1"/>
  <c r="C347" i="7"/>
  <c r="G347" i="4" s="1"/>
  <c r="C348" i="7"/>
  <c r="G348" i="4" s="1"/>
  <c r="B349" i="7"/>
  <c r="F349" i="4" s="1"/>
  <c r="G349" i="7"/>
  <c r="B350" i="7"/>
  <c r="F350" i="4" s="1"/>
  <c r="G352" i="7"/>
  <c r="C355" i="7"/>
  <c r="G355" i="4" s="1"/>
  <c r="C356" i="7"/>
  <c r="G356" i="4" s="1"/>
  <c r="B178" i="28"/>
  <c r="G178" i="28"/>
  <c r="B179" i="28"/>
  <c r="G183" i="28"/>
  <c r="C184" i="28"/>
  <c r="C185" i="28"/>
  <c r="G185" i="28"/>
  <c r="C186" i="28"/>
  <c r="B188" i="28"/>
  <c r="G188" i="28"/>
  <c r="I346" i="5"/>
  <c r="H347" i="5"/>
  <c r="L347" i="5"/>
  <c r="P347" i="5"/>
  <c r="L348" i="5"/>
  <c r="P348" i="5"/>
  <c r="H349" i="5"/>
  <c r="L349" i="5"/>
  <c r="P349" i="5"/>
  <c r="H350" i="5"/>
  <c r="L350" i="5"/>
  <c r="P350" i="5"/>
  <c r="C177" i="28"/>
  <c r="G346" i="7"/>
  <c r="C349" i="7"/>
  <c r="G349" i="4" s="1"/>
  <c r="C350" i="7"/>
  <c r="G350" i="4" s="1"/>
  <c r="B351" i="7"/>
  <c r="F351" i="4" s="1"/>
  <c r="G351" i="7"/>
  <c r="B352" i="7"/>
  <c r="F352" i="4" s="1"/>
  <c r="G354" i="7"/>
  <c r="B180" i="28"/>
  <c r="G180" i="28"/>
  <c r="B181" i="28"/>
  <c r="F181" i="28"/>
  <c r="F185" i="28"/>
  <c r="G187" i="28"/>
  <c r="D346" i="5"/>
  <c r="J346" i="5"/>
  <c r="N346" i="5"/>
  <c r="R346" i="5"/>
  <c r="D347" i="5"/>
  <c r="I348" i="5"/>
  <c r="H355" i="5"/>
  <c r="L355" i="5"/>
  <c r="P355" i="5"/>
  <c r="H356" i="5"/>
  <c r="L356" i="5"/>
  <c r="P356" i="5"/>
  <c r="G348" i="7"/>
  <c r="C351" i="7"/>
  <c r="G351" i="4" s="1"/>
  <c r="G353" i="7"/>
  <c r="G356" i="7"/>
  <c r="G179" i="28"/>
  <c r="G182" i="28"/>
  <c r="J353" i="5"/>
  <c r="I356" i="5"/>
  <c r="C345" i="11"/>
  <c r="B345" i="8"/>
  <c r="F345" i="6"/>
  <c r="E345" i="5"/>
  <c r="C345" i="6"/>
  <c r="E345" i="4" s="1"/>
  <c r="O345" i="5"/>
  <c r="S345" i="5"/>
  <c r="B345" i="6"/>
  <c r="D345" i="4" s="1"/>
  <c r="I345" i="5"/>
  <c r="M345" i="5"/>
  <c r="Q345" i="5"/>
  <c r="F345" i="11"/>
  <c r="B345" i="11"/>
  <c r="C345" i="7"/>
  <c r="G345" i="4" s="1"/>
  <c r="J345" i="5"/>
  <c r="N345" i="5"/>
  <c r="G345" i="8"/>
  <c r="K345" i="5"/>
  <c r="C345" i="8"/>
  <c r="D345" i="5"/>
  <c r="B177" i="28"/>
  <c r="B345" i="7"/>
  <c r="F345" i="4" s="1"/>
  <c r="G345" i="7"/>
  <c r="G177" i="28"/>
  <c r="H345" i="5"/>
  <c r="L345" i="5"/>
  <c r="P345" i="5"/>
  <c r="F177" i="28"/>
  <c r="F346" i="11"/>
  <c r="F348" i="11"/>
  <c r="F350" i="11"/>
  <c r="F352" i="11"/>
  <c r="F354" i="11"/>
  <c r="F356" i="11"/>
  <c r="G354" i="8"/>
  <c r="F351" i="8"/>
  <c r="F352" i="8"/>
  <c r="F353" i="8"/>
  <c r="F178" i="28"/>
  <c r="F180" i="28"/>
  <c r="F182" i="28"/>
  <c r="F184" i="28"/>
  <c r="F186" i="28"/>
  <c r="F188" i="28"/>
  <c r="F345" i="7"/>
  <c r="F347" i="7"/>
  <c r="F349" i="7"/>
  <c r="F351" i="7"/>
  <c r="F353" i="7"/>
  <c r="F355" i="7"/>
  <c r="F34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5" i="5" l="1"/>
  <c r="B355" i="4" s="1"/>
  <c r="B351" i="5"/>
  <c r="B351" i="4" s="1"/>
  <c r="C351" i="5"/>
  <c r="C351" i="4" s="1"/>
  <c r="B352" i="5"/>
  <c r="B352" i="4" s="1"/>
  <c r="C352" i="5"/>
  <c r="C352" i="4" s="1"/>
  <c r="B354" i="5"/>
  <c r="B354" i="4" s="1"/>
  <c r="F354" i="5"/>
  <c r="B353" i="5"/>
  <c r="B353" i="4" s="1"/>
  <c r="C350" i="5"/>
  <c r="C350" i="4" s="1"/>
  <c r="C355" i="5"/>
  <c r="C355" i="4" s="1"/>
  <c r="F352" i="5"/>
  <c r="F350" i="5"/>
  <c r="F356" i="5"/>
  <c r="F348" i="5"/>
  <c r="F349" i="5"/>
  <c r="C354" i="5"/>
  <c r="C354" i="4" s="1"/>
  <c r="G346" i="5"/>
  <c r="F346" i="5"/>
  <c r="G351" i="5"/>
  <c r="G356" i="5"/>
  <c r="G348" i="5"/>
  <c r="C353" i="5"/>
  <c r="C353" i="4" s="1"/>
  <c r="C356" i="5"/>
  <c r="C356" i="4" s="1"/>
  <c r="B356" i="5"/>
  <c r="B356" i="4" s="1"/>
  <c r="C346" i="5"/>
  <c r="C346" i="4" s="1"/>
  <c r="B346" i="5"/>
  <c r="B346" i="4" s="1"/>
  <c r="G350" i="5"/>
  <c r="F347" i="5"/>
  <c r="G349" i="5"/>
  <c r="C349" i="5"/>
  <c r="C349" i="4" s="1"/>
  <c r="B349" i="5"/>
  <c r="B349" i="4" s="1"/>
  <c r="G353" i="5"/>
  <c r="F353" i="5"/>
  <c r="G355" i="5"/>
  <c r="F355" i="5"/>
  <c r="C348" i="5"/>
  <c r="C348" i="4" s="1"/>
  <c r="B348" i="5"/>
  <c r="B348" i="4" s="1"/>
  <c r="C347" i="5"/>
  <c r="C347" i="4" s="1"/>
  <c r="B347" i="5"/>
  <c r="B347" i="4" s="1"/>
  <c r="F351" i="5"/>
  <c r="G347" i="5"/>
  <c r="G354" i="5"/>
  <c r="G352" i="5"/>
  <c r="F345" i="5"/>
  <c r="C345" i="5"/>
  <c r="C345" i="4" s="1"/>
  <c r="B345" i="5"/>
  <c r="B345" i="4" s="1"/>
  <c r="G345" i="5"/>
  <c r="B344" i="7"/>
  <c r="F344" i="4" s="1"/>
  <c r="G176" i="28"/>
  <c r="B344" i="11"/>
  <c r="S344" i="5"/>
  <c r="B344" i="6"/>
  <c r="D344" i="4" s="1"/>
  <c r="F344" i="6"/>
  <c r="O344" i="5"/>
  <c r="C344" i="6"/>
  <c r="E344" i="4" s="1"/>
  <c r="G344" i="6"/>
  <c r="F344" i="11"/>
  <c r="C344" i="11"/>
  <c r="G344" i="11"/>
  <c r="M344" i="5"/>
  <c r="H344" i="5"/>
  <c r="P344" i="5"/>
  <c r="C344" i="8"/>
  <c r="F344" i="8"/>
  <c r="D344" i="5"/>
  <c r="B344" i="8"/>
  <c r="L344" i="5"/>
  <c r="I344" i="5"/>
  <c r="Q344" i="5"/>
  <c r="G344" i="8"/>
  <c r="F344" i="7"/>
  <c r="B176" i="28"/>
  <c r="E344" i="5"/>
  <c r="C344" i="7"/>
  <c r="G344" i="4" s="1"/>
  <c r="F176" i="28"/>
  <c r="G344" i="7"/>
  <c r="C176" i="28"/>
  <c r="J344" i="5"/>
  <c r="N344" i="5"/>
  <c r="R344" i="5"/>
  <c r="K344" i="5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8" l="1"/>
  <c r="F343" i="6"/>
  <c r="F343" i="7"/>
  <c r="F343" i="11"/>
  <c r="C344" i="5"/>
  <c r="C344" i="4" s="1"/>
  <c r="B344" i="5"/>
  <c r="B344" i="4" s="1"/>
  <c r="G344" i="5"/>
  <c r="F344" i="5"/>
  <c r="F175" i="28"/>
  <c r="L343" i="5"/>
  <c r="P343" i="5"/>
  <c r="G343" i="8"/>
  <c r="K343" i="5"/>
  <c r="O343" i="5"/>
  <c r="S343" i="5"/>
  <c r="C343" i="11"/>
  <c r="B343" i="8"/>
  <c r="C343" i="6"/>
  <c r="E343" i="4" s="1"/>
  <c r="G343" i="6"/>
  <c r="B343" i="6"/>
  <c r="D343" i="4" s="1"/>
  <c r="G343" i="7"/>
  <c r="G343" i="11"/>
  <c r="B343" i="11"/>
  <c r="C343" i="7"/>
  <c r="G343" i="4" s="1"/>
  <c r="E343" i="5"/>
  <c r="C343" i="8"/>
  <c r="D343" i="5"/>
  <c r="B175" i="28"/>
  <c r="Q343" i="5"/>
  <c r="C175" i="28"/>
  <c r="J343" i="5"/>
  <c r="N343" i="5"/>
  <c r="R343" i="5"/>
  <c r="I343" i="5"/>
  <c r="B343" i="7"/>
  <c r="F343" i="4" s="1"/>
  <c r="M343" i="5"/>
  <c r="G175" i="28"/>
  <c r="H343" i="5"/>
  <c r="D337" i="1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J338" i="5" s="1"/>
  <c r="K170" i="28"/>
  <c r="L170" i="28"/>
  <c r="L338" i="5" s="1"/>
  <c r="M170" i="28"/>
  <c r="N170" i="28"/>
  <c r="N338" i="5" s="1"/>
  <c r="O170" i="28"/>
  <c r="P170" i="28"/>
  <c r="P338" i="5" s="1"/>
  <c r="Q170" i="28"/>
  <c r="R170" i="28"/>
  <c r="R338" i="5" s="1"/>
  <c r="S170" i="28"/>
  <c r="D171" i="28"/>
  <c r="D339" i="5" s="1"/>
  <c r="E171" i="28"/>
  <c r="H171" i="28"/>
  <c r="I171" i="28"/>
  <c r="J171" i="28"/>
  <c r="J339" i="5" s="1"/>
  <c r="K171" i="28"/>
  <c r="L171" i="28"/>
  <c r="M171" i="28"/>
  <c r="N171" i="28"/>
  <c r="N339" i="5" s="1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R340" i="5" s="1"/>
  <c r="S172" i="28"/>
  <c r="D173" i="28"/>
  <c r="D341" i="5" s="1"/>
  <c r="E173" i="28"/>
  <c r="H173" i="28"/>
  <c r="I173" i="28"/>
  <c r="J173" i="28"/>
  <c r="J341" i="5" s="1"/>
  <c r="K173" i="28"/>
  <c r="L173" i="28"/>
  <c r="M173" i="28"/>
  <c r="N173" i="28"/>
  <c r="N341" i="5" s="1"/>
  <c r="O173" i="28"/>
  <c r="P173" i="28"/>
  <c r="Q173" i="28"/>
  <c r="R173" i="28"/>
  <c r="R341" i="5" s="1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P342" i="5"/>
  <c r="L342" i="5"/>
  <c r="P340" i="5"/>
  <c r="L340" i="5"/>
  <c r="F339" i="8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H338" i="5"/>
  <c r="F338" i="5" s="1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41" i="5" l="1"/>
  <c r="F340" i="5"/>
  <c r="F342" i="5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H179" i="5" s="1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N180" i="5" s="1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P181" i="5" s="1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P185" i="5" s="1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H203" i="5" s="1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J212" i="5" s="1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N232" i="5" s="1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N238" i="5" s="1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K92" i="5"/>
  <c r="E93" i="5"/>
  <c r="D93" i="5"/>
  <c r="N19" i="5"/>
  <c r="O19" i="5"/>
  <c r="F19" i="11"/>
  <c r="D19" i="5"/>
  <c r="E19" i="5"/>
  <c r="F30" i="11"/>
  <c r="F15" i="11"/>
  <c r="E91" i="5"/>
  <c r="D28" i="5"/>
  <c r="E28" i="5"/>
  <c r="P207" i="5" l="1"/>
  <c r="L207" i="5"/>
  <c r="K96" i="5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54" i="5" s="1"/>
  <c r="B54" i="4" s="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53" i="5" s="1"/>
  <c r="B253" i="4" s="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125" i="5" s="1"/>
  <c r="B125" i="4" s="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5" s="1"/>
  <c r="B45" i="4" s="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234" i="6"/>
  <c r="D234" i="4" s="1"/>
  <c r="C196" i="6"/>
  <c r="E196" i="4" s="1"/>
  <c r="C104" i="11"/>
  <c r="B88" i="11"/>
  <c r="C76" i="11"/>
  <c r="C246" i="11"/>
  <c r="B248" i="1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B22" i="5" s="1"/>
  <c r="B22" i="4" s="1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17" i="5" l="1"/>
  <c r="B217" i="4" s="1"/>
  <c r="C125" i="5"/>
  <c r="C125" i="4" s="1"/>
  <c r="C101" i="5"/>
  <c r="C101" i="4" s="1"/>
  <c r="B112" i="5"/>
  <c r="B112" i="4" s="1"/>
  <c r="B104" i="5"/>
  <c r="B104" i="4" s="1"/>
  <c r="B240" i="5"/>
  <c r="B240" i="4" s="1"/>
  <c r="B248" i="5"/>
  <c r="B248" i="4" s="1"/>
  <c r="B80" i="5"/>
  <c r="B80" i="4" s="1"/>
  <c r="B256" i="5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<sst xmlns="http://schemas.openxmlformats.org/spreadsheetml/2006/main" count="4411" uniqueCount="77">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</sst>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87"/>
  <sheetViews>
    <sheetView tabSelected="1" zoomScale="75" zoomScaleNormal="75" workbookViewId="0">
      <pane ySplit="8" topLeftCell="A321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0.89031293776802845</v>
      </c>
      <c r="D334" s="33">
        <f>'6.улут.вал.мөөнөт'!B334</f>
        <v>113522478.57000001</v>
      </c>
      <c r="E334" s="34">
        <f>'6.улут.вал.мөөнөт'!C334</f>
        <v>1.2273196767641719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211855845.19</v>
      </c>
      <c r="C336" s="34">
        <f>'2.жалпы мөөнөт'!C336</f>
        <v>0.96321972228799446</v>
      </c>
      <c r="D336" s="33">
        <f>'6.улут.вал.мөөнөт'!B336</f>
        <v>139641126.31</v>
      </c>
      <c r="E336" s="34">
        <f>'6.улут.вал.мөөнөт'!C336</f>
        <v>1.3148617826856608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9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9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9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9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9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9" x14ac:dyDescent="0.2">
      <c r="A342" s="32" t="s">
        <v>19</v>
      </c>
      <c r="B342" s="33">
        <f>'2.жалпы мөөнөт'!B342</f>
        <v>286480986.03999996</v>
      </c>
      <c r="C342" s="34">
        <f>'2.жалпы мөөнөт'!C342</f>
        <v>1.00316085535664</v>
      </c>
      <c r="D342" s="33">
        <f>'6.улут.вал.мөөнөт'!B342</f>
        <v>202489756.42999998</v>
      </c>
      <c r="E342" s="34">
        <f>'6.улут.вал.мөөнөт'!C342</f>
        <v>1.3380350005051365</v>
      </c>
      <c r="F342" s="33">
        <f>'10.чет өл.вал.мөөнөт'!B342</f>
        <v>83991229.610000014</v>
      </c>
      <c r="G342" s="34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9" x14ac:dyDescent="0.2">
      <c r="A343" s="32" t="s">
        <v>20</v>
      </c>
      <c r="B343" s="33">
        <f>'2.жалпы мөөнөт'!B343</f>
        <v>279455870.13</v>
      </c>
      <c r="C343" s="34">
        <f>'2.жалпы мөөнөт'!C343</f>
        <v>1.0206582294106561</v>
      </c>
      <c r="D343" s="33">
        <f>'6.улут.вал.мөөнөт'!B343</f>
        <v>199576562.15000001</v>
      </c>
      <c r="E343" s="34">
        <f>'6.улут.вал.мөөнөт'!C343</f>
        <v>1.3567246169406975</v>
      </c>
      <c r="F343" s="33">
        <f>'10.чет өл.вал.мөөнөт'!B343</f>
        <v>79879307.980000004</v>
      </c>
      <c r="G343" s="34">
        <f>'10.чет өл.вал.мөөнөт'!C343</f>
        <v>0.18100430684276947</v>
      </c>
      <c r="I343" s="38"/>
      <c r="J343" s="38"/>
      <c r="K343" s="38"/>
      <c r="L343" s="38"/>
      <c r="M343" s="38"/>
      <c r="N343" s="38"/>
    </row>
    <row r="344" spans="1:19" ht="13.5" thickBot="1" x14ac:dyDescent="0.25">
      <c r="A344" s="35" t="s">
        <v>21</v>
      </c>
      <c r="B344" s="36">
        <f>'2.жалпы мөөнөт'!B344</f>
        <v>310635488.86000001</v>
      </c>
      <c r="C344" s="37">
        <f>'2.жалпы мөөнөт'!C344</f>
        <v>1.0873885346620342</v>
      </c>
      <c r="D344" s="36">
        <f>'6.улут.вал.мөөнөт'!B344</f>
        <v>234431533.94999999</v>
      </c>
      <c r="E344" s="37">
        <f>'6.улут.вал.мөөнөт'!C344</f>
        <v>1.3784636325590192</v>
      </c>
      <c r="F344" s="36">
        <f>'10.чет өл.вал.мөөнөт'!B344</f>
        <v>76203954.909999996</v>
      </c>
      <c r="G344" s="37">
        <f>'10.чет өл.вал.мөөнөт'!C344</f>
        <v>0.19193393817517812</v>
      </c>
      <c r="I344" s="38"/>
      <c r="J344" s="38"/>
      <c r="K344" s="38"/>
      <c r="L344" s="38"/>
      <c r="M344" s="38"/>
      <c r="N344" s="38"/>
    </row>
    <row r="345" spans="1:19" x14ac:dyDescent="0.2">
      <c r="A345" s="32" t="s">
        <v>76</v>
      </c>
      <c r="B345" s="33">
        <f>'2.жалпы мөөнөт'!B345</f>
        <v>264948522.19999999</v>
      </c>
      <c r="C345" s="34">
        <f>'2.жалпы мөөнөт'!C345</f>
        <v>1.4358974316600284</v>
      </c>
      <c r="D345" s="33">
        <f>'6.улут.вал.мөөнөт'!B345</f>
        <v>195859099.16999996</v>
      </c>
      <c r="E345" s="34">
        <f>'6.улут.вал.мөөнөт'!C345</f>
        <v>1.8929477301113236</v>
      </c>
      <c r="F345" s="33">
        <f>'10.чет өл.вал.мөөнөт'!B345</f>
        <v>69089423.030000001</v>
      </c>
      <c r="G345" s="34">
        <f>'10.чет өл.вал.мөөнөт'!C345</f>
        <v>0.14022211980831475</v>
      </c>
      <c r="N345" s="40"/>
      <c r="O345" s="40"/>
      <c r="P345" s="40"/>
      <c r="Q345" s="40"/>
      <c r="R345" s="40"/>
      <c r="S345" s="40"/>
    </row>
    <row r="346" spans="1:19" x14ac:dyDescent="0.2">
      <c r="A346" s="32" t="s">
        <v>11</v>
      </c>
      <c r="B346" s="33">
        <f>'2.жалпы мөөнөт'!B346</f>
        <v>280560592.07000005</v>
      </c>
      <c r="C346" s="34">
        <f>'2.жалпы мөөнөт'!C346</f>
        <v>1.319869031658262</v>
      </c>
      <c r="D346" s="33">
        <f>'6.улут.вал.мөөнөт'!B346</f>
        <v>209496878.10000002</v>
      </c>
      <c r="E346" s="34">
        <f>'6.улут.вал.мөөнөт'!C346</f>
        <v>1.7179582472541846</v>
      </c>
      <c r="F346" s="33">
        <f>'10.чет өл.вал.мөөнөт'!B346</f>
        <v>71063713.969999999</v>
      </c>
      <c r="G346" s="34">
        <f>'10.чет өл.вал.мөөнөт'!C346</f>
        <v>0.14629614595416279</v>
      </c>
      <c r="I346" s="38"/>
      <c r="J346" s="38"/>
      <c r="K346" s="38"/>
      <c r="L346" s="38"/>
      <c r="M346" s="38"/>
      <c r="N346" s="38"/>
    </row>
    <row r="347" spans="1:19" x14ac:dyDescent="0.2">
      <c r="A347" s="32" t="s">
        <v>12</v>
      </c>
      <c r="B347" s="33">
        <f>'2.жалпы мөөнөт'!B347</f>
        <v>303117351.52000004</v>
      </c>
      <c r="C347" s="34">
        <f>'2.жалпы мөөнөт'!C347</f>
        <v>1.2568579911257969</v>
      </c>
      <c r="D347" s="33">
        <f>'6.улут.вал.мөөнөт'!B347</f>
        <v>227038738.92000002</v>
      </c>
      <c r="E347" s="34">
        <f>'6.улут.вал.мөөнөт'!C347</f>
        <v>1.6285864780802282</v>
      </c>
      <c r="F347" s="33">
        <f>'10.чет өл.вал.мөөнөт'!B347</f>
        <v>76078612.599999994</v>
      </c>
      <c r="G347" s="34">
        <f>'10.чет өл.вал.мөөнөт'!C347</f>
        <v>0.1475216873408125</v>
      </c>
      <c r="I347" s="38"/>
      <c r="J347" s="38"/>
      <c r="K347" s="38"/>
      <c r="L347" s="38"/>
      <c r="M347" s="38"/>
      <c r="N347" s="38"/>
    </row>
    <row r="348" spans="1:19" x14ac:dyDescent="0.2">
      <c r="A348" s="32" t="s">
        <v>13</v>
      </c>
      <c r="B348" s="33">
        <f>'2.жалпы мөөнөт'!B348</f>
        <v>371252478.37999994</v>
      </c>
      <c r="C348" s="34">
        <f>'2.жалпы мөөнөт'!C348</f>
        <v>1.2493874566572791</v>
      </c>
      <c r="D348" s="33">
        <f>'6.улут.вал.мөөнөт'!B348</f>
        <v>279575999.69999999</v>
      </c>
      <c r="E348" s="34">
        <f>'6.улут.вал.мөөнөт'!C348</f>
        <v>1.6100975709371654</v>
      </c>
      <c r="F348" s="33">
        <f>'10.чет өл.вал.мөөнөт'!B348</f>
        <v>91676478.680000007</v>
      </c>
      <c r="G348" s="34">
        <f>'10.чет өл.вал.мөөнөт'!C348</f>
        <v>0.14936821231319128</v>
      </c>
      <c r="I348" s="38"/>
      <c r="J348" s="38"/>
      <c r="K348" s="38"/>
      <c r="L348" s="38"/>
      <c r="M348" s="38"/>
      <c r="N348" s="38"/>
    </row>
    <row r="349" spans="1:19" x14ac:dyDescent="0.2">
      <c r="A349" s="32" t="s">
        <v>14</v>
      </c>
      <c r="B349" s="33">
        <f>'2.жалпы мөөнөт'!B349</f>
        <v>396334298.16999996</v>
      </c>
      <c r="C349" s="34">
        <f>'2.жалпы мөөнөт'!C349</f>
        <v>1.084334913370689</v>
      </c>
      <c r="D349" s="33">
        <f>'6.улут.вал.мөөнөт'!B349</f>
        <v>307432159.90999997</v>
      </c>
      <c r="E349" s="34">
        <f>'6.улут.вал.мөөнөт'!C349</f>
        <v>1.3511657503788959</v>
      </c>
      <c r="F349" s="33">
        <f>'10.чет өл.вал.мөөнөт'!B349</f>
        <v>88902138.25999999</v>
      </c>
      <c r="G349" s="34">
        <f>'10.чет өл.вал.мөөнөт'!C349</f>
        <v>0.16160816958734875</v>
      </c>
      <c r="I349" s="38"/>
      <c r="J349" s="38"/>
      <c r="K349" s="38"/>
      <c r="L349" s="38"/>
      <c r="M349" s="38"/>
      <c r="N349" s="38"/>
    </row>
    <row r="350" spans="1:19" x14ac:dyDescent="0.2">
      <c r="A350" s="32" t="s">
        <v>15</v>
      </c>
      <c r="B350" s="33">
        <f>'2.жалпы мөөнөт'!B350</f>
        <v>385075028.4000001</v>
      </c>
      <c r="C350" s="34">
        <f>'2.жалпы мөөнөт'!C350</f>
        <v>1.3409165953956181</v>
      </c>
      <c r="D350" s="33">
        <f>'6.улут.вал.мөөнөт'!B350</f>
        <v>304502628.51000005</v>
      </c>
      <c r="E350" s="34">
        <f>'6.улут.вал.мөөнөт'!C350</f>
        <v>1.6568921912476369</v>
      </c>
      <c r="F350" s="33">
        <f>'10.чет өл.вал.мөөнөт'!B350</f>
        <v>80572399.890000015</v>
      </c>
      <c r="G350" s="34">
        <f>'10.чет өл.вал.мөөнөт'!C350</f>
        <v>0.14676823177098497</v>
      </c>
      <c r="I350" s="38"/>
      <c r="J350" s="38"/>
      <c r="K350" s="38"/>
      <c r="L350" s="38"/>
      <c r="M350" s="38"/>
      <c r="N350" s="38"/>
    </row>
    <row r="351" spans="1:19" x14ac:dyDescent="0.2">
      <c r="A351" s="32" t="s">
        <v>16</v>
      </c>
      <c r="B351" s="33">
        <f>'2.жалпы мөөнөт'!B351</f>
        <v>461533976.40000004</v>
      </c>
      <c r="C351" s="34">
        <f>'2.жалпы мөөнөт'!C351</f>
        <v>1.3832189852775068</v>
      </c>
      <c r="D351" s="33">
        <f>'6.улут.вал.мөөнөт'!B351</f>
        <v>366152839.75</v>
      </c>
      <c r="E351" s="34">
        <f>'6.улут.вал.мөөнөт'!C351</f>
        <v>1.7122159567896695</v>
      </c>
      <c r="F351" s="33">
        <f>'10.чет өл.вал.мөөнөт'!B351</f>
        <v>95381136.650000006</v>
      </c>
      <c r="G351" s="34">
        <f>'10.чет өл.вал.мөөнөт'!C351</f>
        <v>0.12025253699154778</v>
      </c>
      <c r="I351" s="38"/>
      <c r="J351" s="38"/>
      <c r="K351" s="38"/>
      <c r="L351" s="38"/>
      <c r="M351" s="38"/>
      <c r="N351" s="38"/>
    </row>
    <row r="352" spans="1:19" x14ac:dyDescent="0.2">
      <c r="A352" s="32" t="s">
        <v>17</v>
      </c>
      <c r="B352" s="33">
        <f>'2.жалпы мөөнөт'!B352</f>
        <v>443447745.53000009</v>
      </c>
      <c r="C352" s="34">
        <f>'2.жалпы мөөнөт'!C352</f>
        <v>1.3755772157024795</v>
      </c>
      <c r="D352" s="33">
        <f>'6.улут.вал.мөөнөт'!B352</f>
        <v>357243988.68000007</v>
      </c>
      <c r="E352" s="34">
        <f>'6.улут.вал.мөөнөт'!C352</f>
        <v>1.6788154510846649</v>
      </c>
      <c r="F352" s="33">
        <f>'10.чет өл.вал.мөөнөт'!B352</f>
        <v>86203756.849999994</v>
      </c>
      <c r="G352" s="34">
        <f>'10.чет өл.вал.мөөнөт'!C352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32" t="s">
        <v>18</v>
      </c>
      <c r="B353" s="33">
        <f>'2.жалпы мөөнөт'!B353</f>
        <v>471814327.05000001</v>
      </c>
      <c r="C353" s="34">
        <f>'2.жалпы мөөнөт'!C353</f>
        <v>1.4145635876637361</v>
      </c>
      <c r="D353" s="33">
        <f>'6.улут.вал.мөөнөт'!B353</f>
        <v>363703165.11000001</v>
      </c>
      <c r="E353" s="34">
        <f>'6.улут.вал.мөөнөт'!C353</f>
        <v>1.7661326047938701</v>
      </c>
      <c r="F353" s="33">
        <f>'10.чет өл.вал.мөөнөт'!B353</f>
        <v>108111161.94</v>
      </c>
      <c r="G353" s="34">
        <f>'10.чет өл.вал.мөөнөт'!C353</f>
        <v>0.23182942783844798</v>
      </c>
      <c r="I353" s="38"/>
      <c r="J353" s="38"/>
      <c r="K353" s="38"/>
      <c r="L353" s="38"/>
      <c r="M353" s="38"/>
      <c r="N353" s="38"/>
    </row>
    <row r="354" spans="1:14" hidden="1" x14ac:dyDescent="0.2">
      <c r="A354" s="32" t="s">
        <v>19</v>
      </c>
      <c r="B354" s="33">
        <f>'2.жалпы мөөнөт'!B354</f>
        <v>0</v>
      </c>
      <c r="C354" s="34" t="e">
        <f>'2.жалпы мөөнөт'!C354</f>
        <v>#DIV/0!</v>
      </c>
      <c r="D354" s="33">
        <f>'6.улут.вал.мөөнөт'!B354</f>
        <v>0</v>
      </c>
      <c r="E354" s="34" t="e">
        <f>'6.улут.вал.мөөнөт'!C354</f>
        <v>#DIV/0!</v>
      </c>
      <c r="F354" s="33">
        <f>'10.чет өл.вал.мөөнөт'!B354</f>
        <v>0</v>
      </c>
      <c r="G354" s="34" t="e">
        <f>'10.чет өл.вал.мөөнөт'!C354</f>
        <v>#DIV/0!</v>
      </c>
      <c r="I354" s="38"/>
      <c r="J354" s="38"/>
      <c r="K354" s="38"/>
      <c r="L354" s="38"/>
      <c r="M354" s="38"/>
      <c r="N354" s="38"/>
    </row>
    <row r="355" spans="1:14" hidden="1" x14ac:dyDescent="0.2">
      <c r="A355" s="32" t="s">
        <v>20</v>
      </c>
      <c r="B355" s="33">
        <f>'2.жалпы мөөнөт'!B355</f>
        <v>0</v>
      </c>
      <c r="C355" s="34" t="e">
        <f>'2.жалпы мөөнөт'!C355</f>
        <v>#DIV/0!</v>
      </c>
      <c r="D355" s="33">
        <f>'6.улут.вал.мөөнөт'!B355</f>
        <v>0</v>
      </c>
      <c r="E355" s="34" t="e">
        <f>'6.улут.вал.мөөнөт'!C355</f>
        <v>#DIV/0!</v>
      </c>
      <c r="F355" s="33">
        <f>'10.чет өл.вал.мөөнөт'!B355</f>
        <v>0</v>
      </c>
      <c r="G355" s="34" t="e">
        <f>'10.чет өл.вал.мөөнөт'!C355</f>
        <v>#DIV/0!</v>
      </c>
      <c r="I355" s="38"/>
      <c r="J355" s="38"/>
      <c r="K355" s="38"/>
      <c r="L355" s="38"/>
      <c r="M355" s="38"/>
      <c r="N355" s="38"/>
    </row>
    <row r="356" spans="1:14" ht="13.5" hidden="1" thickBot="1" x14ac:dyDescent="0.25">
      <c r="A356" s="35" t="s">
        <v>21</v>
      </c>
      <c r="B356" s="36">
        <f>'2.жалпы мөөнөт'!B356</f>
        <v>0</v>
      </c>
      <c r="C356" s="37" t="e">
        <f>'2.жалпы мөөнөт'!C356</f>
        <v>#DIV/0!</v>
      </c>
      <c r="D356" s="36">
        <f>'6.улут.вал.мөөнөт'!B356</f>
        <v>0</v>
      </c>
      <c r="E356" s="37" t="e">
        <f>'6.улут.вал.мөөнөт'!C356</f>
        <v>#DIV/0!</v>
      </c>
      <c r="F356" s="36">
        <f>'10.чет өл.вал.мөөнөт'!B356</f>
        <v>0</v>
      </c>
      <c r="G356" s="37" t="e">
        <f>'10.чет өл.вал.мөөнөт'!C356</f>
        <v>#DIV/0!</v>
      </c>
      <c r="I356" s="38"/>
      <c r="J356" s="38"/>
      <c r="K356" s="38"/>
      <c r="L356" s="38"/>
      <c r="M356" s="38"/>
      <c r="N356" s="38"/>
    </row>
    <row r="357" spans="1:14" x14ac:dyDescent="0.2">
      <c r="B357" s="16"/>
      <c r="C357" s="17"/>
      <c r="D357" s="16"/>
      <c r="E357" s="17"/>
      <c r="F357" s="16"/>
      <c r="G357" s="17"/>
      <c r="I357" s="38"/>
      <c r="J357" s="38"/>
      <c r="K357" s="38"/>
      <c r="L357" s="38"/>
      <c r="M357" s="38"/>
      <c r="N357" s="38"/>
    </row>
    <row r="358" spans="1:14" x14ac:dyDescent="0.2">
      <c r="B358" s="16"/>
      <c r="C358" s="17"/>
      <c r="D358" s="16"/>
      <c r="E358" s="17"/>
      <c r="F358" s="16"/>
      <c r="G358" s="17"/>
      <c r="I358" s="38"/>
      <c r="J358" s="38"/>
      <c r="K358" s="38"/>
      <c r="L358" s="38"/>
      <c r="M358" s="38"/>
      <c r="N358" s="38"/>
    </row>
    <row r="359" spans="1:14" x14ac:dyDescent="0.2">
      <c r="B359" s="17"/>
      <c r="C359" s="17"/>
      <c r="D359" s="17"/>
      <c r="E359" s="17"/>
      <c r="F359" s="17"/>
      <c r="G359" s="17"/>
      <c r="H359" s="16"/>
      <c r="I359" s="38"/>
      <c r="J359" s="38"/>
      <c r="K359" s="38"/>
      <c r="L359" s="38"/>
      <c r="M359" s="38"/>
      <c r="N359" s="38"/>
    </row>
    <row r="360" spans="1:14" x14ac:dyDescent="0.2">
      <c r="B360" s="17"/>
      <c r="C360" s="17"/>
      <c r="D360" s="17"/>
      <c r="E360" s="17"/>
      <c r="F360" s="17"/>
      <c r="G360" s="17"/>
      <c r="H360" s="16"/>
      <c r="I360" s="38"/>
      <c r="J360" s="38"/>
      <c r="K360" s="38"/>
      <c r="L360" s="38"/>
      <c r="M360" s="38"/>
      <c r="N360" s="38"/>
    </row>
    <row r="361" spans="1:14" x14ac:dyDescent="0.2">
      <c r="B361" s="17"/>
      <c r="C361" s="17"/>
      <c r="D361" s="17"/>
      <c r="E361" s="17"/>
      <c r="F361" s="17"/>
      <c r="G361" s="17"/>
      <c r="I361" s="38"/>
      <c r="J361" s="38"/>
      <c r="K361" s="38"/>
      <c r="L361" s="38"/>
      <c r="M361" s="38"/>
      <c r="N361" s="38"/>
    </row>
    <row r="362" spans="1:14" x14ac:dyDescent="0.2">
      <c r="B362" s="17"/>
      <c r="C362" s="17"/>
      <c r="D362" s="17"/>
      <c r="E362" s="17"/>
      <c r="F362" s="17"/>
      <c r="G362" s="17"/>
      <c r="I362" s="38"/>
      <c r="J362" s="38"/>
      <c r="K362" s="38"/>
      <c r="L362" s="38"/>
      <c r="M362" s="38"/>
      <c r="N362" s="38"/>
    </row>
    <row r="363" spans="1:14" x14ac:dyDescent="0.2">
      <c r="B363" s="17"/>
      <c r="C363" s="17"/>
      <c r="D363" s="17"/>
      <c r="E363" s="17"/>
      <c r="F363" s="17"/>
      <c r="G363" s="17"/>
      <c r="I363" s="38"/>
      <c r="J363" s="38"/>
      <c r="K363" s="38"/>
      <c r="L363" s="38"/>
      <c r="M363" s="38"/>
      <c r="N363" s="38"/>
    </row>
    <row r="364" spans="1:14" x14ac:dyDescent="0.2">
      <c r="B364" s="17"/>
      <c r="C364" s="17"/>
      <c r="D364" s="17"/>
      <c r="E364" s="17"/>
      <c r="F364" s="17"/>
      <c r="G364" s="17"/>
      <c r="I364" s="38"/>
      <c r="J364" s="38"/>
      <c r="K364" s="38"/>
      <c r="L364" s="38"/>
      <c r="M364" s="38"/>
      <c r="N364" s="38"/>
    </row>
    <row r="365" spans="1:14" x14ac:dyDescent="0.2">
      <c r="B365" s="16"/>
      <c r="C365" s="17"/>
      <c r="D365" s="16"/>
      <c r="E365" s="17"/>
      <c r="F365" s="16"/>
      <c r="G365" s="17"/>
      <c r="I365" s="38"/>
      <c r="J365" s="38"/>
      <c r="K365" s="38"/>
      <c r="L365" s="38"/>
      <c r="M365" s="38"/>
      <c r="N365" s="38"/>
    </row>
    <row r="366" spans="1:14" x14ac:dyDescent="0.2">
      <c r="B366" s="16"/>
      <c r="C366" s="17"/>
      <c r="D366" s="16"/>
      <c r="E366" s="17"/>
      <c r="F366" s="16"/>
      <c r="G366" s="17"/>
      <c r="I366" s="38"/>
      <c r="J366" s="38"/>
      <c r="K366" s="38"/>
      <c r="L366" s="38"/>
      <c r="M366" s="38"/>
      <c r="N366" s="38"/>
    </row>
    <row r="367" spans="1:14" x14ac:dyDescent="0.2">
      <c r="B367" s="16"/>
      <c r="C367" s="17"/>
      <c r="D367" s="16"/>
      <c r="E367" s="17"/>
      <c r="F367" s="16"/>
      <c r="G367" s="17"/>
      <c r="I367" s="38"/>
      <c r="J367" s="38"/>
      <c r="K367" s="38"/>
      <c r="L367" s="38"/>
      <c r="M367" s="38"/>
      <c r="N367" s="38"/>
    </row>
    <row r="368" spans="1:14" x14ac:dyDescent="0.2">
      <c r="B368" s="16"/>
      <c r="C368" s="17"/>
      <c r="D368" s="16"/>
      <c r="E368" s="17"/>
      <c r="F368" s="16"/>
      <c r="G368" s="17"/>
      <c r="I368" s="38"/>
      <c r="J368" s="38"/>
      <c r="K368" s="38"/>
      <c r="L368" s="38"/>
      <c r="M368" s="38"/>
      <c r="N368" s="38"/>
    </row>
    <row r="369" spans="2:14" x14ac:dyDescent="0.2">
      <c r="B369" s="16"/>
      <c r="C369" s="17"/>
      <c r="D369" s="16"/>
      <c r="E369" s="17"/>
      <c r="F369" s="16"/>
      <c r="G369" s="17"/>
      <c r="I369" s="38"/>
      <c r="J369" s="38"/>
      <c r="K369" s="38"/>
      <c r="L369" s="38"/>
      <c r="M369" s="38"/>
      <c r="N369" s="38"/>
    </row>
    <row r="370" spans="2:14" x14ac:dyDescent="0.2">
      <c r="B370" s="16"/>
      <c r="C370" s="17"/>
      <c r="D370" s="16"/>
      <c r="E370" s="17"/>
      <c r="F370" s="16"/>
      <c r="G370" s="17"/>
      <c r="I370" s="38"/>
      <c r="J370" s="38"/>
      <c r="K370" s="38"/>
      <c r="L370" s="38"/>
      <c r="M370" s="38"/>
      <c r="N370" s="38"/>
    </row>
    <row r="371" spans="2:14" x14ac:dyDescent="0.2">
      <c r="B371" s="16"/>
      <c r="C371" s="17"/>
      <c r="D371" s="16"/>
      <c r="E371" s="17"/>
      <c r="F371" s="16"/>
      <c r="G371" s="17"/>
      <c r="I371" s="38"/>
      <c r="J371" s="38"/>
      <c r="K371" s="38"/>
      <c r="L371" s="38"/>
      <c r="M371" s="38"/>
      <c r="N371" s="38"/>
    </row>
    <row r="372" spans="2:14" x14ac:dyDescent="0.2">
      <c r="B372" s="17"/>
      <c r="C372" s="17"/>
      <c r="D372" s="17"/>
      <c r="E372" s="17"/>
      <c r="F372" s="17"/>
      <c r="G372" s="17"/>
    </row>
    <row r="373" spans="2:14" x14ac:dyDescent="0.2">
      <c r="B373" s="17"/>
      <c r="C373" s="17"/>
      <c r="D373" s="17"/>
      <c r="E373" s="17"/>
      <c r="F373" s="17"/>
      <c r="G373" s="17"/>
    </row>
    <row r="374" spans="2:14" x14ac:dyDescent="0.2">
      <c r="B374" s="17"/>
      <c r="C374" s="17"/>
      <c r="D374" s="17"/>
      <c r="E374" s="17"/>
      <c r="F374" s="17"/>
      <c r="G374" s="17"/>
    </row>
    <row r="375" spans="2:14" x14ac:dyDescent="0.2">
      <c r="B375" s="17"/>
      <c r="C375" s="17"/>
      <c r="D375" s="17"/>
      <c r="E375" s="17"/>
      <c r="F375" s="17"/>
      <c r="G375" s="17"/>
    </row>
    <row r="376" spans="2:14" x14ac:dyDescent="0.2">
      <c r="B376" s="17"/>
      <c r="C376" s="17"/>
      <c r="D376" s="17"/>
      <c r="E376" s="17"/>
      <c r="F376" s="17"/>
      <c r="G376" s="17"/>
    </row>
    <row r="377" spans="2:14" x14ac:dyDescent="0.2">
      <c r="B377" s="17"/>
      <c r="C377" s="17"/>
      <c r="D377" s="17"/>
      <c r="E377" s="17"/>
      <c r="F377" s="17"/>
      <c r="G377" s="17"/>
    </row>
    <row r="378" spans="2:14" x14ac:dyDescent="0.2">
      <c r="B378" s="17"/>
      <c r="C378" s="17"/>
      <c r="D378" s="17"/>
      <c r="E378" s="17"/>
      <c r="F378" s="17"/>
      <c r="G378" s="17"/>
    </row>
    <row r="379" spans="2:14" x14ac:dyDescent="0.2">
      <c r="B379" s="17"/>
      <c r="C379" s="17"/>
      <c r="D379" s="17"/>
      <c r="E379" s="17"/>
      <c r="F379" s="17"/>
      <c r="G379" s="17"/>
    </row>
    <row r="380" spans="2:14" x14ac:dyDescent="0.2">
      <c r="B380" s="17"/>
      <c r="C380" s="17"/>
      <c r="D380" s="17"/>
      <c r="E380" s="17"/>
      <c r="F380" s="17"/>
      <c r="G380" s="17"/>
    </row>
    <row r="381" spans="2:14" x14ac:dyDescent="0.2">
      <c r="B381" s="17"/>
      <c r="C381" s="17"/>
      <c r="D381" s="17"/>
      <c r="E381" s="17"/>
      <c r="F381" s="17"/>
      <c r="G381" s="17"/>
    </row>
    <row r="382" spans="2:14" x14ac:dyDescent="0.2">
      <c r="B382" s="17"/>
      <c r="C382" s="17"/>
      <c r="D382" s="17"/>
      <c r="E382" s="17"/>
      <c r="F382" s="17"/>
      <c r="G382" s="17"/>
    </row>
    <row r="383" spans="2:14" x14ac:dyDescent="0.2">
      <c r="B383" s="16"/>
      <c r="C383" s="17"/>
      <c r="D383" s="16"/>
      <c r="E383" s="17"/>
      <c r="F383" s="16"/>
      <c r="G383" s="17"/>
    </row>
    <row r="384" spans="2:14" x14ac:dyDescent="0.2">
      <c r="B384" s="16"/>
      <c r="C384" s="17"/>
      <c r="D384" s="16"/>
      <c r="E384" s="17"/>
      <c r="F384" s="16"/>
      <c r="G384" s="17"/>
    </row>
    <row r="385" spans="2:7" x14ac:dyDescent="0.2">
      <c r="B385" s="16"/>
      <c r="C385" s="17"/>
      <c r="D385" s="16"/>
      <c r="E385" s="17"/>
      <c r="F385" s="16"/>
      <c r="G385" s="17"/>
    </row>
    <row r="386" spans="2:7" x14ac:dyDescent="0.2">
      <c r="B386" s="16"/>
      <c r="C386" s="17"/>
      <c r="D386" s="16"/>
      <c r="E386" s="17"/>
      <c r="F386" s="16"/>
      <c r="G386" s="17"/>
    </row>
    <row r="387" spans="2:7" x14ac:dyDescent="0.2">
      <c r="B387" s="16"/>
      <c r="C387" s="17"/>
      <c r="D387" s="16"/>
      <c r="E387" s="17"/>
      <c r="F387" s="16"/>
      <c r="G387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0.89031293776802845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0.43170484121548919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211855845.19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0.96321972228799446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13734556.43</v>
      </c>
      <c r="G336" s="21">
        <f t="shared" ref="G336" si="25">(H336*I336+J336*K336+L336*M336+N336*O336+P336*Q336+R336*S336)/(H336+J336+L336+N336+P336+R336)</f>
        <v>7.6209832412112455</v>
      </c>
      <c r="H336" s="22">
        <f>'3.жеке-бардыгы болуп'!H336+'4.юрид-бардыгы болуп'!H336+'5.рез.эмес.-бардыгы болуп'!H168</f>
        <v>1984894.97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0.81552919578409655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x14ac:dyDescent="0.2">
      <c r="A342" s="19" t="s">
        <v>19</v>
      </c>
      <c r="B342" s="20">
        <f>'3.жеке-бардыгы болуп'!B342+'4.юрид-бардыгы болуп'!B342+'5.рез.эмес.-бардыгы болуп'!B174</f>
        <v>286480986.03999996</v>
      </c>
      <c r="C342" s="21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2">
        <f>'3.жеке-бардыгы болуп'!D342+'4.юрид-бардыгы болуп'!D342+'5.рез.эмес.-бардыгы болуп'!D174</f>
        <v>275032425.52000004</v>
      </c>
      <c r="E342" s="21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2">
        <f t="shared" si="28"/>
        <v>11448560.52</v>
      </c>
      <c r="G342" s="21">
        <f t="shared" si="29"/>
        <v>8.5425234212239651</v>
      </c>
      <c r="H342" s="22">
        <f>'3.жеке-бардыгы болуп'!H342+'4.юрид-бардыгы болуп'!H342+'5.рез.эмес.-бардыгы болуп'!H174</f>
        <v>268574.61000000004</v>
      </c>
      <c r="I342" s="21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2">
        <f>'3.жеке-бардыгы болуп'!J342+'4.юрид-бардыгы болуп'!J342+'5.рез.эмес.-бардыгы болуп'!J174</f>
        <v>961994.38000000012</v>
      </c>
      <c r="K342" s="21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2">
        <f>'3.жеке-бардыгы болуп'!L342+'4.юрид-бардыгы болуп'!L342+'5.рез.эмес.-бардыгы болуп'!L174</f>
        <v>1271424.21</v>
      </c>
      <c r="M342" s="21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2">
        <f>'3.жеке-бардыгы болуп'!N342+'4.юрид-бардыгы болуп'!N342+'5.рез.эмес.-бардыгы болуп'!N174</f>
        <v>5149716.72</v>
      </c>
      <c r="O342" s="21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2">
        <f>'3.жеке-бардыгы болуп'!P342+'4.юрид-бардыгы болуп'!P342+'5.рез.эмес.-бардыгы болуп'!P174</f>
        <v>3773696.6900000004</v>
      </c>
      <c r="Q342" s="21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2">
        <f>'3.жеке-бардыгы болуп'!R342+'4.юрид-бардыгы болуп'!R342+'5.рез.эмес.-бардыгы болуп'!R174</f>
        <v>23153.91</v>
      </c>
      <c r="S342" s="21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14.25" customHeight="1" x14ac:dyDescent="0.2">
      <c r="A343" s="19" t="s">
        <v>20</v>
      </c>
      <c r="B343" s="20">
        <f>'3.жеке-бардыгы болуп'!B343+'4.юрид-бардыгы болуп'!B343+'5.рез.эмес.-бардыгы болуп'!B175</f>
        <v>279455870.13</v>
      </c>
      <c r="C343" s="21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1.0206582294106561</v>
      </c>
      <c r="D343" s="22">
        <f>'3.жеке-бардыгы болуп'!D343+'4.юрид-бардыгы болуп'!D343+'5.рез.эмес.-бардыгы болуп'!D175</f>
        <v>266480639.59999999</v>
      </c>
      <c r="E343" s="21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0.71021978721001278</v>
      </c>
      <c r="F343" s="22">
        <f t="shared" ref="F343" si="30">H343+J343+L343+N343+P343+R343</f>
        <v>12975230.529999999</v>
      </c>
      <c r="G343" s="21">
        <f t="shared" ref="G343" si="31">(H343*I343+J343*K343+L343*M343+N343*O343+P343*Q343+R343*S343)/(H343+J343+L343+N343+P343+R343)</f>
        <v>7.3963318209345097</v>
      </c>
      <c r="H343" s="22">
        <f>'3.жеке-бардыгы болуп'!H343+'4.юрид-бардыгы болуп'!H343+'5.рез.эмес.-бардыгы болуп'!H175</f>
        <v>1188150.99</v>
      </c>
      <c r="I343" s="21">
        <f>('3.жеке-бардыгы болуп'!H343*'3.жеке-бардыгы болуп'!I343+'4.юрид-бардыгы болуп'!H343*'4.юрид-бардыгы болуп'!I343+'5.рез.эмес.-бардыгы болуп'!H175*'5.рез.эмес.-бардыгы болуп'!I175)/('3.жеке-бардыгы болуп'!H343+'4.юрид-бардыгы болуп'!H343+'5.рез.эмес.-бардыгы болуп'!H175)</f>
        <v>1.2229344091191632</v>
      </c>
      <c r="J343" s="22">
        <f>'3.жеке-бардыгы болуп'!J343+'4.юрид-бардыгы болуп'!J343+'5.рез.эмес.-бардыгы болуп'!J175</f>
        <v>1011097.0999999999</v>
      </c>
      <c r="K343" s="21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4.6996720684887707</v>
      </c>
      <c r="L343" s="22">
        <f>'3.жеке-бардыгы болуп'!L343+'4.юрид-бардыгы болуп'!L343+'5.рез.эмес.-бардыгы болуп'!L175</f>
        <v>1839026.5899999999</v>
      </c>
      <c r="M343" s="21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5.7739948104828667</v>
      </c>
      <c r="N343" s="22">
        <f>'3.жеке-бардыгы болуп'!N343+'4.юрид-бардыгы болуп'!N343+'5.рез.эмес.-бардыгы болуп'!N175</f>
        <v>4085864.81</v>
      </c>
      <c r="O343" s="21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10.220800059486038</v>
      </c>
      <c r="P343" s="22">
        <f>'3.жеке-бардыгы болуп'!P343+'4.юрид-бардыгы болуп'!P343+'5.рез.эмес.-бардыгы болуп'!P175</f>
        <v>3290679.8</v>
      </c>
      <c r="Q343" s="21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11.263853848466212</v>
      </c>
      <c r="R343" s="22">
        <f>'3.жеке-бардыгы болуп'!R343+'4.юрид-бардыгы болуп'!R343+'5.рез.эмес.-бардыгы болуп'!R175</f>
        <v>1560411.24</v>
      </c>
      <c r="S343" s="21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0.20454948485246727</v>
      </c>
    </row>
    <row r="344" spans="1:19" ht="14.25" customHeight="1" thickBot="1" x14ac:dyDescent="0.25">
      <c r="A344" s="25" t="s">
        <v>21</v>
      </c>
      <c r="B344" s="26">
        <f>'3.жеке-бардыгы болуп'!B344+'4.юрид-бардыгы болуп'!B344+'5.рез.эмес.-бардыгы болуп'!B176</f>
        <v>310635488.86000001</v>
      </c>
      <c r="C344" s="27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1.0873885346620342</v>
      </c>
      <c r="D344" s="28">
        <f>'3.жеке-бардыгы болуп'!D344+'4.юрид-бардыгы болуп'!D344+'5.рез.эмес.-бардыгы болуп'!D176</f>
        <v>297861629.26999998</v>
      </c>
      <c r="E344" s="27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0.74398030129260218</v>
      </c>
      <c r="F344" s="28">
        <f t="shared" ref="F344:F355" si="32">H344+J344+L344+N344+P344+R344</f>
        <v>12773859.59</v>
      </c>
      <c r="G344" s="27">
        <f t="shared" ref="G344:G355" si="33">(H344*I344+J344*K344+L344*M344+N344*O344+P344*Q344+R344*S344)/(H344+J344+L344+N344+P344+R344)</f>
        <v>9.0950024570999783</v>
      </c>
      <c r="H344" s="28">
        <f>'3.жеке-бардыгы болуп'!H344+'4.юрид-бардыгы болуп'!H344+'5.рез.эмес.-бардыгы болуп'!H176</f>
        <v>526790.54</v>
      </c>
      <c r="I344" s="27">
        <f>('3.жеке-бардыгы болуп'!H344*'3.жеке-бардыгы болуп'!I344+'4.юрид-бардыгы болуп'!H344*'4.юрид-бардыгы болуп'!I344+'5.рез.эмес.-бардыгы болуп'!H176*'5.рез.эмес.-бардыгы болуп'!I176)/('3.жеке-бардыгы болуп'!H344+'4.юрид-бардыгы болуп'!H344+'5.рез.эмес.-бардыгы болуп'!H176)</f>
        <v>2.6953607523020424</v>
      </c>
      <c r="J344" s="28">
        <f>'3.жеке-бардыгы болуп'!J344+'4.юрид-бардыгы болуп'!J344+'5.рез.эмес.-бардыгы болуп'!J176</f>
        <v>1236337.1700000002</v>
      </c>
      <c r="K344" s="27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4.2278622012957827</v>
      </c>
      <c r="L344" s="28">
        <f>'3.жеке-бардыгы болуп'!L344+'4.юрид-бардыгы болуп'!L344+'5.рез.эмес.-бардыгы болуп'!L176</f>
        <v>1673254.33</v>
      </c>
      <c r="M344" s="27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6.8711272799754184</v>
      </c>
      <c r="N344" s="28">
        <f>'3.жеке-бардыгы болуп'!N344+'4.юрид-бардыгы болуп'!N344+'5.рез.эмес.-бардыгы болуп'!N176</f>
        <v>6124791</v>
      </c>
      <c r="O344" s="27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9.970783491730586</v>
      </c>
      <c r="P344" s="28">
        <f>'3.жеке-бардыгы болуп'!P344+'4.юрид-бардыгы болуп'!P344+'5.рез.эмес.-бардыгы болуп'!P176</f>
        <v>3189514.57</v>
      </c>
      <c r="Q344" s="27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11.506599695576885</v>
      </c>
      <c r="R344" s="28">
        <f>'3.жеке-бардыгы болуп'!R344+'4.юрид-бардыгы болуп'!R344+'5.рез.эмес.-бардыгы болуп'!R176</f>
        <v>23171.98</v>
      </c>
      <c r="S344" s="27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11.425643207874341</v>
      </c>
    </row>
    <row r="345" spans="1:19" ht="14.25" customHeight="1" x14ac:dyDescent="0.2">
      <c r="A345" s="32" t="s">
        <v>76</v>
      </c>
      <c r="B345" s="20">
        <f>'3.жеке-бардыгы болуп'!B345+'4.юрид-бардыгы болуп'!B345+'5.рез.эмес.-бардыгы болуп'!B177</f>
        <v>264948522.19999999</v>
      </c>
      <c r="C345" s="21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1.4358974316600284</v>
      </c>
      <c r="D345" s="22">
        <f>'3.жеке-бардыгы болуп'!D345+'4.юрид-бардыгы болуп'!D345+'5.рез.эмес.-бардыгы болуп'!D177</f>
        <v>249852647.95999998</v>
      </c>
      <c r="E345" s="21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0.92810108090399035</v>
      </c>
      <c r="F345" s="22">
        <f t="shared" si="32"/>
        <v>15095874.240000002</v>
      </c>
      <c r="G345" s="21">
        <f t="shared" si="33"/>
        <v>9.8404628674688688</v>
      </c>
      <c r="H345" s="22">
        <f>'3.жеке-бардыгы болуп'!H345+'4.юрид-бардыгы болуп'!H345+'5.рез.эмес.-бардыгы болуп'!H177</f>
        <v>1187066.19</v>
      </c>
      <c r="I345" s="21">
        <f>('3.жеке-бардыгы болуп'!H345*'3.жеке-бардыгы болуп'!I345+'4.юрид-бардыгы болуп'!H345*'4.юрид-бардыгы болуп'!I345+'5.рез.эмес.-бардыгы болуп'!H177*'5.рез.эмес.-бардыгы болуп'!I177)/('3.жеке-бардыгы болуп'!H345+'4.юрид-бардыгы болуп'!H345+'5.рез.эмес.-бардыгы болуп'!H177)</f>
        <v>1.0176543286941742</v>
      </c>
      <c r="J345" s="22">
        <f>'3.жеке-бардыгы болуп'!J345+'4.юрид-бардыгы болуп'!J345+'5.рез.эмес.-бардыгы болуп'!J177</f>
        <v>844806.44000000006</v>
      </c>
      <c r="K345" s="21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4.7385826764057359</v>
      </c>
      <c r="L345" s="22">
        <f>'3.жеке-бардыгы болуп'!L345+'4.юрид-бардыгы болуп'!L345+'5.рез.эмес.-бардыгы болуп'!L177</f>
        <v>1631039.68</v>
      </c>
      <c r="M345" s="21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7.2783124259735983</v>
      </c>
      <c r="N345" s="22">
        <f>'3.жеке-бардыгы болуп'!N345+'4.юрид-бардыгы болуп'!N345+'5.рез.эмес.-бардыгы болуп'!N177</f>
        <v>8654928.3300000001</v>
      </c>
      <c r="O345" s="21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11.529019459679331</v>
      </c>
      <c r="P345" s="22">
        <f>'3.жеке-бардыгы болуп'!P345+'4.юрид-бардыгы болуп'!P345+'5.рез.эмес.-бардыгы болуп'!P177</f>
        <v>2736884.21</v>
      </c>
      <c r="Q345" s="21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11.389015952523584</v>
      </c>
      <c r="R345" s="22">
        <f>'3.жеке-бардыгы болуп'!R345+'4.юрид-бардыгы болуп'!R345+'5.рез.эмес.-бардыгы болуп'!R177</f>
        <v>41149.39</v>
      </c>
      <c r="S345" s="21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12.508332825832913</v>
      </c>
    </row>
    <row r="346" spans="1:19" ht="14.25" customHeight="1" x14ac:dyDescent="0.2">
      <c r="A346" s="19" t="s">
        <v>11</v>
      </c>
      <c r="B346" s="20">
        <f>'3.жеке-бардыгы болуп'!B346+'4.юрид-бардыгы болуп'!B346+'5.рез.эмес.-бардыгы болуп'!B178</f>
        <v>280560592.07000005</v>
      </c>
      <c r="C346" s="21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1.319869031658262</v>
      </c>
      <c r="D346" s="22">
        <f>'3.жеке-бардыгы болуп'!D346+'4.юрид-бардыгы болуп'!D346+'5.рез.эмес.-бардыгы болуп'!D178</f>
        <v>267519663</v>
      </c>
      <c r="E346" s="21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0.93643807269149937</v>
      </c>
      <c r="F346" s="22">
        <f t="shared" si="32"/>
        <v>13040929.070000002</v>
      </c>
      <c r="G346" s="21">
        <f t="shared" si="33"/>
        <v>9.1855142150619944</v>
      </c>
      <c r="H346" s="22">
        <f>'3.жеке-бардыгы болуп'!H346+'4.юрид-бардыгы болуп'!H346+'5.рез.эмес.-бардыгы болуп'!H178</f>
        <v>899271.81</v>
      </c>
      <c r="I346" s="21">
        <f>('3.жеке-бардыгы болуп'!H346*'3.жеке-бардыгы болуп'!I346+'4.юрид-бардыгы болуп'!H346*'4.юрид-бардыгы болуп'!I346+'5.рез.эмес.-бардыгы болуп'!H178*'5.рез.эмес.-бардыгы болуп'!I178)/('3.жеке-бардыгы болуп'!H346+'4.юрид-бардыгы болуп'!H346+'5.рез.эмес.-бардыгы болуп'!H178)</f>
        <v>0.87225209572620666</v>
      </c>
      <c r="J346" s="22">
        <f>'3.жеке-бардыгы болуп'!J346+'4.юрид-бардыгы болуп'!J346+'5.рез.эмес.-бардыгы болуп'!J178</f>
        <v>1058090.1500000001</v>
      </c>
      <c r="K346" s="21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4.2100234611389222</v>
      </c>
      <c r="L346" s="22">
        <f>'3.жеке-бардыгы болуп'!L346+'4.юрид-бардыгы болуп'!L346+'5.рез.эмес.-бардыгы болуп'!L178</f>
        <v>1498279.8900000001</v>
      </c>
      <c r="M346" s="21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7.0973750403204061</v>
      </c>
      <c r="N346" s="22">
        <f>'3.жеке-бардыгы болуп'!N346+'4.юрид-бардыгы болуп'!N346+'5.рез.эмес.-бардыгы болуп'!N178</f>
        <v>6614281.9600000009</v>
      </c>
      <c r="O346" s="21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10.701997794436361</v>
      </c>
      <c r="P346" s="22">
        <f>'3.жеке-бардыгы болуп'!P346+'4.юрид-бардыгы болуп'!P346+'5.рез.эмес.-бардыгы болуп'!P178</f>
        <v>2941284.64</v>
      </c>
      <c r="Q346" s="21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11.121953410500241</v>
      </c>
      <c r="R346" s="22">
        <f>'3.жеке-бардыгы болуп'!R346+'4.юрид-бардыгы болуп'!R346+'5.рез.эмес.-бардыгы болуп'!R178</f>
        <v>29720.62</v>
      </c>
      <c r="S346" s="21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13.995242972723956</v>
      </c>
    </row>
    <row r="347" spans="1:19" ht="14.25" customHeight="1" x14ac:dyDescent="0.2">
      <c r="A347" s="19" t="s">
        <v>12</v>
      </c>
      <c r="B347" s="20">
        <f>'3.жеке-бардыгы болуп'!B347+'4.юрид-бардыгы болуп'!B347+'5.рез.эмес.-бардыгы болуп'!B179</f>
        <v>303117351.52000004</v>
      </c>
      <c r="C347" s="21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1.2568579911257969</v>
      </c>
      <c r="D347" s="22">
        <f>'3.жеке-бардыгы болуп'!D347+'4.юрид-бардыгы болуп'!D347+'5.рез.эмес.-бардыгы болуп'!D179</f>
        <v>292416531.74000001</v>
      </c>
      <c r="E347" s="21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0.94473821247299139</v>
      </c>
      <c r="F347" s="22">
        <f t="shared" si="32"/>
        <v>10700819.780000001</v>
      </c>
      <c r="G347" s="21">
        <f t="shared" si="33"/>
        <v>9.7860160404645136</v>
      </c>
      <c r="H347" s="22">
        <f>'3.жеке-бардыгы болуп'!H347+'4.юрид-бардыгы болуп'!H347+'5.рез.эмес.-бардыгы болуп'!H179</f>
        <v>1041148.1000000001</v>
      </c>
      <c r="I347" s="21">
        <f>('3.жеке-бардыгы болуп'!H347*'3.жеке-бардыгы болуп'!I347+'4.юрид-бардыгы болуп'!H347*'4.юрид-бардыгы болуп'!I347+'5.рез.эмес.-бардыгы болуп'!H179*'5.рез.эмес.-бардыгы болуп'!I179)/('3.жеке-бардыгы болуп'!H347+'4.юрид-бардыгы болуп'!H347+'5.рез.эмес.-бардыгы болуп'!H179)</f>
        <v>0.9273611854067626</v>
      </c>
      <c r="J347" s="22">
        <f>'3.жеке-бардыгы болуп'!J347+'4.юрид-бардыгы болуп'!J347+'5.рез.эмес.-бардыгы болуп'!J179</f>
        <v>933141.85</v>
      </c>
      <c r="K347" s="21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4.8648588223751821</v>
      </c>
      <c r="L347" s="22">
        <f>'3.жеке-бардыгы болуп'!L347+'4.юрид-бардыгы болуп'!L347+'5.рез.эмес.-бардыгы болуп'!L179</f>
        <v>1270205.9200000002</v>
      </c>
      <c r="M347" s="21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7.2138782395219803</v>
      </c>
      <c r="N347" s="22">
        <f>'3.жеке-бардыгы болуп'!N347+'4.юрид-бардыгы болуп'!N347+'5.рез.эмес.-бардыгы болуп'!N179</f>
        <v>4689054.07</v>
      </c>
      <c r="O347" s="21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12.238756183675235</v>
      </c>
      <c r="P347" s="22">
        <f>'3.жеке-бардыгы болуп'!P347+'4.юрид-бардыгы болуп'!P347+'5.рез.эмес.-бардыгы болуп'!P179</f>
        <v>2710749.86</v>
      </c>
      <c r="Q347" s="21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11.766664655956095</v>
      </c>
      <c r="R347" s="22">
        <f>'3.жеке-бардыгы болуп'!R347+'4.юрид-бардыгы болуп'!R347+'5.рез.эмес.-бардыгы болуп'!R179</f>
        <v>56519.979999999996</v>
      </c>
      <c r="S347" s="21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13.543624854432016</v>
      </c>
    </row>
    <row r="348" spans="1:19" ht="14.25" customHeight="1" x14ac:dyDescent="0.2">
      <c r="A348" s="19" t="s">
        <v>13</v>
      </c>
      <c r="B348" s="20">
        <f>'3.жеке-бардыгы болуп'!B348+'4.юрид-бардыгы болуп'!B348+'5.рез.эмес.-бардыгы болуп'!B180</f>
        <v>371252478.37999994</v>
      </c>
      <c r="C348" s="21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1.2493874566572791</v>
      </c>
      <c r="D348" s="22">
        <f>'3.жеке-бардыгы болуп'!D348+'4.юрид-бардыгы болуп'!D348+'5.рез.эмес.-бардыгы болуп'!D180</f>
        <v>357709395.74000001</v>
      </c>
      <c r="E348" s="21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0.97093068246812742</v>
      </c>
      <c r="F348" s="22">
        <f t="shared" si="32"/>
        <v>13543082.640000001</v>
      </c>
      <c r="G348" s="21">
        <f t="shared" si="33"/>
        <v>8.6041830436471454</v>
      </c>
      <c r="H348" s="22">
        <f>'3.жеке-бардыгы болуп'!H348+'4.юрид-бардыгы болуп'!H348+'5.рез.эмес.-бардыгы болуп'!H180</f>
        <v>1463007.7</v>
      </c>
      <c r="I348" s="21">
        <f>('3.жеке-бардыгы болуп'!H348*'3.жеке-бардыгы болуп'!I348+'4.юрид-бардыгы болуп'!H348*'4.юрид-бардыгы болуп'!I348+'5.рез.эмес.-бардыгы болуп'!H180*'5.рез.эмес.-бардыгы болуп'!I180)/('3.жеке-бардыгы болуп'!H348+'4.юрид-бардыгы болуп'!H348+'5.рез.эмес.-бардыгы болуп'!H180)</f>
        <v>1.0637850625119751</v>
      </c>
      <c r="J348" s="22">
        <f>'3.жеке-бардыгы болуп'!J348+'4.юрид-бардыгы болуп'!J348+'5.рез.эмес.-бардыгы болуп'!J180</f>
        <v>1514943.1099999999</v>
      </c>
      <c r="K348" s="21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4.0383121143737215</v>
      </c>
      <c r="L348" s="22">
        <f>'3.жеке-бардыгы болуп'!L348+'4.юрид-бардыгы болуп'!L348+'5.рез.эмес.-бардыгы болуп'!L180</f>
        <v>1633802.61</v>
      </c>
      <c r="M348" s="21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5.2380547808648643</v>
      </c>
      <c r="N348" s="22">
        <f>'3.жеке-бардыгы болуп'!N348+'4.юрид-бардыгы болуп'!N348+'5.рез.эмес.-бардыгы болуп'!N180</f>
        <v>5737603.1999999993</v>
      </c>
      <c r="O348" s="21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11.350372306227097</v>
      </c>
      <c r="P348" s="22">
        <f>'3.жеке-бардыгы болуп'!P348+'4.юрид-бардыгы болуп'!P348+'5.рез.эмес.-бардыгы болуп'!P180</f>
        <v>3162543.8099999996</v>
      </c>
      <c r="Q348" s="21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10.98764689340385</v>
      </c>
      <c r="R348" s="22">
        <f>'3.жеке-бардыгы болуп'!R348+'4.юрид-бардыгы болуп'!R348+'5.рез.эмес.-бардыгы болуп'!R180</f>
        <v>31182.21</v>
      </c>
      <c r="S348" s="21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13.540683986157482</v>
      </c>
    </row>
    <row r="349" spans="1:19" ht="14.25" customHeight="1" x14ac:dyDescent="0.2">
      <c r="A349" s="19" t="s">
        <v>14</v>
      </c>
      <c r="B349" s="20">
        <f>'3.жеке-бардыгы болуп'!B349+'4.юрид-бардыгы болуп'!B349+'5.рез.эмес.-бардыгы болуп'!B181</f>
        <v>396334298.16999996</v>
      </c>
      <c r="C349" s="21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1.084334913370689</v>
      </c>
      <c r="D349" s="22">
        <f>'3.жеке-бардыгы болуп'!D349+'4.юрид-бардыгы болуп'!D349+'5.рез.эмес.-бардыгы болуп'!D181</f>
        <v>383270661.63999999</v>
      </c>
      <c r="E349" s="21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0.80699400416126177</v>
      </c>
      <c r="F349" s="22">
        <f t="shared" si="32"/>
        <v>13063636.529999999</v>
      </c>
      <c r="G349" s="21">
        <f t="shared" si="33"/>
        <v>9.2211682926851974</v>
      </c>
      <c r="H349" s="22">
        <f>'3.жеке-бардыгы болуп'!H349+'4.юрид-бардыгы болуп'!H349+'5.рез.эмес.-бардыгы болуп'!H181</f>
        <v>795361.40999999992</v>
      </c>
      <c r="I349" s="21">
        <f>('3.жеке-бардыгы болуп'!H349*'3.жеке-бардыгы болуп'!I349+'4.юрид-бардыгы болуп'!H349*'4.юрид-бардыгы болуп'!I349+'5.рез.эмес.-бардыгы болуп'!H181*'5.рез.эмес.-бардыгы болуп'!I181)/('3.жеке-бардыгы болуп'!H349+'4.юрид-бардыгы болуп'!H349+'5.рез.эмес.-бардыгы болуп'!H181)</f>
        <v>1.9453700017957882</v>
      </c>
      <c r="J349" s="22">
        <f>'3.жеке-бардыгы болуп'!J349+'4.юрид-бардыгы болуп'!J349+'5.рез.эмес.-бардыгы болуп'!J181</f>
        <v>1252334.02</v>
      </c>
      <c r="K349" s="21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5.1351670740366853</v>
      </c>
      <c r="L349" s="22">
        <f>'3.жеке-бардыгы болуп'!L349+'4.юрид-бардыгы болуп'!L349+'5.рез.эмес.-бардыгы болуп'!L181</f>
        <v>1560206.78</v>
      </c>
      <c r="M349" s="21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7.4657043078610412</v>
      </c>
      <c r="N349" s="22">
        <f>'3.жеке-бардыгы болуп'!N349+'4.юрид-бардыгы болуп'!N349+'5.рез.эмес.-бардыгы болуп'!N181</f>
        <v>4497518.79</v>
      </c>
      <c r="O349" s="21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10.674817386254903</v>
      </c>
      <c r="P349" s="22">
        <f>'3.жеке-бардыгы болуп'!P349+'4.юрид-бардыгы болуп'!P349+'5.рез.эмес.-бардыгы болуп'!P181</f>
        <v>4923717.75</v>
      </c>
      <c r="Q349" s="21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10.622909656630895</v>
      </c>
      <c r="R349" s="22">
        <f>'3.жеке-бардыгы болуп'!R349+'4.юрид-бардыгы болуп'!R349+'5.рез.эмес.-бардыгы болуп'!R181</f>
        <v>34497.78</v>
      </c>
      <c r="S349" s="21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15.112022243170472</v>
      </c>
    </row>
    <row r="350" spans="1:19" ht="14.25" customHeight="1" x14ac:dyDescent="0.2">
      <c r="A350" s="19" t="s">
        <v>15</v>
      </c>
      <c r="B350" s="20">
        <f>'3.жеке-бардыгы болуп'!B350+'4.юрид-бардыгы болуп'!B350+'5.рез.эмес.-бардыгы болуп'!B182</f>
        <v>385075028.4000001</v>
      </c>
      <c r="C350" s="21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1.3409165953956181</v>
      </c>
      <c r="D350" s="22">
        <f>'3.жеке-бардыгы болуп'!D350+'4.юрид-бардыгы болуп'!D350+'5.рез.эмес.-бардыгы болуп'!D182</f>
        <v>373855465.13</v>
      </c>
      <c r="E350" s="21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1.1076785147540926</v>
      </c>
      <c r="F350" s="22">
        <f t="shared" si="32"/>
        <v>11183203.27</v>
      </c>
      <c r="G350" s="21">
        <f t="shared" si="33"/>
        <v>9.124368541152359</v>
      </c>
      <c r="H350" s="22">
        <f>'3.жеке-бардыгы болуп'!H350+'4.юрид-бардыгы болуп'!H350+'5.рез.эмес.-бардыгы болуп'!H182</f>
        <v>1196849.1099999999</v>
      </c>
      <c r="I350" s="21">
        <f>('3.жеке-бардыгы болуп'!H350*'3.жеке-бардыгы болуп'!I350+'4.юрид-бардыгы болуп'!H350*'4.юрид-бардыгы болуп'!I350+'5.рез.эмес.-бардыгы болуп'!H182*'5.рез.эмес.-бардыгы болуп'!I182)/('3.жеке-бардыгы болуп'!H350+'4.юрид-бардыгы болуп'!H350+'5.рез.эмес.-бардыгы болуп'!H182)</f>
        <v>1.250277832850625</v>
      </c>
      <c r="J350" s="22">
        <f>'3.жеке-бардыгы болуп'!J350+'4.юрид-бардыгы болуп'!J350+'5.рез.эмес.-бардыгы болуп'!J182</f>
        <v>963256.31000000017</v>
      </c>
      <c r="K350" s="21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5.1715111944607948</v>
      </c>
      <c r="L350" s="22">
        <f>'3.жеке-бардыгы болуп'!L350+'4.юрид-бардыгы болуп'!L350+'5.рез.эмес.-бардыгы болуп'!L182</f>
        <v>1007265.6300000001</v>
      </c>
      <c r="M350" s="21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7.0577232979745368</v>
      </c>
      <c r="N350" s="22">
        <f>'3.жеке-бардыгы болуп'!N350+'4.юрид-бардыгы болуп'!N350+'5.рез.эмес.-бардыгы болуп'!N182</f>
        <v>4500679.5200000005</v>
      </c>
      <c r="O350" s="21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10.159098928421386</v>
      </c>
      <c r="P350" s="22">
        <f>'3.жеке-бардыгы болуп'!P350+'4.юрид-бардыгы болуп'!P350+'5.рез.эмес.-бардыгы болуп'!P182</f>
        <v>3455119.6100000003</v>
      </c>
      <c r="Q350" s="21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12.114890945642278</v>
      </c>
      <c r="R350" s="22">
        <f>'3.жеке-бардыгы болуп'!R350+'4.юрид-бардыгы болуп'!R350+'5.рез.эмес.-бардыгы болуп'!R182</f>
        <v>60033.09</v>
      </c>
      <c r="S350" s="21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14.51758575312383</v>
      </c>
    </row>
    <row r="351" spans="1:19" ht="14.25" customHeight="1" x14ac:dyDescent="0.2">
      <c r="A351" s="19" t="s">
        <v>16</v>
      </c>
      <c r="B351" s="20">
        <f>'3.жеке-бардыгы болуп'!B351+'4.юрид-бардыгы болуп'!B351+'5.рез.эмес.-бардыгы болуп'!B183</f>
        <v>461533976.40000004</v>
      </c>
      <c r="C351" s="21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1.3832189852775068</v>
      </c>
      <c r="D351" s="22">
        <f>'3.жеке-бардыгы болуп'!D351+'4.юрид-бардыгы болуп'!D351+'5.рез.эмес.-бардыгы болуп'!D183</f>
        <v>447761425.87000006</v>
      </c>
      <c r="E351" s="21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1.1601340346727824</v>
      </c>
      <c r="F351" s="22">
        <f t="shared" si="32"/>
        <v>13772550.529999999</v>
      </c>
      <c r="G351" s="21">
        <f t="shared" si="33"/>
        <v>8.6359667864438698</v>
      </c>
      <c r="H351" s="22">
        <f>'3.жеке-бардыгы болуп'!H351+'4.юрид-бардыгы болуп'!H351+'5.рез.эмес.-бардыгы болуп'!H183</f>
        <v>1372870.85</v>
      </c>
      <c r="I351" s="21">
        <f>('3.жеке-бардыгы болуп'!H351*'3.жеке-бардыгы болуп'!I351+'4.юрид-бардыгы болуп'!H351*'4.юрид-бардыгы болуп'!I351+'5.рез.эмес.-бардыгы болуп'!H183*'5.рез.эмес.-бардыгы болуп'!I183)/('3.жеке-бардыгы болуп'!H351+'4.юрид-бардыгы болуп'!H351+'5.рез.эмес.-бардыгы болуп'!H183)</f>
        <v>1.1838020711853559</v>
      </c>
      <c r="J351" s="22">
        <f>'3.жеке-бардыгы болуп'!J351+'4.юрид-бардыгы болуп'!J351+'5.рез.эмес.-бардыгы болуп'!J183</f>
        <v>1680186.7700000003</v>
      </c>
      <c r="K351" s="21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3.7481243178697303</v>
      </c>
      <c r="L351" s="22">
        <f>'3.жеке-бардыгы болуп'!L351+'4.юрид-бардыгы болуп'!L351+'5.рез.эмес.-бардыгы болуп'!L183</f>
        <v>1699618.62</v>
      </c>
      <c r="M351" s="21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7.5536731240329686</v>
      </c>
      <c r="N351" s="22">
        <f>'3.жеке-бардыгы болуп'!N351+'4.юрид-бардыгы болуп'!N351+'5.рез.эмес.-бардыгы болуп'!N183</f>
        <v>4767163.62</v>
      </c>
      <c r="O351" s="21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10.359413667827889</v>
      </c>
      <c r="P351" s="22">
        <f>'3.жеке-бардыгы болуп'!P351+'4.юрид-бардыгы болуп'!P351+'5.рез.эмес.-бардыгы болуп'!P183</f>
        <v>4215192.17</v>
      </c>
      <c r="Q351" s="21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11.501723776047918</v>
      </c>
      <c r="R351" s="22">
        <f>'3.жеке-бардыгы болуп'!R351+'4.юрид-бардыгы болуп'!R351+'5.рез.эмес.-бардыгы болуп'!R183</f>
        <v>37518.5</v>
      </c>
      <c r="S351" s="21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8.2938614203659498</v>
      </c>
    </row>
    <row r="352" spans="1:19" ht="14.25" customHeight="1" x14ac:dyDescent="0.2">
      <c r="A352" s="19" t="s">
        <v>17</v>
      </c>
      <c r="B352" s="20">
        <f>'3.жеке-бардыгы болуп'!B352+'4.юрид-бардыгы болуп'!B352+'5.рез.эмес.-бардыгы болуп'!B184</f>
        <v>443447745.53000009</v>
      </c>
      <c r="C352" s="21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1.3755772157024795</v>
      </c>
      <c r="D352" s="22">
        <f>'3.жеке-бардыгы болуп'!D352+'4.юрид-бардыгы болуп'!D352+'5.рез.эмес.-бардыгы болуп'!D184</f>
        <v>431258672.68000007</v>
      </c>
      <c r="E352" s="21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1.1743188893694001</v>
      </c>
      <c r="F352" s="22">
        <f t="shared" si="32"/>
        <v>12189072.850000001</v>
      </c>
      <c r="G352" s="21">
        <f t="shared" si="33"/>
        <v>8.4962499484281864</v>
      </c>
      <c r="H352" s="22">
        <f>'3.жеке-бардыгы болуп'!H352+'4.юрид-бардыгы болуп'!H352+'5.рез.эмес.-бардыгы болуп'!H184</f>
        <v>1437600.1099999999</v>
      </c>
      <c r="I352" s="21">
        <f>('3.жеке-бардыгы болуп'!H352*'3.жеке-бардыгы болуп'!I352+'4.юрид-бардыгы болуп'!H352*'4.юрид-бардыгы болуп'!I352+'5.рез.эмес.-бардыгы болуп'!H184*'5.рез.эмес.-бардыгы болуп'!I184)/('3.жеке-бардыгы болуп'!H352+'4.юрид-бардыгы болуп'!H352+'5.рез.эмес.-бардыгы болуп'!H184)</f>
        <v>1.0288867615626436</v>
      </c>
      <c r="J352" s="22">
        <f>'3.жеке-бардыгы болуп'!J352+'4.юрид-бардыгы болуп'!J352+'5.рез.эмес.-бардыгы болуп'!J184</f>
        <v>1039119.52</v>
      </c>
      <c r="K352" s="21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4.6086206661770719</v>
      </c>
      <c r="L352" s="22">
        <f>'3.жеке-бардыгы болуп'!L352+'4.юрид-бардыгы болуп'!L352+'5.рез.эмес.-бардыгы болуп'!L184</f>
        <v>1180518.8900000001</v>
      </c>
      <c r="M352" s="21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5.5585045439637133</v>
      </c>
      <c r="N352" s="22">
        <f>'3.жеке-бардыгы болуп'!N352+'4.юрид-бардыгы болуп'!N352+'5.рез.эмес.-бардыгы болуп'!N184</f>
        <v>5460875.2699999996</v>
      </c>
      <c r="O352" s="21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10.086545756446116</v>
      </c>
      <c r="P352" s="22">
        <f>'3.жеке-бардыгы болуп'!P352+'4.юрид-бардыгы болуп'!P352+'5.рез.эмес.-бардыгы болуп'!P184</f>
        <v>3048551.3500000006</v>
      </c>
      <c r="Q352" s="21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11.59535807054715</v>
      </c>
      <c r="R352" s="22">
        <f>'3.жеке-бардыгы болуп'!R352+'4.юрид-бардыгы болуп'!R352+'5.рез.эмес.-бардыгы болуп'!R184</f>
        <v>22407.71</v>
      </c>
      <c r="S352" s="21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13.434740185409376</v>
      </c>
    </row>
    <row r="353" spans="1:19" ht="14.25" customHeight="1" x14ac:dyDescent="0.2">
      <c r="A353" s="19" t="s">
        <v>18</v>
      </c>
      <c r="B353" s="20">
        <f>'3.жеке-бардыгы болуп'!B353+'4.юрид-бардыгы болуп'!B353+'5.рез.эмес.-бардыгы болуп'!B185</f>
        <v>471814327.05000001</v>
      </c>
      <c r="C353" s="21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1.4145635876637361</v>
      </c>
      <c r="D353" s="22">
        <f>'3.жеке-бардыгы болуп'!D353+'4.юрид-бардыгы болуп'!D353+'5.рез.эмес.-бардыгы болуп'!D185</f>
        <v>453263310.31</v>
      </c>
      <c r="E353" s="21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1.1680642790458804</v>
      </c>
      <c r="F353" s="22">
        <f t="shared" si="32"/>
        <v>18546016.740000002</v>
      </c>
      <c r="G353" s="21">
        <f t="shared" si="33"/>
        <v>7.4355958662744079</v>
      </c>
      <c r="H353" s="22">
        <f>'3.жеке-бардыгы болуп'!H353+'4.юрид-бардыгы болуп'!H353+'5.рез.эмес.-бардыгы болуп'!H185</f>
        <v>1486625.05</v>
      </c>
      <c r="I353" s="21">
        <f>('3.жеке-бардыгы болуп'!H353*'3.жеке-бардыгы болуп'!I353+'4.юрид-бардыгы болуп'!H353*'4.юрид-бардыгы болуп'!I353+'5.рез.эмес.-бардыгы болуп'!H185*'5.рез.эмес.-бардыгы болуп'!I185)/('3.жеке-бардыгы болуп'!H353+'4.юрид-бардыгы болуп'!H353+'5.рез.эмес.-бардыгы болуп'!H185)</f>
        <v>0.95474352493925629</v>
      </c>
      <c r="J353" s="22">
        <f>'3.жеке-бардыгы болуп'!J353+'4.юрид-бардыгы болуп'!J353+'5.рез.эмес.-бардыгы болуп'!J185</f>
        <v>1368028.4</v>
      </c>
      <c r="K353" s="21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3.934300636448774</v>
      </c>
      <c r="L353" s="22">
        <f>'3.жеке-бардыгы болуп'!L353+'4.юрид-бардыгы болуп'!L353+'5.рез.эмес.-бардыгы болуп'!L185</f>
        <v>1406157</v>
      </c>
      <c r="M353" s="21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6.0128670673331657</v>
      </c>
      <c r="N353" s="22">
        <f>'3.жеке-бардыгы болуп'!N353+'4.юрид-бардыгы болуп'!N353+'5.рез.эмес.-бардыгы болуп'!N185</f>
        <v>9928977.7400000002</v>
      </c>
      <c r="O353" s="21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7.3491507066466726</v>
      </c>
      <c r="P353" s="22">
        <f>'3.жеке-бардыгы болуп'!P353+'4.юрид-бардыгы болуп'!P353+'5.рез.эмес.-бардыгы болуп'!P185</f>
        <v>4321365.59</v>
      </c>
      <c r="Q353" s="21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11.387463175384779</v>
      </c>
      <c r="R353" s="22">
        <f>'3.жеке-бардыгы болуп'!R353+'4.юрид-бардыгы болуп'!R353+'5.рез.эмес.-бардыгы болуп'!R185</f>
        <v>34862.959999999999</v>
      </c>
      <c r="S353" s="21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13.34150479477359</v>
      </c>
    </row>
    <row r="354" spans="1:19" ht="14.25" hidden="1" customHeight="1" x14ac:dyDescent="0.2">
      <c r="A354" s="19" t="s">
        <v>19</v>
      </c>
      <c r="B354" s="20">
        <f>'3.жеке-бардыгы болуп'!B354+'4.юрид-бардыгы болуп'!B354+'5.рез.эмес.-бардыгы болуп'!B186</f>
        <v>0</v>
      </c>
      <c r="C354" s="21" t="e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#DIV/0!</v>
      </c>
      <c r="D354" s="22">
        <f>'3.жеке-бардыгы болуп'!D354+'4.юрид-бардыгы болуп'!D354+'5.рез.эмес.-бардыгы болуп'!D186</f>
        <v>0</v>
      </c>
      <c r="E354" s="21" t="e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#DIV/0!</v>
      </c>
      <c r="F354" s="22">
        <f t="shared" si="32"/>
        <v>0</v>
      </c>
      <c r="G354" s="21" t="e">
        <f t="shared" si="33"/>
        <v>#DIV/0!</v>
      </c>
      <c r="H354" s="22">
        <f>'3.жеке-бардыгы болуп'!H354+'4.юрид-бардыгы болуп'!H354+'5.рез.эмес.-бардыгы болуп'!H186</f>
        <v>0</v>
      </c>
      <c r="I354" s="21" t="e">
        <f>('3.жеке-бардыгы болуп'!H354*'3.жеке-бардыгы болуп'!I354+'4.юрид-бардыгы болуп'!H354*'4.юрид-бардыгы болуп'!I354+'5.рез.эмес.-бардыгы болуп'!H186*'5.рез.эмес.-бардыгы болуп'!I186)/('3.жеке-бардыгы болуп'!H354+'4.юрид-бардыгы болуп'!H354+'5.рез.эмес.-бардыгы болуп'!H186)</f>
        <v>#DIV/0!</v>
      </c>
      <c r="J354" s="22">
        <f>'3.жеке-бардыгы болуп'!J354+'4.юрид-бардыгы болуп'!J354+'5.рез.эмес.-бардыгы болуп'!J186</f>
        <v>0</v>
      </c>
      <c r="K354" s="21" t="e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#DIV/0!</v>
      </c>
      <c r="L354" s="22">
        <f>'3.жеке-бардыгы болуп'!L354+'4.юрид-бардыгы болуп'!L354+'5.рез.эмес.-бардыгы болуп'!L186</f>
        <v>0</v>
      </c>
      <c r="M354" s="21" t="e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#DIV/0!</v>
      </c>
      <c r="N354" s="22">
        <f>'3.жеке-бардыгы болуп'!N354+'4.юрид-бардыгы болуп'!N354+'5.рез.эмес.-бардыгы болуп'!N186</f>
        <v>0</v>
      </c>
      <c r="O354" s="21" t="e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#DIV/0!</v>
      </c>
      <c r="P354" s="22">
        <f>'3.жеке-бардыгы болуп'!P354+'4.юрид-бардыгы болуп'!P354+'5.рез.эмес.-бардыгы болуп'!P186</f>
        <v>0</v>
      </c>
      <c r="Q354" s="21" t="e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#DIV/0!</v>
      </c>
      <c r="R354" s="22">
        <f>'3.жеке-бардыгы болуп'!R354+'4.юрид-бардыгы болуп'!R354+'5.рез.эмес.-бардыгы болуп'!R186</f>
        <v>0</v>
      </c>
      <c r="S354" s="21" t="e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#DIV/0!</v>
      </c>
    </row>
    <row r="355" spans="1:19" ht="14.25" hidden="1" customHeight="1" x14ac:dyDescent="0.2">
      <c r="A355" s="19" t="s">
        <v>20</v>
      </c>
      <c r="B355" s="20">
        <f>'3.жеке-бардыгы болуп'!B355+'4.юрид-бардыгы болуп'!B355+'5.рез.эмес.-бардыгы болуп'!B187</f>
        <v>0</v>
      </c>
      <c r="C355" s="21" t="e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#DIV/0!</v>
      </c>
      <c r="D355" s="22">
        <f>'3.жеке-бардыгы болуп'!D355+'4.юрид-бардыгы болуп'!D355+'5.рез.эмес.-бардыгы болуп'!D187</f>
        <v>0</v>
      </c>
      <c r="E355" s="21" t="e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#DIV/0!</v>
      </c>
      <c r="F355" s="22">
        <f t="shared" si="32"/>
        <v>0</v>
      </c>
      <c r="G355" s="21" t="e">
        <f t="shared" si="33"/>
        <v>#DIV/0!</v>
      </c>
      <c r="H355" s="22">
        <f>'3.жеке-бардыгы болуп'!H355+'4.юрид-бардыгы болуп'!H355+'5.рез.эмес.-бардыгы болуп'!H187</f>
        <v>0</v>
      </c>
      <c r="I355" s="21" t="e">
        <f>('3.жеке-бардыгы болуп'!H355*'3.жеке-бардыгы болуп'!I355+'4.юрид-бардыгы болуп'!H355*'4.юрид-бардыгы болуп'!I355+'5.рез.эмес.-бардыгы болуп'!H187*'5.рез.эмес.-бардыгы болуп'!I187)/('3.жеке-бардыгы болуп'!H355+'4.юрид-бардыгы болуп'!H355+'5.рез.эмес.-бардыгы болуп'!H187)</f>
        <v>#DIV/0!</v>
      </c>
      <c r="J355" s="22">
        <f>'3.жеке-бардыгы болуп'!J355+'4.юрид-бардыгы болуп'!J355+'5.рез.эмес.-бардыгы болуп'!J187</f>
        <v>0</v>
      </c>
      <c r="K355" s="21" t="e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#DIV/0!</v>
      </c>
      <c r="L355" s="22">
        <f>'3.жеке-бардыгы болуп'!L355+'4.юрид-бардыгы болуп'!L355+'5.рез.эмес.-бардыгы болуп'!L187</f>
        <v>0</v>
      </c>
      <c r="M355" s="21" t="e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#DIV/0!</v>
      </c>
      <c r="N355" s="22">
        <f>'3.жеке-бардыгы болуп'!N355+'4.юрид-бардыгы болуп'!N355+'5.рез.эмес.-бардыгы болуп'!N187</f>
        <v>0</v>
      </c>
      <c r="O355" s="21" t="e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#DIV/0!</v>
      </c>
      <c r="P355" s="22">
        <f>'3.жеке-бардыгы болуп'!P355+'4.юрид-бардыгы болуп'!P355+'5.рез.эмес.-бардыгы болуп'!P187</f>
        <v>0</v>
      </c>
      <c r="Q355" s="21" t="e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#DIV/0!</v>
      </c>
      <c r="R355" s="22">
        <f>'3.жеке-бардыгы болуп'!R355+'4.юрид-бардыгы болуп'!R355+'5.рез.эмес.-бардыгы болуп'!R187</f>
        <v>0</v>
      </c>
      <c r="S355" s="21" t="e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#DIV/0!</v>
      </c>
    </row>
    <row r="356" spans="1:19" ht="14.25" hidden="1" customHeight="1" thickBot="1" x14ac:dyDescent="0.25">
      <c r="A356" s="25" t="s">
        <v>21</v>
      </c>
      <c r="B356" s="26">
        <f>'3.жеке-бардыгы болуп'!B356+'4.юрид-бардыгы болуп'!B356+'5.рез.эмес.-бардыгы болуп'!B188</f>
        <v>0</v>
      </c>
      <c r="C356" s="27" t="e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#DIV/0!</v>
      </c>
      <c r="D356" s="28">
        <f>'3.жеке-бардыгы болуп'!D356+'4.юрид-бардыгы болуп'!D356+'5.рез.эмес.-бардыгы болуп'!D188</f>
        <v>0</v>
      </c>
      <c r="E356" s="27" t="e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#DIV/0!</v>
      </c>
      <c r="F356" s="28">
        <f t="shared" ref="F356" si="34">H356+J356+L356+N356+P356+R356</f>
        <v>0</v>
      </c>
      <c r="G356" s="27" t="e">
        <f t="shared" ref="G356" si="35">(H356*I356+J356*K356+L356*M356+N356*O356+P356*Q356+R356*S356)/(H356+J356+L356+N356+P356+R356)</f>
        <v>#DIV/0!</v>
      </c>
      <c r="H356" s="28">
        <f>'3.жеке-бардыгы болуп'!H356+'4.юрид-бардыгы болуп'!H356+'5.рез.эмес.-бардыгы болуп'!H188</f>
        <v>0</v>
      </c>
      <c r="I356" s="27" t="e">
        <f>('3.жеке-бардыгы болуп'!H356*'3.жеке-бардыгы болуп'!I356+'4.юрид-бардыгы болуп'!H356*'4.юрид-бардыгы болуп'!I356+'5.рез.эмес.-бардыгы болуп'!H188*'5.рез.эмес.-бардыгы болуп'!I188)/('3.жеке-бардыгы болуп'!H356+'4.юрид-бардыгы болуп'!H356+'5.рез.эмес.-бардыгы болуп'!H188)</f>
        <v>#DIV/0!</v>
      </c>
      <c r="J356" s="28">
        <f>'3.жеке-бардыгы болуп'!J356+'4.юрид-бардыгы болуп'!J356+'5.рез.эмес.-бардыгы болуп'!J188</f>
        <v>0</v>
      </c>
      <c r="K356" s="27" t="e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#DIV/0!</v>
      </c>
      <c r="L356" s="28">
        <f>'3.жеке-бардыгы болуп'!L356+'4.юрид-бардыгы болуп'!L356+'5.рез.эмес.-бардыгы болуп'!L188</f>
        <v>0</v>
      </c>
      <c r="M356" s="27" t="e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#DIV/0!</v>
      </c>
      <c r="N356" s="28">
        <f>'3.жеке-бардыгы болуп'!N356+'4.юрид-бардыгы болуп'!N356+'5.рез.эмес.-бардыгы болуп'!N188</f>
        <v>0</v>
      </c>
      <c r="O356" s="27" t="e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#DIV/0!</v>
      </c>
      <c r="P356" s="28">
        <f>'3.жеке-бардыгы болуп'!P356+'4.юрид-бардыгы болуп'!P356+'5.рез.эмес.-бардыгы болуп'!P188</f>
        <v>0</v>
      </c>
      <c r="Q356" s="27" t="e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#DIV/0!</v>
      </c>
      <c r="R356" s="28">
        <f>'3.жеке-бардыгы болуп'!R356+'4.юрид-бардыгы болуп'!R356+'5.рез.эмес.-бардыгы болуп'!R188</f>
        <v>0</v>
      </c>
      <c r="S356" s="27" t="e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#DIV/0!</v>
      </c>
    </row>
    <row r="357" spans="1:19" ht="4.5" customHeight="1" x14ac:dyDescent="0.2">
      <c r="R357" s="5"/>
    </row>
    <row r="358" spans="1:19" ht="13.5" customHeight="1" x14ac:dyDescent="0.2">
      <c r="A358" s="8" t="s">
        <v>53</v>
      </c>
      <c r="B358" s="7"/>
      <c r="C358" s="7"/>
      <c r="D358" s="7"/>
      <c r="E358" s="7"/>
      <c r="J358" s="7"/>
      <c r="K358" s="7"/>
      <c r="L358" s="7"/>
      <c r="M358" s="7"/>
      <c r="N358" s="7"/>
      <c r="O358" s="7"/>
      <c r="P358" s="7"/>
      <c r="Q358" s="7"/>
      <c r="R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x14ac:dyDescent="0.2">
      <c r="A342" s="19" t="s">
        <v>19</v>
      </c>
      <c r="B342" s="20">
        <f>'7.жеке-улут.вал.'!B342+'11.жеке-чет өл.вал.'!B342</f>
        <v>231838663.33999997</v>
      </c>
      <c r="C342" s="21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2">
        <f>'7.жеке-улут.вал.'!D342+'11.жеке-чет өл.вал.'!D342</f>
        <v>223508375.52000001</v>
      </c>
      <c r="E342" s="21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2">
        <f t="shared" si="24"/>
        <v>8330287.8200000003</v>
      </c>
      <c r="G342" s="21">
        <f t="shared" si="25"/>
        <v>9.3640215045414834</v>
      </c>
      <c r="H342" s="22">
        <f>'7.жеке-улут.вал.'!H342+'11.жеке-чет өл.вал.'!H342</f>
        <v>215270.2</v>
      </c>
      <c r="I342" s="21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2">
        <f>'7.жеке-улут.вал.'!J342+'11.жеке-чет өл.вал.'!J342</f>
        <v>661911.82000000007</v>
      </c>
      <c r="K342" s="21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2">
        <f>'7.жеке-улут.вал.'!L342+'11.жеке-чет өл.вал.'!L342</f>
        <v>1051584.26</v>
      </c>
      <c r="M342" s="21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2">
        <f>'7.жеке-улут.вал.'!N342+'11.жеке-чет өл.вал.'!N342</f>
        <v>3475193.26</v>
      </c>
      <c r="O342" s="21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2">
        <f>'7.жеке-улут.вал.'!P342+'11.жеке-чет өл.вал.'!P342</f>
        <v>2903418.74</v>
      </c>
      <c r="Q342" s="21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3">
        <f>'7.жеке-улут.вал.'!R342+'11.жеке-чет өл.вал.'!R342</f>
        <v>22909.54</v>
      </c>
      <c r="S342" s="24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  <row r="343" spans="1:19" x14ac:dyDescent="0.2">
      <c r="A343" s="19" t="s">
        <v>20</v>
      </c>
      <c r="B343" s="20">
        <f>'7.жеке-улут.вал.'!B343+'11.жеке-чет өл.вал.'!B343</f>
        <v>219994783.30000001</v>
      </c>
      <c r="C343" s="21">
        <f>('7.жеке-улут.вал.'!B343*'7.жеке-улут.вал.'!C343+'11.жеке-чет өл.вал.'!B343*'11.жеке-чет өл.вал.'!C343)/('7.жеке-улут.вал.'!B343+'11.жеке-чет өл.вал.'!B343)</f>
        <v>1.1367408844448723</v>
      </c>
      <c r="D343" s="22">
        <f>'7.жеке-улут.вал.'!D343+'11.жеке-чет өл.вал.'!D343</f>
        <v>211795775.52000001</v>
      </c>
      <c r="E343" s="21">
        <f>('7.жеке-улут.вал.'!D343*'7.жеке-улут.вал.'!E343+'11.жеке-чет өл.вал.'!D343*'11.жеке-чет өл.вал.'!E343)/('7.жеке-улут.вал.'!D343+'11.жеке-чет өл.вал.'!D343)</f>
        <v>0.80747122752054445</v>
      </c>
      <c r="F343" s="22">
        <f t="shared" ref="F343" si="26">H343+J343+L343+N343+P343+R343</f>
        <v>8199007.7799999993</v>
      </c>
      <c r="G343" s="21">
        <f t="shared" ref="G343" si="27">(H343*I343+J343*K343+L343*M343+N343*O343+P343*Q343+R343*S343)/(H343+J343+L343+N343+P343+R343)</f>
        <v>9.6423947653456104</v>
      </c>
      <c r="H343" s="22">
        <f>'7.жеке-улут.вал.'!H343+'11.жеке-чет өл.вал.'!H343</f>
        <v>529713.21</v>
      </c>
      <c r="I343" s="21">
        <f>('7.жеке-улут.вал.'!H343*'7.жеке-улут.вал.'!I343+'11.жеке-чет өл.вал.'!H343*'11.жеке-чет өл.вал.'!I343)/('7.жеке-улут.вал.'!H343+'11.жеке-чет өл.вал.'!H343)</f>
        <v>2.5078953052728266</v>
      </c>
      <c r="J343" s="22">
        <f>'7.жеке-улут.вал.'!J343+'11.жеке-чет өл.вал.'!J343</f>
        <v>679590.45</v>
      </c>
      <c r="K343" s="21">
        <f>('7.жеке-улут.вал.'!J343*'7.жеке-улут.вал.'!K343+'11.жеке-чет өл.вал.'!J343*'11.жеке-чет өл.вал.'!K343)/('7.жеке-улут.вал.'!J343+'11.жеке-чет өл.вал.'!J343)</f>
        <v>5.3536591238149356</v>
      </c>
      <c r="L343" s="22">
        <f>'7.жеке-улут.вал.'!L343+'11.жеке-чет өл.вал.'!L343</f>
        <v>1303422.4099999999</v>
      </c>
      <c r="M343" s="21">
        <f>('7.жеке-улут.вал.'!L343*'7.жеке-улут.вал.'!M343+'11.жеке-чет өл.вал.'!L343*'11.жеке-чет өл.вал.'!M343)/('7.жеке-улут.вал.'!L343+'11.жеке-чет өл.вал.'!L343)</f>
        <v>6.8033830220856801</v>
      </c>
      <c r="N343" s="22">
        <f>'7.жеке-улут.вал.'!N343+'11.жеке-чет өл.вал.'!N343</f>
        <v>2967072.13</v>
      </c>
      <c r="O343" s="21">
        <f>('7.жеке-улут.вал.'!N343*'7.жеке-улут.вал.'!O343+'11.жеке-чет өл.вал.'!N343*'11.жеке-чет өл.вал.'!O343)/('7.жеке-улут.вал.'!N343+'11.жеке-чет өл.вал.'!N343)</f>
        <v>11.158668352292434</v>
      </c>
      <c r="P343" s="22">
        <f>'7.жеке-улут.вал.'!P343+'11.жеке-чет өл.вал.'!P343</f>
        <v>2698580.63</v>
      </c>
      <c r="Q343" s="21">
        <f>('7.жеке-улут.вал.'!P343*'7.жеке-улут.вал.'!Q343+'11.жеке-чет өл.вал.'!P343*'11.жеке-чет өл.вал.'!Q343)/('7.жеке-улут.вал.'!P343+'11.жеке-чет өл.вал.'!P343)</f>
        <v>11.802135826121317</v>
      </c>
      <c r="R343" s="23">
        <f>'7.жеке-улут.вал.'!R343+'11.жеке-чет өл.вал.'!R343</f>
        <v>20628.95</v>
      </c>
      <c r="S343" s="24">
        <f>('7.жеке-улут.вал.'!R343*'7.жеке-улут.вал.'!S343+'11.жеке-чет өл.вал.'!R343*'11.жеке-чет өл.вал.'!S343)/('7.жеке-улут.вал.'!R343+'11.жеке-чет өл.вал.'!R343)</f>
        <v>12.896337889228477</v>
      </c>
    </row>
    <row r="344" spans="1:19" ht="13.5" thickBot="1" x14ac:dyDescent="0.25">
      <c r="A344" s="25" t="s">
        <v>21</v>
      </c>
      <c r="B344" s="26">
        <f>'7.жеке-улут.вал.'!B344+'11.жеке-чет өл.вал.'!B344</f>
        <v>242687346.72</v>
      </c>
      <c r="C344" s="27">
        <f>('7.жеке-улут.вал.'!B344*'7.жеке-улут.вал.'!C344+'11.жеке-чет өл.вал.'!B344*'11.жеке-чет өл.вал.'!C344)/('7.жеке-улут.вал.'!B344+'11.жеке-чет өл.вал.'!B344)</f>
        <v>1.169933317729916</v>
      </c>
      <c r="D344" s="28">
        <f>'7.жеке-улут.вал.'!D344+'11.жеке-чет өл.вал.'!D344</f>
        <v>233826041.00999999</v>
      </c>
      <c r="E344" s="27">
        <f>('7.жеке-улут.вал.'!D344*'7.жеке-улут.вал.'!E344+'11.жеке-чет өл.вал.'!D344*'11.жеке-чет өл.вал.'!E344)/('7.жеке-улут.вал.'!D344+'11.жеке-чет өл.вал.'!D344)</f>
        <v>0.85259294211321002</v>
      </c>
      <c r="F344" s="28">
        <f t="shared" ref="F344:F355" si="28">H344+J344+L344+N344+P344+R344</f>
        <v>8861305.7100000009</v>
      </c>
      <c r="G344" s="27">
        <f t="shared" ref="G344:G355" si="29">(H344*I344+J344*K344+L344*M344+N344*O344+P344*Q344+R344*S344)/(H344+J344+L344+N344+P344+R344)</f>
        <v>9.5436929093150695</v>
      </c>
      <c r="H344" s="28">
        <f>'7.жеке-улут.вал.'!H344+'11.жеке-чет өл.вал.'!H344</f>
        <v>391078.5</v>
      </c>
      <c r="I344" s="27">
        <f>('7.жеке-улут.вал.'!H344*'7.жеке-улут.вал.'!I344+'11.жеке-чет өл.вал.'!H344*'11.жеке-чет өл.вал.'!I344)/('7.жеке-улут.вал.'!H344+'11.жеке-чет өл.вал.'!H344)</f>
        <v>3.3697472952361212</v>
      </c>
      <c r="J344" s="28">
        <f>'7.жеке-улут.вал.'!J344+'11.жеке-чет өл.вал.'!J344</f>
        <v>820191.79</v>
      </c>
      <c r="K344" s="27">
        <f>('7.жеке-улут.вал.'!J344*'7.жеке-улут.вал.'!K344+'11.жеке-чет өл.вал.'!J344*'11.жеке-чет өл.вал.'!K344)/('7.жеке-улут.вал.'!J344+'11.жеке-чет өл.вал.'!J344)</f>
        <v>5.3720690483868383</v>
      </c>
      <c r="L344" s="28">
        <f>'7.жеке-улут.вал.'!L344+'11.жеке-чет өл.вал.'!L344</f>
        <v>1258375.6200000001</v>
      </c>
      <c r="M344" s="27">
        <f>('7.жеке-улут.вал.'!L344*'7.жеке-улут.вал.'!M344+'11.жеке-чет өл.вал.'!L344*'11.жеке-чет өл.вал.'!M344)/('7.жеке-улут.вал.'!L344+'11.жеке-чет өл.вал.'!L344)</f>
        <v>7.5880868067834903</v>
      </c>
      <c r="N344" s="28">
        <f>'7.жеке-улут.вал.'!N344+'11.жеке-чет өл.вал.'!N344</f>
        <v>4050419.17</v>
      </c>
      <c r="O344" s="27">
        <f>('7.жеке-улут.вал.'!N344*'7.жеке-улут.вал.'!O344+'11.жеке-чет өл.вал.'!N344*'11.жеке-чет өл.вал.'!O344)/('7.жеке-улут.вал.'!N344+'11.жеке-чет өл.вал.'!N344)</f>
        <v>10.261673340218783</v>
      </c>
      <c r="P344" s="28">
        <f>'7.жеке-улут.вал.'!P344+'11.жеке-чет өл.вал.'!P344</f>
        <v>2319583.54</v>
      </c>
      <c r="Q344" s="27">
        <f>('7.жеке-улут.вал.'!P344*'7.жеке-улут.вал.'!Q344+'11.жеке-чет өл.вал.'!P344*'11.жеке-чет өл.вал.'!Q344)/('7.жеке-улут.вал.'!P344+'11.жеке-чет өл.вал.'!P344)</f>
        <v>11.850045118142218</v>
      </c>
      <c r="R344" s="28">
        <f>'7.жеке-улут.вал.'!R344+'11.жеке-чет өл.вал.'!R344</f>
        <v>21657.09</v>
      </c>
      <c r="S344" s="39">
        <f>('7.жеке-улут.вал.'!R344*'7.жеке-улут.вал.'!S344+'11.жеке-чет өл.вал.'!R344*'11.жеке-чет өл.вал.'!S344)/('7.жеке-улут.вал.'!R344+'11.жеке-чет өл.вал.'!R344)</f>
        <v>11.345308510977238</v>
      </c>
    </row>
    <row r="345" spans="1:19" x14ac:dyDescent="0.2">
      <c r="A345" s="32" t="s">
        <v>76</v>
      </c>
      <c r="B345" s="20">
        <f>'7.жеке-улут.вал.'!B345+'11.жеке-чет өл.вал.'!B345</f>
        <v>200653189.65999997</v>
      </c>
      <c r="C345" s="21">
        <f>('7.жеке-улут.вал.'!B345*'7.жеке-улут.вал.'!C345+'11.жеке-чет өл.вал.'!B345*'11.жеке-чет өл.вал.'!C345)/('7.жеке-улут.вал.'!B345+'11.жеке-чет өл.вал.'!B345)</f>
        <v>1.4215557341810969</v>
      </c>
      <c r="D345" s="22">
        <f>'7.жеке-улут.вал.'!D345+'11.жеке-чет өл.вал.'!D345</f>
        <v>193076660.44999999</v>
      </c>
      <c r="E345" s="21">
        <f>('7.жеке-улут.вал.'!D345*'7.жеке-улут.вал.'!E345+'11.жеке-чет өл.вал.'!D345*'11.жеке-чет өл.вал.'!E345)/('7.жеке-улут.вал.'!D345+'11.жеке-чет өл.вал.'!D345)</f>
        <v>1.1076208432395238</v>
      </c>
      <c r="F345" s="22">
        <f t="shared" si="28"/>
        <v>7576529.209999999</v>
      </c>
      <c r="G345" s="21">
        <f t="shared" si="29"/>
        <v>9.4217229165014995</v>
      </c>
      <c r="H345" s="22">
        <f>'7.жеке-улут.вал.'!H345+'11.жеке-чет өл.вал.'!H345</f>
        <v>754362.29</v>
      </c>
      <c r="I345" s="21">
        <f>('7.жеке-улут.вал.'!H345*'7.жеке-улут.вал.'!I345+'11.жеке-чет өл.вал.'!H345*'11.жеке-чет өл.вал.'!I345)/('7.жеке-улут.вал.'!H345+'11.жеке-чет өл.вал.'!H345)</f>
        <v>1.4514834182657785</v>
      </c>
      <c r="J345" s="22">
        <f>'7.жеке-улут.вал.'!J345+'11.жеке-чет өл.вал.'!J345</f>
        <v>688244.57000000007</v>
      </c>
      <c r="K345" s="21">
        <f>('7.жеке-улут.вал.'!J345*'7.жеке-улут.вал.'!K345+'11.жеке-чет өл.вал.'!J345*'11.жеке-чет өл.вал.'!K345)/('7.жеке-улут.вал.'!J345+'11.жеке-чет өл.вал.'!J345)</f>
        <v>5.2793238957192221</v>
      </c>
      <c r="L345" s="22">
        <f>'7.жеке-улут.вал.'!L345+'11.жеке-чет өл.вал.'!L345</f>
        <v>1263583.3500000001</v>
      </c>
      <c r="M345" s="21">
        <f>('7.жеке-улут.вал.'!L345*'7.жеке-улут.вал.'!M345+'11.жеке-чет өл.вал.'!L345*'11.жеке-чет өл.вал.'!M345)/('7.жеке-улут.вал.'!L345+'11.жеке-чет өл.вал.'!L345)</f>
        <v>8.0897369011707845</v>
      </c>
      <c r="N345" s="22">
        <f>'7.жеке-улут.вал.'!N345+'11.жеке-чет өл.вал.'!N345</f>
        <v>2480813.56</v>
      </c>
      <c r="O345" s="21">
        <f>('7.жеке-улут.вал.'!N345*'7.жеке-улут.вал.'!O345+'11.жеке-чет өл.вал.'!N345*'11.жеке-чет өл.вал.'!O345)/('7.жеке-улут.вал.'!N345+'11.жеке-чет өл.вал.'!N345)</f>
        <v>11.744770103401112</v>
      </c>
      <c r="P345" s="22">
        <f>'7.жеке-улут.вал.'!P345+'11.жеке-чет өл.вал.'!P345</f>
        <v>2350586.17</v>
      </c>
      <c r="Q345" s="21">
        <f>('7.жеке-улут.вал.'!P345*'7.жеке-улут.вал.'!Q345+'11.жеке-чет өл.вал.'!P345*'11.жеке-чет өл.вал.'!Q345)/('7.жеке-улут.вал.'!P345+'11.жеке-чет өл.вал.'!P345)</f>
        <v>11.406721442464676</v>
      </c>
      <c r="R345" s="23">
        <f>'7.жеке-улут.вал.'!R345+'11.жеке-чет өл.вал.'!R345</f>
        <v>38939.269999999997</v>
      </c>
      <c r="S345" s="24">
        <f>('7.жеке-улут.вал.'!R345*'7.жеке-улут.вал.'!S345+'11.жеке-чет өл.вал.'!R345*'11.жеке-чет өл.вал.'!S345)/('7.жеке-улут.вал.'!R345+'11.жеке-чет өл.вал.'!R345)</f>
        <v>12.440527829617775</v>
      </c>
    </row>
    <row r="346" spans="1:19" x14ac:dyDescent="0.2">
      <c r="A346" s="19" t="s">
        <v>11</v>
      </c>
      <c r="B346" s="20">
        <f>'7.жеке-улут.вал.'!B346+'11.жеке-чет өл.вал.'!B346</f>
        <v>216640388.53000003</v>
      </c>
      <c r="C346" s="21">
        <f>('7.жеке-улут.вал.'!B346*'7.жеке-улут.вал.'!C346+'11.жеке-чет өл.вал.'!B346*'11.жеке-чет өл.вал.'!C346)/('7.жеке-улут.вал.'!B346+'11.жеке-чет өл.вал.'!B346)</f>
        <v>1.3330038728074443</v>
      </c>
      <c r="D346" s="22">
        <f>'7.жеке-улут.вал.'!D346+'11.жеке-чет өл.вал.'!D346</f>
        <v>209859983.59999999</v>
      </c>
      <c r="E346" s="21">
        <f>('7.жеке-улут.вал.'!D346*'7.жеке-улут.вал.'!E346+'11.жеке-чет өл.вал.'!D346*'11.жеке-чет өл.вал.'!E346)/('7.жеке-улут.вал.'!D346+'11.жеке-чет өл.вал.'!D346)</f>
        <v>1.0618003385167492</v>
      </c>
      <c r="F346" s="22">
        <f t="shared" si="28"/>
        <v>6780404.9300000006</v>
      </c>
      <c r="G346" s="21">
        <f t="shared" si="29"/>
        <v>9.7270112877167136</v>
      </c>
      <c r="H346" s="22">
        <f>'7.жеке-улут.вал.'!H346+'11.жеке-чет өл.вал.'!H346</f>
        <v>506062.82</v>
      </c>
      <c r="I346" s="21">
        <f>('7.жеке-улут.вал.'!H346*'7.жеке-улут.вал.'!I346+'11.жеке-чет өл.вал.'!H346*'11.жеке-чет өл.вал.'!I346)/('7.жеке-улут.вал.'!H346+'11.жеке-чет өл.вал.'!H346)</f>
        <v>1.0885644875076956</v>
      </c>
      <c r="J346" s="22">
        <f>'7.жеке-улут.вал.'!J346+'11.жеке-чет өл.вал.'!J346</f>
        <v>737741.6100000001</v>
      </c>
      <c r="K346" s="21">
        <f>('7.жеке-улут.вал.'!J346*'7.жеке-улут.вал.'!K346+'11.жеке-чет өл.вал.'!J346*'11.жеке-чет өл.вал.'!K346)/('7.жеке-улут.вал.'!J346+'11.жеке-чет өл.вал.'!J346)</f>
        <v>5.0117506619966861</v>
      </c>
      <c r="L346" s="22">
        <f>'7.жеке-улут.вал.'!L346+'11.жеке-чет өл.вал.'!L346</f>
        <v>1068091.01</v>
      </c>
      <c r="M346" s="21">
        <f>('7.жеке-улут.вал.'!L346*'7.жеке-улут.вал.'!M346+'11.жеке-чет өл.вал.'!L346*'11.жеке-чет өл.вал.'!M346)/('7.жеке-улут.вал.'!L346+'11.жеке-чет өл.вал.'!L346)</f>
        <v>7.8479353494418076</v>
      </c>
      <c r="N346" s="22">
        <f>'7.жеке-улут.вал.'!N346+'11.жеке-чет өл.вал.'!N346</f>
        <v>2516519.48</v>
      </c>
      <c r="O346" s="21">
        <f>('7.жеке-улут.вал.'!N346*'7.жеке-улут.вал.'!O346+'11.жеке-чет өл.вал.'!N346*'11.жеке-чет өл.вал.'!O346)/('7.жеке-улут.вал.'!N346+'11.жеке-чет өл.вал.'!N346)</f>
        <v>11.391074305770955</v>
      </c>
      <c r="P346" s="22">
        <f>'7.жеке-улут.вал.'!P346+'11.жеке-чет өл.вал.'!P346</f>
        <v>1925808.23</v>
      </c>
      <c r="Q346" s="21">
        <f>('7.жеке-улут.вал.'!P346*'7.жеке-улут.вал.'!Q346+'11.жеке-чет өл.вал.'!P346*'11.жеке-чет өл.вал.'!Q346)/('7.жеке-улут.вал.'!P346+'11.жеке-чет өл.вал.'!P346)</f>
        <v>12.612395284030937</v>
      </c>
      <c r="R346" s="23">
        <f>'7.жеке-улут.вал.'!R346+'11.жеке-чет өл.вал.'!R346</f>
        <v>26181.78</v>
      </c>
      <c r="S346" s="24">
        <f>('7.жеке-улут.вал.'!R346*'7.жеке-улут.вал.'!S346+'11.жеке-чет өл.вал.'!R346*'11.жеке-чет өл.вал.'!S346)/('7.жеке-улут.вал.'!R346+'11.жеке-чет өл.вал.'!R346)</f>
        <v>14.039994698603337</v>
      </c>
    </row>
    <row r="347" spans="1:19" x14ac:dyDescent="0.2">
      <c r="A347" s="19" t="s">
        <v>12</v>
      </c>
      <c r="B347" s="20">
        <f>'7.жеке-улут.вал.'!B347+'11.жеке-чет өл.вал.'!B347</f>
        <v>240522237.97000003</v>
      </c>
      <c r="C347" s="21">
        <f>('7.жеке-улут.вал.'!B347*'7.жеке-улут.вал.'!C347+'11.жеке-чет өл.вал.'!B347*'11.жеке-чет өл.вал.'!C347)/('7.жеке-улут.вал.'!B347+'11.жеке-чет өл.вал.'!B347)</f>
        <v>1.3705358037680293</v>
      </c>
      <c r="D347" s="22">
        <f>'7.жеке-улут.вал.'!D347+'11.жеке-чет өл.вал.'!D347</f>
        <v>233306478.99000001</v>
      </c>
      <c r="E347" s="21">
        <f>('7.жеке-улут.вал.'!D347*'7.жеке-улут.вал.'!E347+'11.жеке-чет өл.вал.'!D347*'11.жеке-чет өл.вал.'!E347)/('7.жеке-улут.вал.'!D347+'11.жеке-чет өл.вал.'!D347)</f>
        <v>1.1216713592288023</v>
      </c>
      <c r="F347" s="22">
        <f t="shared" si="28"/>
        <v>7215758.9800000004</v>
      </c>
      <c r="G347" s="21">
        <f t="shared" si="29"/>
        <v>9.4170472604532485</v>
      </c>
      <c r="H347" s="22">
        <f>'7.жеке-улут.вал.'!H347+'11.жеке-чет өл.вал.'!H347</f>
        <v>722642.74</v>
      </c>
      <c r="I347" s="21">
        <f>('7.жеке-улут.вал.'!H347*'7.жеке-улут.вал.'!I347+'11.жеке-чет өл.вал.'!H347*'11.жеке-чет өл.вал.'!I347)/('7.жеке-улут.вал.'!H347+'11.жеке-чет өл.вал.'!H347)</f>
        <v>1.2043377063471208</v>
      </c>
      <c r="J347" s="22">
        <f>'7.жеке-улут.вал.'!J347+'11.жеке-чет өл.вал.'!J347</f>
        <v>740789.24</v>
      </c>
      <c r="K347" s="21">
        <f>('7.жеке-улут.вал.'!J347*'7.жеке-улут.вал.'!K347+'11.жеке-чет өл.вал.'!J347*'11.жеке-чет өл.вал.'!K347)/('7.жеке-улут.вал.'!J347+'11.жеке-чет өл.вал.'!J347)</f>
        <v>5.4924255928717312</v>
      </c>
      <c r="L347" s="22">
        <f>'7.жеке-улут.вал.'!L347+'11.жеке-чет өл.вал.'!L347</f>
        <v>1094670.83</v>
      </c>
      <c r="M347" s="21">
        <f>('7.жеке-улут.вал.'!L347*'7.жеке-улут.вал.'!M347+'11.жеке-чет өл.вал.'!L347*'11.жеке-чет өл.вал.'!M347)/('7.жеке-улут.вал.'!L347+'11.жеке-чет өл.вал.'!L347)</f>
        <v>7.5945653732273071</v>
      </c>
      <c r="N347" s="22">
        <f>'7.жеке-улут.вал.'!N347+'11.жеке-чет өл.вал.'!N347</f>
        <v>2623796.4500000002</v>
      </c>
      <c r="O347" s="21">
        <f>('7.жеке-улут.вал.'!N347*'7.жеке-улут.вал.'!O347+'11.жеке-чет өл.вал.'!N347*'11.жеке-чет өл.вал.'!O347)/('7.жеке-улут.вал.'!N347+'11.жеке-чет өл.вал.'!N347)</f>
        <v>11.949174288462803</v>
      </c>
      <c r="P347" s="22">
        <f>'7.жеке-улут.вал.'!P347+'11.жеке-чет өл.вал.'!P347</f>
        <v>1978561.8199999998</v>
      </c>
      <c r="Q347" s="21">
        <f>('7.жеке-улут.вал.'!P347*'7.жеке-улут.вал.'!Q347+'11.жеке-чет өл.вал.'!P347*'11.жеке-чет өл.вал.'!Q347)/('7.жеке-улут.вал.'!P347+'11.жеке-чет өл.вал.'!P347)</f>
        <v>11.420953846314466</v>
      </c>
      <c r="R347" s="23">
        <f>'7.жеке-улут.вал.'!R347+'11.жеке-чет өл.вал.'!R347</f>
        <v>55297.899999999994</v>
      </c>
      <c r="S347" s="24">
        <f>('7.жеке-улут.вал.'!R347*'7.жеке-улут.вал.'!S347+'11.жеке-чет өл.вал.'!R347*'11.жеке-чет өл.вал.'!S347)/('7.жеке-улут.вал.'!R347+'11.жеке-чет өл.вал.'!R347)</f>
        <v>13.550137828018793</v>
      </c>
    </row>
    <row r="348" spans="1:19" x14ac:dyDescent="0.2">
      <c r="A348" s="19" t="s">
        <v>13</v>
      </c>
      <c r="B348" s="20">
        <f>'7.жеке-улут.вал.'!B348+'11.жеке-чет өл.вал.'!B348</f>
        <v>292802265.58999997</v>
      </c>
      <c r="C348" s="21">
        <f>('7.жеке-улут.вал.'!B348*'7.жеке-улут.вал.'!C348+'11.жеке-чет өл.вал.'!B348*'11.жеке-чет өл.вал.'!C348)/('7.жеке-улут.вал.'!B348+'11.жеке-чет өл.вал.'!B348)</f>
        <v>1.373329457961793</v>
      </c>
      <c r="D348" s="22">
        <f>'7.жеке-улут.вал.'!D348+'11.жеке-чет өл.вал.'!D348</f>
        <v>284908907.06</v>
      </c>
      <c r="E348" s="21">
        <f>('7.жеке-улут.вал.'!D348*'7.жеке-улут.вал.'!E348+'11.жеке-чет өл.вал.'!D348*'11.жеке-чет өл.вал.'!E348)/('7.жеке-улут.вал.'!D348+'11.жеке-чет өл.вал.'!D348)</f>
        <v>1.1594311724144648</v>
      </c>
      <c r="F348" s="22">
        <f t="shared" si="28"/>
        <v>7893358.5300000003</v>
      </c>
      <c r="G348" s="21">
        <f t="shared" si="29"/>
        <v>9.0939374254928236</v>
      </c>
      <c r="H348" s="22">
        <f>'7.жеке-улут.вал.'!H348+'11.жеке-чет өл.вал.'!H348</f>
        <v>643634.28</v>
      </c>
      <c r="I348" s="21">
        <f>('7.жеке-улут.вал.'!H348*'7.жеке-улут.вал.'!I348+'11.жеке-чет өл.вал.'!H348*'11.жеке-чет өл.вал.'!I348)/('7.жеке-улут.вал.'!H348+'11.жеке-чет өл.вал.'!H348)</f>
        <v>1.8433768919206734</v>
      </c>
      <c r="J348" s="22">
        <f>'7.жеке-улут.вал.'!J348+'11.жеке-чет өл.вал.'!J348</f>
        <v>862675.41</v>
      </c>
      <c r="K348" s="21">
        <f>('7.жеке-улут.вал.'!J348*'7.жеке-улут.вал.'!K348+'11.жеке-чет өл.вал.'!J348*'11.жеке-чет өл.вал.'!K348)/('7.жеке-улут.вал.'!J348+'11.жеке-чет өл.вал.'!J348)</f>
        <v>5.5543277424587787</v>
      </c>
      <c r="L348" s="22">
        <f>'7.жеке-улут.вал.'!L348+'11.жеке-чет өл.вал.'!L348</f>
        <v>1130491.51</v>
      </c>
      <c r="M348" s="21">
        <f>('7.жеке-улут.вал.'!L348*'7.жеке-улут.вал.'!M348+'11.жеке-чет өл.вал.'!L348*'11.жеке-чет өл.вал.'!M348)/('7.жеке-улут.вал.'!L348+'11.жеке-чет өл.вал.'!L348)</f>
        <v>6.0669586546474799</v>
      </c>
      <c r="N348" s="22">
        <f>'7.жеке-улут.вал.'!N348+'11.жеке-чет өл.вал.'!N348</f>
        <v>2967202.24</v>
      </c>
      <c r="O348" s="21">
        <f>('7.жеке-улут.вал.'!N348*'7.жеке-улут.вал.'!O348+'11.жеке-чет өл.вал.'!N348*'11.жеке-чет өл.вал.'!O348)/('7.жеке-улут.вал.'!N348+'11.жеке-чет өл.вал.'!N348)</f>
        <v>10.573300211717264</v>
      </c>
      <c r="P348" s="22">
        <f>'7.жеке-улут.вал.'!P348+'11.жеке-чет өл.вал.'!P348</f>
        <v>2259616.7799999998</v>
      </c>
      <c r="Q348" s="21">
        <f>('7.жеке-улут.вал.'!P348*'7.жеке-улут.вал.'!Q348+'11.жеке-чет өл.вал.'!P348*'11.жеке-чет өл.вал.'!Q348)/('7.жеке-улут.вал.'!P348+'11.жеке-чет өл.вал.'!P348)</f>
        <v>12.023896340555623</v>
      </c>
      <c r="R348" s="23">
        <f>'7.жеке-улут.вал.'!R348+'11.жеке-чет өл.вал.'!R348</f>
        <v>29738.309999999998</v>
      </c>
      <c r="S348" s="24">
        <f>('7.жеке-улут.вал.'!R348*'7.жеке-улут.вал.'!S348+'11.жеке-чет өл.вал.'!R348*'11.жеке-чет өл.вал.'!S348)/('7.жеке-улут.вал.'!R348+'11.жеке-чет өл.вал.'!R348)</f>
        <v>13.534823350755298</v>
      </c>
    </row>
    <row r="349" spans="1:19" x14ac:dyDescent="0.2">
      <c r="A349" s="19" t="s">
        <v>14</v>
      </c>
      <c r="B349" s="20">
        <f>'7.жеке-улут.вал.'!B349+'11.жеке-чет өл.вал.'!B349</f>
        <v>311827352.64999998</v>
      </c>
      <c r="C349" s="21">
        <f>('7.жеке-улут.вал.'!B349*'7.жеке-улут.вал.'!C349+'11.жеке-чет өл.вал.'!B349*'11.жеке-чет өл.вал.'!C349)/('7.жеке-улут.вал.'!B349+'11.жеке-чет өл.вал.'!B349)</f>
        <v>1.2032487079064447</v>
      </c>
      <c r="D349" s="22">
        <f>'7.жеке-улут.вал.'!D349+'11.жеке-чет өл.вал.'!D349</f>
        <v>303249767.35000002</v>
      </c>
      <c r="E349" s="21">
        <f>('7.жеке-улут.вал.'!D349*'7.жеке-улут.вал.'!E349+'11.жеке-чет өл.вал.'!D349*'11.жеке-чет өл.вал.'!E349)/('7.жеке-улут.вал.'!D349+'11.жеке-чет өл.вал.'!D349)</f>
        <v>0.95985589371071178</v>
      </c>
      <c r="F349" s="22">
        <f t="shared" si="28"/>
        <v>8577585.3000000007</v>
      </c>
      <c r="G349" s="21">
        <f t="shared" si="29"/>
        <v>9.8080963075587277</v>
      </c>
      <c r="H349" s="22">
        <f>'7.жеке-улут.вал.'!H349+'11.жеке-чет өл.вал.'!H349</f>
        <v>576393.09</v>
      </c>
      <c r="I349" s="21">
        <f>('7.жеке-улут.вал.'!H349*'7.жеке-улут.вал.'!I349+'11.жеке-чет өл.вал.'!H349*'11.жеке-чет өл.вал.'!I349)/('7.жеке-улут.вал.'!H349+'11.жеке-чет өл.вал.'!H349)</f>
        <v>2.4729244809301938</v>
      </c>
      <c r="J349" s="22">
        <f>'7.жеке-улут.вал.'!J349+'11.жеке-чет өл.вал.'!J349</f>
        <v>970276.41000000015</v>
      </c>
      <c r="K349" s="21">
        <f>('7.жеке-улут.вал.'!J349*'7.жеке-улут.вал.'!K349+'11.жеке-чет өл.вал.'!J349*'11.жеке-чет өл.вал.'!K349)/('7.жеке-улут.вал.'!J349+'11.жеке-чет өл.вал.'!J349)</f>
        <v>5.7669278371922905</v>
      </c>
      <c r="L349" s="22">
        <f>'7.жеке-улут.вал.'!L349+'11.жеке-чет өл.вал.'!L349</f>
        <v>1125004.73</v>
      </c>
      <c r="M349" s="21">
        <f>('7.жеке-улут.вал.'!L349*'7.жеке-улут.вал.'!M349+'11.жеке-чет өл.вал.'!L349*'11.жеке-чет өл.вал.'!M349)/('7.жеке-улут.вал.'!L349+'11.жеке-чет өл.вал.'!L349)</f>
        <v>7.411533450086031</v>
      </c>
      <c r="N349" s="22">
        <f>'7.жеке-улут.вал.'!N349+'11.жеке-чет өл.вал.'!N349</f>
        <v>3033017.25</v>
      </c>
      <c r="O349" s="21">
        <f>('7.жеке-улут.вал.'!N349*'7.жеке-улут.вал.'!O349+'11.жеке-чет өл.вал.'!N349*'11.жеке-чет өл.вал.'!O349)/('7.жеке-улут.вал.'!N349+'11.жеке-чет өл.вал.'!N349)</f>
        <v>10.749558056189786</v>
      </c>
      <c r="P349" s="22">
        <f>'7.жеке-улут.вал.'!P349+'11.жеке-чет өл.вал.'!P349</f>
        <v>2839602.0999999996</v>
      </c>
      <c r="Q349" s="21">
        <f>('7.жеке-улут.вал.'!P349*'7.жеке-улут.вал.'!Q349+'11.жеке-чет өл.вал.'!P349*'11.жеке-чет өл.вал.'!Q349)/('7.жеке-улут.вал.'!P349+'11.жеке-чет өл.вал.'!P349)</f>
        <v>12.559313178208996</v>
      </c>
      <c r="R349" s="23">
        <f>'7.жеке-улут.вал.'!R349+'11.жеке-чет өл.вал.'!R349</f>
        <v>33291.72</v>
      </c>
      <c r="S349" s="24">
        <f>('7.жеке-улут.вал.'!R349*'7.жеке-улут.вал.'!S349+'11.жеке-чет өл.вал.'!R349*'11.жеке-чет өл.вал.'!S349)/('7.жеке-улут.вал.'!R349+'11.жеке-чет өл.вал.'!R349)</f>
        <v>15.133937495569512</v>
      </c>
    </row>
    <row r="350" spans="1:19" x14ac:dyDescent="0.2">
      <c r="A350" s="19" t="s">
        <v>15</v>
      </c>
      <c r="B350" s="20">
        <f>'7.жеке-улут.вал.'!B350+'11.жеке-чет өл.вал.'!B350</f>
        <v>317813688.28000003</v>
      </c>
      <c r="C350" s="21">
        <f>('7.жеке-улут.вал.'!B350*'7.жеке-улут.вал.'!C350+'11.жеке-чет өл.вал.'!B350*'11.жеке-чет өл.вал.'!C350)/('7.жеке-улут.вал.'!B350+'11.жеке-чет өл.вал.'!B350)</f>
        <v>1.5034218413180522</v>
      </c>
      <c r="D350" s="22">
        <f>'7.жеке-улут.вал.'!D350+'11.жеке-чет өл.вал.'!D350</f>
        <v>309584751.51999998</v>
      </c>
      <c r="E350" s="21">
        <f>('7.жеке-улут.вал.'!D350*'7.жеке-улут.вал.'!E350+'11.жеке-чет өл.вал.'!D350*'11.жеке-чет өл.вал.'!E350)/('7.жеке-улут.вал.'!D350+'11.жеке-чет өл.вал.'!D350)</f>
        <v>1.2873010972992089</v>
      </c>
      <c r="F350" s="22">
        <f t="shared" si="28"/>
        <v>8228936.7600000007</v>
      </c>
      <c r="G350" s="21">
        <f t="shared" si="29"/>
        <v>9.6342033489148058</v>
      </c>
      <c r="H350" s="22">
        <f>'7.жеке-улут.вал.'!H350+'11.жеке-чет өл.вал.'!H350</f>
        <v>658461.40999999992</v>
      </c>
      <c r="I350" s="21">
        <f>('7.жеке-улут.вал.'!H350*'7.жеке-улут.вал.'!I350+'11.жеке-чет өл.вал.'!H350*'11.жеке-чет өл.вал.'!I350)/('7.жеке-улут.вал.'!H350+'11.жеке-чет өл.вал.'!H350)</f>
        <v>2.2260406516457798</v>
      </c>
      <c r="J350" s="22">
        <f>'7.жеке-улут.вал.'!J350+'11.жеке-чет өл.вал.'!J350</f>
        <v>847494.84000000008</v>
      </c>
      <c r="K350" s="21">
        <f>('7.жеке-улут.вал.'!J350*'7.жеке-улут.вал.'!K350+'11.жеке-чет өл.вал.'!J350*'11.жеке-чет өл.вал.'!K350)/('7.жеке-улут.вал.'!J350+'11.жеке-чет өл.вал.'!J350)</f>
        <v>5.5755763819163757</v>
      </c>
      <c r="L350" s="22">
        <f>'7.жеке-улут.вал.'!L350+'11.жеке-чет өл.вал.'!L350</f>
        <v>864797.57000000007</v>
      </c>
      <c r="M350" s="21">
        <f>('7.жеке-улут.вал.'!L350*'7.жеке-улут.вал.'!M350+'11.жеке-чет өл.вал.'!L350*'11.жеке-чет өл.вал.'!M350)/('7.жеке-улут.вал.'!L350+'11.жеке-чет өл.вал.'!L350)</f>
        <v>7.5136925661111658</v>
      </c>
      <c r="N350" s="22">
        <f>'7.жеке-улут.вал.'!N350+'11.жеке-чет өл.вал.'!N350</f>
        <v>3191630</v>
      </c>
      <c r="O350" s="21">
        <f>('7.жеке-улут.вал.'!N350*'7.жеке-улут.вал.'!O350+'11.жеке-чет өл.вал.'!N350*'11.жеке-чет өл.вал.'!O350)/('7.жеке-улут.вал.'!N350+'11.жеке-чет өл.вал.'!N350)</f>
        <v>10.365776271842314</v>
      </c>
      <c r="P350" s="22">
        <f>'7.жеке-улут.вал.'!P350+'11.жеке-чет өл.вал.'!P350</f>
        <v>2609961.2000000002</v>
      </c>
      <c r="Q350" s="21">
        <f>('7.жеке-улут.вал.'!P350*'7.жеке-улут.вал.'!Q350+'11.жеке-чет өл.вал.'!P350*'11.жеке-чет өл.вал.'!Q350)/('7.жеке-улут.вал.'!P350+'11.жеке-чет өл.вал.'!P350)</f>
        <v>12.518047590822452</v>
      </c>
      <c r="R350" s="23">
        <f>'7.жеке-улут.вал.'!R350+'11.жеке-чет өл.вал.'!R350</f>
        <v>56591.74</v>
      </c>
      <c r="S350" s="24">
        <f>('7.жеке-улут.вал.'!R350*'7.жеке-улут.вал.'!S350+'11.жеке-чет өл.вал.'!R350*'11.жеке-чет өл.вал.'!S350)/('7.жеке-улут.вал.'!R350+'11.жеке-чет өл.вал.'!R350)</f>
        <v>14.755720606929572</v>
      </c>
    </row>
    <row r="351" spans="1:19" x14ac:dyDescent="0.2">
      <c r="A351" s="19" t="s">
        <v>16</v>
      </c>
      <c r="B351" s="20">
        <f>'7.жеке-улут.вал.'!B351+'11.жеке-чет өл.вал.'!B351</f>
        <v>379742149.65000004</v>
      </c>
      <c r="C351" s="21">
        <f>('7.жеке-улут.вал.'!B351*'7.жеке-улут.вал.'!C351+'11.жеке-чет өл.вал.'!B351*'11.жеке-чет өл.вал.'!C351)/('7.жеке-улут.вал.'!B351+'11.жеке-чет өл.вал.'!B351)</f>
        <v>1.5501363382715048</v>
      </c>
      <c r="D351" s="22">
        <f>'7.жеке-улут.вал.'!D351+'11.жеке-чет өл.вал.'!D351</f>
        <v>370800171.57000005</v>
      </c>
      <c r="E351" s="21">
        <f>('7.жеке-улут.вал.'!D351*'7.жеке-улут.вал.'!E351+'11.жеке-чет өл.вал.'!D351*'11.жеке-чет өл.вал.'!E351)/('7.жеке-улут.вал.'!D351+'11.жеке-чет өл.вал.'!D351)</f>
        <v>1.3547056862916571</v>
      </c>
      <c r="F351" s="22">
        <f t="shared" si="28"/>
        <v>8941978.0800000019</v>
      </c>
      <c r="G351" s="21">
        <f t="shared" si="29"/>
        <v>9.6541283896772807</v>
      </c>
      <c r="H351" s="22">
        <f>'7.жеке-улут.вал.'!H351+'11.жеке-чет өл.вал.'!H351</f>
        <v>591382.55000000005</v>
      </c>
      <c r="I351" s="21">
        <f>('7.жеке-улут.вал.'!H351*'7.жеке-улут.вал.'!I351+'11.жеке-чет өл.вал.'!H351*'11.жеке-чет өл.вал.'!I351)/('7.жеке-улут.вал.'!H351+'11.жеке-чет өл.вал.'!H351)</f>
        <v>2.3558263579133341</v>
      </c>
      <c r="J351" s="22">
        <f>'7.жеке-улут.вал.'!J351+'11.жеке-чет өл.вал.'!J351</f>
        <v>977003.34000000008</v>
      </c>
      <c r="K351" s="21">
        <f>('7.жеке-улут.вал.'!J351*'7.жеке-улут.вал.'!K351+'11.жеке-чет өл.вал.'!J351*'11.жеке-чет өл.вал.'!K351)/('7.жеке-улут.вал.'!J351+'11.жеке-чет өл.вал.'!J351)</f>
        <v>5.0111797202249031</v>
      </c>
      <c r="L351" s="22">
        <f>'7.жеке-улут.вал.'!L351+'11.жеке-чет өл.вал.'!L351</f>
        <v>848896.3</v>
      </c>
      <c r="M351" s="21">
        <f>('7.жеке-улут.вал.'!L351*'7.жеке-улут.вал.'!M351+'11.жеке-чет өл.вал.'!L351*'11.жеке-чет өл.вал.'!M351)/('7.жеке-улут.вал.'!L351+'11.жеке-чет өл.вал.'!L351)</f>
        <v>7.0696963292218404</v>
      </c>
      <c r="N351" s="22">
        <f>'7.жеке-улут.вал.'!N351+'11.жеке-чет өл.вал.'!N351</f>
        <v>3520558.88</v>
      </c>
      <c r="O351" s="21">
        <f>('7.жеке-улут.вал.'!N351*'7.жеке-улут.вал.'!O351+'11.жеке-чет өл.вал.'!N351*'11.жеке-чет өл.вал.'!O351)/('7.жеке-улут.вал.'!N351+'11.жеке-чет өл.вал.'!N351)</f>
        <v>10.493732771854647</v>
      </c>
      <c r="P351" s="22">
        <f>'7.жеке-улут.вал.'!P351+'11.жеке-чет өл.вал.'!P351</f>
        <v>2968280.46</v>
      </c>
      <c r="Q351" s="21">
        <f>('7.жеке-улут.вал.'!P351*'7.жеке-улут.вал.'!Q351+'11.жеке-чет өл.вал.'!P351*'11.жеке-чет өл.вал.'!Q351)/('7.жеке-улут.вал.'!P351+'11.жеке-чет өл.вал.'!P351)</f>
        <v>12.398051636434671</v>
      </c>
      <c r="R351" s="23">
        <f>'7.жеке-улут.вал.'!R351+'11.жеке-чет өл.вал.'!R351</f>
        <v>35856.550000000003</v>
      </c>
      <c r="S351" s="24">
        <f>('7.жеке-улут.вал.'!R351*'7.жеке-улут.вал.'!S351+'11.жеке-чет өл.вал.'!R351*'11.жеке-чет өл.вал.'!S351)/('7.жеке-улут.вал.'!R351+'11.жеке-чет өл.вал.'!R351)</f>
        <v>8.1361133265749181</v>
      </c>
    </row>
    <row r="352" spans="1:19" x14ac:dyDescent="0.2">
      <c r="A352" s="19" t="s">
        <v>17</v>
      </c>
      <c r="B352" s="20">
        <f>'7.жеке-улут.вал.'!B352+'11.жеке-чет өл.вал.'!B352</f>
        <v>371441325.28000009</v>
      </c>
      <c r="C352" s="21">
        <f>('7.жеке-улут.вал.'!B352*'7.жеке-улут.вал.'!C352+'11.жеке-чет өл.вал.'!B352*'11.жеке-чет өл.вал.'!C352)/('7.жеке-улут.вал.'!B352+'11.жеке-чет өл.вал.'!B352)</f>
        <v>1.5496669524361413</v>
      </c>
      <c r="D352" s="22">
        <f>'7.жеке-улут.вал.'!D352+'11.жеке-чет өл.вал.'!D352</f>
        <v>362647160.78000003</v>
      </c>
      <c r="E352" s="21">
        <f>('7.жеке-улут.вал.'!D352*'7.жеке-улут.вал.'!E352+'11.жеке-чет өл.вал.'!D352*'11.жеке-чет өл.вал.'!E352)/('7.жеке-улут.вал.'!D352+'11.жеке-чет өл.вал.'!D352)</f>
        <v>1.3587295706917717</v>
      </c>
      <c r="F352" s="22">
        <f t="shared" si="28"/>
        <v>8794164.5</v>
      </c>
      <c r="G352" s="21">
        <f t="shared" si="29"/>
        <v>9.4233995141096063</v>
      </c>
      <c r="H352" s="22">
        <f>'7.жеке-улут.вал.'!H352+'11.жеке-чет өл.вал.'!H352</f>
        <v>562304.35</v>
      </c>
      <c r="I352" s="21">
        <f>('7.жеке-улут.вал.'!H352*'7.жеке-улут.вал.'!I352+'11.жеке-чет өл.вал.'!H352*'11.жеке-чет өл.вал.'!I352)/('7.жеке-улут.вал.'!H352+'11.жеке-чет өл.вал.'!H352)</f>
        <v>1.9396848041456554</v>
      </c>
      <c r="J352" s="22">
        <f>'7.жеке-улут.вал.'!J352+'11.жеке-чет өл.вал.'!J352</f>
        <v>922580.22</v>
      </c>
      <c r="K352" s="21">
        <f>('7.жеке-улут.вал.'!J352*'7.жеке-улут.вал.'!K352+'11.жеке-чет өл.вал.'!J352*'11.жеке-чет өл.вал.'!K352)/('7.жеке-улут.вал.'!J352+'11.жеке-чет өл.вал.'!J352)</f>
        <v>4.8441863481530092</v>
      </c>
      <c r="L352" s="22">
        <f>'7.жеке-улут.вал.'!L352+'11.жеке-чет өл.вал.'!L352</f>
        <v>917469.78</v>
      </c>
      <c r="M352" s="21">
        <f>('7.жеке-улут.вал.'!L352*'7.жеке-улут.вал.'!M352+'11.жеке-чет өл.вал.'!L352*'11.жеке-чет өл.вал.'!M352)/('7.жеке-улут.вал.'!L352+'11.жеке-чет өл.вал.'!L352)</f>
        <v>6.2879110262356539</v>
      </c>
      <c r="N352" s="22">
        <f>'7.жеке-улут.вал.'!N352+'11.жеке-чет өл.вал.'!N352</f>
        <v>3684738.65</v>
      </c>
      <c r="O352" s="21">
        <f>('7.жеке-улут.вал.'!N352*'7.жеке-улут.вал.'!O352+'11.жеке-чет өл.вал.'!N352*'11.жеке-чет өл.вал.'!O352)/('7.жеке-улут.вал.'!N352+'11.жеке-чет өл.вал.'!N352)</f>
        <v>10.586101079679027</v>
      </c>
      <c r="P352" s="22">
        <f>'7.жеке-улут.вал.'!P352+'11.жеке-чет өл.вал.'!P352</f>
        <v>2690008.8600000003</v>
      </c>
      <c r="Q352" s="21">
        <f>('7.жеке-улут.вал.'!P352*'7.жеке-улут.вал.'!Q352+'11.жеке-чет өл.вал.'!P352*'11.жеке-чет өл.вал.'!Q352)/('7.жеке-улут.вал.'!P352+'11.жеке-чет өл.вал.'!P352)</f>
        <v>12.010856003017</v>
      </c>
      <c r="R352" s="23">
        <f>'7.жеке-улут.вал.'!R352+'11.жеке-чет өл.вал.'!R352</f>
        <v>17062.64</v>
      </c>
      <c r="S352" s="24">
        <f>('7.жеке-улут.вал.'!R352*'7.жеке-улут.вал.'!S352+'11.жеке-чет өл.вал.'!R352*'11.жеке-чет өл.вал.'!S352)/('7.жеке-улут.вал.'!R352+'11.жеке-чет өл.вал.'!R352)</f>
        <v>13.232920298382885</v>
      </c>
    </row>
    <row r="353" spans="1:19" x14ac:dyDescent="0.2">
      <c r="A353" s="19" t="s">
        <v>18</v>
      </c>
      <c r="B353" s="20">
        <f>'7.жеке-улут.вал.'!B353+'11.жеке-чет өл.вал.'!B353</f>
        <v>374897176.09000003</v>
      </c>
      <c r="C353" s="21">
        <f>('7.жеке-улут.вал.'!B353*'7.жеке-улут.вал.'!C353+'11.жеке-чет өл.вал.'!B353*'11.жеке-чет өл.вал.'!C353)/('7.жеке-улут.вал.'!B353+'11.жеке-чет өл.вал.'!B353)</f>
        <v>1.5983832768426742</v>
      </c>
      <c r="D353" s="22">
        <f>'7.жеке-улут.вал.'!D353+'11.жеке-чет өл.вал.'!D353</f>
        <v>365944980.26999998</v>
      </c>
      <c r="E353" s="21">
        <f>('7.жеке-улут.вал.'!D353*'7.жеке-улут.вал.'!E353+'11.жеке-чет өл.вал.'!D353*'11.жеке-чет өл.вал.'!E353)/('7.жеке-улут.вал.'!D353+'11.жеке-чет өл.вал.'!D353)</f>
        <v>1.4091419066342459</v>
      </c>
      <c r="F353" s="22">
        <f t="shared" si="28"/>
        <v>8952195.8200000003</v>
      </c>
      <c r="G353" s="21">
        <f t="shared" si="29"/>
        <v>9.3341311178892425</v>
      </c>
      <c r="H353" s="22">
        <f>'7.жеке-улут.вал.'!H353+'11.жеке-чет өл.вал.'!H353</f>
        <v>817498.4</v>
      </c>
      <c r="I353" s="21">
        <f>('7.жеке-улут.вал.'!H353*'7.жеке-улут.вал.'!I353+'11.жеке-чет өл.вал.'!H353*'11.жеке-чет өл.вал.'!I353)/('7.жеке-улут.вал.'!H353+'11.жеке-чет өл.вал.'!H353)</f>
        <v>1.6396773497049024</v>
      </c>
      <c r="J353" s="22">
        <f>'7.жеке-улут.вал.'!J353+'11.жеке-чет өл.вал.'!J353</f>
        <v>787100.59000000008</v>
      </c>
      <c r="K353" s="21">
        <f>('7.жеке-улут.вал.'!J353*'7.жеке-улут.вал.'!K353+'11.жеке-чет өл.вал.'!J353*'11.жеке-чет өл.вал.'!K353)/('7.жеке-улут.вал.'!J353+'11.жеке-чет өл.вал.'!J353)</f>
        <v>5.2857967604877496</v>
      </c>
      <c r="L353" s="22">
        <f>'7.жеке-улут.вал.'!L353+'11.жеке-чет өл.вал.'!L353</f>
        <v>1036234.33</v>
      </c>
      <c r="M353" s="21">
        <f>('7.жеке-улут.вал.'!L353*'7.жеке-улут.вал.'!M353+'11.жеке-чет өл.вал.'!L353*'11.жеке-чет өл.вал.'!M353)/('7.жеке-улут.вал.'!L353+'11.жеке-чет өл.вал.'!L353)</f>
        <v>6.8688447428681538</v>
      </c>
      <c r="N353" s="22">
        <f>'7.жеке-улут.вал.'!N353+'11.жеке-чет өл.вал.'!N353</f>
        <v>3785219.57</v>
      </c>
      <c r="O353" s="21">
        <f>('7.жеке-улут.вал.'!N353*'7.жеке-улут.вал.'!O353+'11.жеке-чет өл.вал.'!N353*'11.жеке-чет өл.вал.'!O353)/('7.жеке-улут.вал.'!N353+'11.жеке-чет өл.вал.'!N353)</f>
        <v>10.689843549762719</v>
      </c>
      <c r="P353" s="22">
        <f>'7.жеке-улут.вал.'!P353+'11.жеке-чет өл.вал.'!P353</f>
        <v>2496145.77</v>
      </c>
      <c r="Q353" s="21">
        <f>('7.жеке-улут.вал.'!P353*'7.жеке-улут.вал.'!Q353+'11.жеке-чет өл.вал.'!P353*'11.жеке-чет өл.вал.'!Q353)/('7.жеке-улут.вал.'!P353+'11.жеке-чет өл.вал.'!P353)</f>
        <v>12.052117350742657</v>
      </c>
      <c r="R353" s="23">
        <f>'7.жеке-улут.вал.'!R353+'11.жеке-чет өл.вал.'!R353</f>
        <v>29997.16</v>
      </c>
      <c r="S353" s="24">
        <f>('7.жеке-улут.вал.'!R353*'7.жеке-улут.вал.'!S353+'11.жеке-чет өл.вал.'!R353*'11.жеке-чет өл.вал.'!S353)/('7.жеке-улут.вал.'!R353+'11.жеке-чет өл.вал.'!R353)</f>
        <v>13.171338180014379</v>
      </c>
    </row>
    <row r="354" spans="1:19" hidden="1" x14ac:dyDescent="0.2">
      <c r="A354" s="19" t="s">
        <v>19</v>
      </c>
      <c r="B354" s="20">
        <f>'7.жеке-улут.вал.'!B354+'11.жеке-чет өл.вал.'!B354</f>
        <v>0</v>
      </c>
      <c r="C354" s="21" t="e">
        <f>('7.жеке-улут.вал.'!B354*'7.жеке-улут.вал.'!C354+'11.жеке-чет өл.вал.'!B354*'11.жеке-чет өл.вал.'!C354)/('7.жеке-улут.вал.'!B354+'11.жеке-чет өл.вал.'!B354)</f>
        <v>#DIV/0!</v>
      </c>
      <c r="D354" s="22">
        <f>'7.жеке-улут.вал.'!D354+'11.жеке-чет өл.вал.'!D354</f>
        <v>0</v>
      </c>
      <c r="E354" s="21" t="e">
        <f>('7.жеке-улут.вал.'!D354*'7.жеке-улут.вал.'!E354+'11.жеке-чет өл.вал.'!D354*'11.жеке-чет өл.вал.'!E354)/('7.жеке-улут.вал.'!D354+'11.жеке-чет өл.вал.'!D354)</f>
        <v>#DIV/0!</v>
      </c>
      <c r="F354" s="22">
        <f t="shared" si="28"/>
        <v>0</v>
      </c>
      <c r="G354" s="21" t="e">
        <f t="shared" si="29"/>
        <v>#DIV/0!</v>
      </c>
      <c r="H354" s="22">
        <f>'7.жеке-улут.вал.'!H354+'11.жеке-чет өл.вал.'!H354</f>
        <v>0</v>
      </c>
      <c r="I354" s="21" t="e">
        <f>('7.жеке-улут.вал.'!H354*'7.жеке-улут.вал.'!I354+'11.жеке-чет өл.вал.'!H354*'11.жеке-чет өл.вал.'!I354)/('7.жеке-улут.вал.'!H354+'11.жеке-чет өл.вал.'!H354)</f>
        <v>#DIV/0!</v>
      </c>
      <c r="J354" s="22">
        <f>'7.жеке-улут.вал.'!J354+'11.жеке-чет өл.вал.'!J354</f>
        <v>0</v>
      </c>
      <c r="K354" s="21" t="e">
        <f>('7.жеке-улут.вал.'!J354*'7.жеке-улут.вал.'!K354+'11.жеке-чет өл.вал.'!J354*'11.жеке-чет өл.вал.'!K354)/('7.жеке-улут.вал.'!J354+'11.жеке-чет өл.вал.'!J354)</f>
        <v>#DIV/0!</v>
      </c>
      <c r="L354" s="22">
        <f>'7.жеке-улут.вал.'!L354+'11.жеке-чет өл.вал.'!L354</f>
        <v>0</v>
      </c>
      <c r="M354" s="21" t="e">
        <f>('7.жеке-улут.вал.'!L354*'7.жеке-улут.вал.'!M354+'11.жеке-чет өл.вал.'!L354*'11.жеке-чет өл.вал.'!M354)/('7.жеке-улут.вал.'!L354+'11.жеке-чет өл.вал.'!L354)</f>
        <v>#DIV/0!</v>
      </c>
      <c r="N354" s="22">
        <f>'7.жеке-улут.вал.'!N354+'11.жеке-чет өл.вал.'!N354</f>
        <v>0</v>
      </c>
      <c r="O354" s="21" t="e">
        <f>('7.жеке-улут.вал.'!N354*'7.жеке-улут.вал.'!O354+'11.жеке-чет өл.вал.'!N354*'11.жеке-чет өл.вал.'!O354)/('7.жеке-улут.вал.'!N354+'11.жеке-чет өл.вал.'!N354)</f>
        <v>#DIV/0!</v>
      </c>
      <c r="P354" s="22">
        <f>'7.жеке-улут.вал.'!P354+'11.жеке-чет өл.вал.'!P354</f>
        <v>0</v>
      </c>
      <c r="Q354" s="21" t="e">
        <f>('7.жеке-улут.вал.'!P354*'7.жеке-улут.вал.'!Q354+'11.жеке-чет өл.вал.'!P354*'11.жеке-чет өл.вал.'!Q354)/('7.жеке-улут.вал.'!P354+'11.жеке-чет өл.вал.'!P354)</f>
        <v>#DIV/0!</v>
      </c>
      <c r="R354" s="23">
        <f>'7.жеке-улут.вал.'!R354+'11.жеке-чет өл.вал.'!R354</f>
        <v>0</v>
      </c>
      <c r="S354" s="24" t="e">
        <f>('7.жеке-улут.вал.'!R354*'7.жеке-улут.вал.'!S354+'11.жеке-чет өл.вал.'!R354*'11.жеке-чет өл.вал.'!S354)/('7.жеке-улут.вал.'!R354+'11.жеке-чет өл.вал.'!R354)</f>
        <v>#DIV/0!</v>
      </c>
    </row>
    <row r="355" spans="1:19" hidden="1" x14ac:dyDescent="0.2">
      <c r="A355" s="19" t="s">
        <v>20</v>
      </c>
      <c r="B355" s="20">
        <f>'7.жеке-улут.вал.'!B355+'11.жеке-чет өл.вал.'!B355</f>
        <v>0</v>
      </c>
      <c r="C355" s="21" t="e">
        <f>('7.жеке-улут.вал.'!B355*'7.жеке-улут.вал.'!C355+'11.жеке-чет өл.вал.'!B355*'11.жеке-чет өл.вал.'!C355)/('7.жеке-улут.вал.'!B355+'11.жеке-чет өл.вал.'!B355)</f>
        <v>#DIV/0!</v>
      </c>
      <c r="D355" s="22">
        <f>'7.жеке-улут.вал.'!D355+'11.жеке-чет өл.вал.'!D355</f>
        <v>0</v>
      </c>
      <c r="E355" s="21" t="e">
        <f>('7.жеке-улут.вал.'!D355*'7.жеке-улут.вал.'!E355+'11.жеке-чет өл.вал.'!D355*'11.жеке-чет өл.вал.'!E355)/('7.жеке-улут.вал.'!D355+'11.жеке-чет өл.вал.'!D355)</f>
        <v>#DIV/0!</v>
      </c>
      <c r="F355" s="22">
        <f t="shared" si="28"/>
        <v>0</v>
      </c>
      <c r="G355" s="21" t="e">
        <f t="shared" si="29"/>
        <v>#DIV/0!</v>
      </c>
      <c r="H355" s="22">
        <f>'7.жеке-улут.вал.'!H355+'11.жеке-чет өл.вал.'!H355</f>
        <v>0</v>
      </c>
      <c r="I355" s="21" t="e">
        <f>('7.жеке-улут.вал.'!H355*'7.жеке-улут.вал.'!I355+'11.жеке-чет өл.вал.'!H355*'11.жеке-чет өл.вал.'!I355)/('7.жеке-улут.вал.'!H355+'11.жеке-чет өл.вал.'!H355)</f>
        <v>#DIV/0!</v>
      </c>
      <c r="J355" s="22">
        <f>'7.жеке-улут.вал.'!J355+'11.жеке-чет өл.вал.'!J355</f>
        <v>0</v>
      </c>
      <c r="K355" s="21" t="e">
        <f>('7.жеке-улут.вал.'!J355*'7.жеке-улут.вал.'!K355+'11.жеке-чет өл.вал.'!J355*'11.жеке-чет өл.вал.'!K355)/('7.жеке-улут.вал.'!J355+'11.жеке-чет өл.вал.'!J355)</f>
        <v>#DIV/0!</v>
      </c>
      <c r="L355" s="22">
        <f>'7.жеке-улут.вал.'!L355+'11.жеке-чет өл.вал.'!L355</f>
        <v>0</v>
      </c>
      <c r="M355" s="21" t="e">
        <f>('7.жеке-улут.вал.'!L355*'7.жеке-улут.вал.'!M355+'11.жеке-чет өл.вал.'!L355*'11.жеке-чет өл.вал.'!M355)/('7.жеке-улут.вал.'!L355+'11.жеке-чет өл.вал.'!L355)</f>
        <v>#DIV/0!</v>
      </c>
      <c r="N355" s="22">
        <f>'7.жеке-улут.вал.'!N355+'11.жеке-чет өл.вал.'!N355</f>
        <v>0</v>
      </c>
      <c r="O355" s="21" t="e">
        <f>('7.жеке-улут.вал.'!N355*'7.жеке-улут.вал.'!O355+'11.жеке-чет өл.вал.'!N355*'11.жеке-чет өл.вал.'!O355)/('7.жеке-улут.вал.'!N355+'11.жеке-чет өл.вал.'!N355)</f>
        <v>#DIV/0!</v>
      </c>
      <c r="P355" s="22">
        <f>'7.жеке-улут.вал.'!P355+'11.жеке-чет өл.вал.'!P355</f>
        <v>0</v>
      </c>
      <c r="Q355" s="21" t="e">
        <f>('7.жеке-улут.вал.'!P355*'7.жеке-улут.вал.'!Q355+'11.жеке-чет өл.вал.'!P355*'11.жеке-чет өл.вал.'!Q355)/('7.жеке-улут.вал.'!P355+'11.жеке-чет өл.вал.'!P355)</f>
        <v>#DIV/0!</v>
      </c>
      <c r="R355" s="23">
        <f>'7.жеке-улут.вал.'!R355+'11.жеке-чет өл.вал.'!R355</f>
        <v>0</v>
      </c>
      <c r="S355" s="24" t="e">
        <f>('7.жеке-улут.вал.'!R355*'7.жеке-улут.вал.'!S355+'11.жеке-чет өл.вал.'!R355*'11.жеке-чет өл.вал.'!S355)/('7.жеке-улут.вал.'!R355+'11.жеке-чет өл.вал.'!R355)</f>
        <v>#DIV/0!</v>
      </c>
    </row>
    <row r="356" spans="1:19" ht="13.5" hidden="1" thickBot="1" x14ac:dyDescent="0.25">
      <c r="A356" s="25" t="s">
        <v>21</v>
      </c>
      <c r="B356" s="26">
        <f>'7.жеке-улут.вал.'!B356+'11.жеке-чет өл.вал.'!B356</f>
        <v>0</v>
      </c>
      <c r="C356" s="27" t="e">
        <f>('7.жеке-улут.вал.'!B356*'7.жеке-улут.вал.'!C356+'11.жеке-чет өл.вал.'!B356*'11.жеке-чет өл.вал.'!C356)/('7.жеке-улут.вал.'!B356+'11.жеке-чет өл.вал.'!B356)</f>
        <v>#DIV/0!</v>
      </c>
      <c r="D356" s="28">
        <f>'7.жеке-улут.вал.'!D356+'11.жеке-чет өл.вал.'!D356</f>
        <v>0</v>
      </c>
      <c r="E356" s="27" t="e">
        <f>('7.жеке-улут.вал.'!D356*'7.жеке-улут.вал.'!E356+'11.жеке-чет өл.вал.'!D356*'11.жеке-чет өл.вал.'!E356)/('7.жеке-улут.вал.'!D356+'11.жеке-чет өл.вал.'!D356)</f>
        <v>#DIV/0!</v>
      </c>
      <c r="F356" s="28">
        <f t="shared" ref="F356" si="30">H356+J356+L356+N356+P356+R356</f>
        <v>0</v>
      </c>
      <c r="G356" s="27" t="e">
        <f t="shared" ref="G356" si="31">(H356*I356+J356*K356+L356*M356+N356*O356+P356*Q356+R356*S356)/(H356+J356+L356+N356+P356+R356)</f>
        <v>#DIV/0!</v>
      </c>
      <c r="H356" s="28">
        <f>'7.жеке-улут.вал.'!H356+'11.жеке-чет өл.вал.'!H356</f>
        <v>0</v>
      </c>
      <c r="I356" s="27" t="e">
        <f>('7.жеке-улут.вал.'!H356*'7.жеке-улут.вал.'!I356+'11.жеке-чет өл.вал.'!H356*'11.жеке-чет өл.вал.'!I356)/('7.жеке-улут.вал.'!H356+'11.жеке-чет өл.вал.'!H356)</f>
        <v>#DIV/0!</v>
      </c>
      <c r="J356" s="28">
        <f>'7.жеке-улут.вал.'!J356+'11.жеке-чет өл.вал.'!J356</f>
        <v>0</v>
      </c>
      <c r="K356" s="27" t="e">
        <f>('7.жеке-улут.вал.'!J356*'7.жеке-улут.вал.'!K356+'11.жеке-чет өл.вал.'!J356*'11.жеке-чет өл.вал.'!K356)/('7.жеке-улут.вал.'!J356+'11.жеке-чет өл.вал.'!J356)</f>
        <v>#DIV/0!</v>
      </c>
      <c r="L356" s="28">
        <f>'7.жеке-улут.вал.'!L356+'11.жеке-чет өл.вал.'!L356</f>
        <v>0</v>
      </c>
      <c r="M356" s="27" t="e">
        <f>('7.жеке-улут.вал.'!L356*'7.жеке-улут.вал.'!M356+'11.жеке-чет өл.вал.'!L356*'11.жеке-чет өл.вал.'!M356)/('7.жеке-улут.вал.'!L356+'11.жеке-чет өл.вал.'!L356)</f>
        <v>#DIV/0!</v>
      </c>
      <c r="N356" s="28">
        <f>'7.жеке-улут.вал.'!N356+'11.жеке-чет өл.вал.'!N356</f>
        <v>0</v>
      </c>
      <c r="O356" s="27" t="e">
        <f>('7.жеке-улут.вал.'!N356*'7.жеке-улут.вал.'!O356+'11.жеке-чет өл.вал.'!N356*'11.жеке-чет өл.вал.'!O356)/('7.жеке-улут.вал.'!N356+'11.жеке-чет өл.вал.'!N356)</f>
        <v>#DIV/0!</v>
      </c>
      <c r="P356" s="28">
        <f>'7.жеке-улут.вал.'!P356+'11.жеке-чет өл.вал.'!P356</f>
        <v>0</v>
      </c>
      <c r="Q356" s="27" t="e">
        <f>('7.жеке-улут.вал.'!P356*'7.жеке-улут.вал.'!Q356+'11.жеке-чет өл.вал.'!P356*'11.жеке-чет өл.вал.'!Q356)/('7.жеке-улут.вал.'!P356+'11.жеке-чет өл.вал.'!P356)</f>
        <v>#DIV/0!</v>
      </c>
      <c r="R356" s="28">
        <f>'7.жеке-улут.вал.'!R356+'11.жеке-чет өл.вал.'!R356</f>
        <v>0</v>
      </c>
      <c r="S356" s="39" t="e">
        <f>('7.жеке-улут.вал.'!R356*'7.жеке-улут.вал.'!S356+'11.жеке-чет өл.вал.'!R356*'11.жеке-чет өл.вал.'!S356)/('7.жеке-улут.вал.'!R356+'11.жеке-чет өл.вал.'!R356)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2.7395215832370909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1.0719149076230072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26141667.879999995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2.3628660055411936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3756360.31</v>
      </c>
      <c r="G336" s="21">
        <f t="shared" ref="G336" si="23">(H336*I336+J336*K336+L336*M336+N336*O336+P336*Q336+R336*S336)/(H336+J336+L336+N336+P336+R336)</f>
        <v>11.151100647158124</v>
      </c>
      <c r="H336" s="22">
        <f>'8.юрид-улут.вал.'!H336+'12.юрид-чет өл.вал.'!H336</f>
        <v>172302.72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0.84563926210799278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x14ac:dyDescent="0.2">
      <c r="A342" s="19" t="s">
        <v>19</v>
      </c>
      <c r="B342" s="20">
        <f>'8.юрид-улут.вал.'!B342+'12.юрид-чет өл.вал.'!B342</f>
        <v>17814229.550000001</v>
      </c>
      <c r="C342" s="21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2">
        <f>'8.юрид-улут.вал.'!D342+'12.юрид-чет өл.вал.'!D342</f>
        <v>16405653.27</v>
      </c>
      <c r="E342" s="21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2">
        <f t="shared" ref="F342" si="34">H342+J342+L342+N342+P342+R342</f>
        <v>1408576.28</v>
      </c>
      <c r="G342" s="21">
        <f t="shared" ref="G342" si="35">(H342*I342+J342*K342+L342*M342+N342*O342+P342*Q342+R342*S342)/(H342+J342+L342+N342+P342+R342)</f>
        <v>8.662329090761073</v>
      </c>
      <c r="H342" s="22">
        <f>'8.юрид-улут.вал.'!H342+'12.юрид-чет өл.вал.'!H342</f>
        <v>18569.57</v>
      </c>
      <c r="I342" s="21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2">
        <f>'8.юрид-улут.вал.'!J342+'12.юрид-чет өл.вал.'!J342</f>
        <v>20470</v>
      </c>
      <c r="K342" s="21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2">
        <f>'8.юрид-улут.вал.'!L342+'12.юрид-чет өл.вал.'!L342</f>
        <v>51513.7</v>
      </c>
      <c r="M342" s="21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2">
        <f>'8.юрид-улут.вал.'!N342+'12.юрид-чет өл.вал.'!N342</f>
        <v>1090978.8700000001</v>
      </c>
      <c r="O342" s="21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2">
        <f>'8.юрид-улут.вал.'!P342+'12.юрид-чет өл.вал.'!P342</f>
        <v>227044.13999999998</v>
      </c>
      <c r="Q342" s="21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3"/>
      <c r="S342" s="24"/>
    </row>
    <row r="343" spans="1:19" ht="14.25" customHeight="1" x14ac:dyDescent="0.2">
      <c r="A343" s="19" t="s">
        <v>20</v>
      </c>
      <c r="B343" s="20">
        <f>'8.юрид-улут.вал.'!B343+'12.юрид-чет өл.вал.'!B343</f>
        <v>18227984.390000001</v>
      </c>
      <c r="C343" s="21">
        <f>('8.юрид-улут.вал.'!B343*'8.юрид-улут.вал.'!C343+'12.юрид-чет өл.вал.'!B343*'12.юрид-чет өл.вал.'!C343)/('8.юрид-улут.вал.'!B343+'12.юрид-чет өл.вал.'!B343)</f>
        <v>1.3501949528057513</v>
      </c>
      <c r="D343" s="22">
        <f>'8.юрид-улут.вал.'!D343+'12.юрид-чет өл.вал.'!D343</f>
        <v>15771061.199999999</v>
      </c>
      <c r="E343" s="21">
        <f>('8.юрид-улут.вал.'!D343*'8.юрид-улут.вал.'!E343+'12.юрид-чет өл.вал.'!D343*'12.юрид-чет өл.вал.'!E343)/('8.юрид-улут.вал.'!D343+'12.юрид-чет өл.вал.'!D343)</f>
        <v>0.85685032801724359</v>
      </c>
      <c r="F343" s="22">
        <f t="shared" ref="F343" si="36">H343+J343+L343+N343+P343+R343</f>
        <v>2456923.19</v>
      </c>
      <c r="G343" s="21">
        <f t="shared" ref="G343" si="37">(H343*I343+J343*K343+L343*M343+N343*O343+P343*Q343+R343*S343)/(H343+J343+L343+N343+P343+R343)</f>
        <v>4.5169884048349118</v>
      </c>
      <c r="H343" s="22">
        <f>'8.юрид-улут.вал.'!H343+'12.юрид-чет өл.вал.'!H343</f>
        <v>31784.149999999998</v>
      </c>
      <c r="I343" s="21">
        <f>('8.юрид-улут.вал.'!H343*'8.юрид-улут.вал.'!I343+'12.юрид-чет өл.вал.'!H343*'12.юрид-чет өл.вал.'!I343)/('8.юрид-улут.вал.'!H343+'12.юрид-чет өл.вал.'!H343)</f>
        <v>1.8894417500546676</v>
      </c>
      <c r="J343" s="22">
        <f>'8.юрид-улут.вал.'!J343+'12.юрид-чет өл.вал.'!J343</f>
        <v>35064.94</v>
      </c>
      <c r="K343" s="21">
        <f>('8.юрид-улут.вал.'!J343*'8.юрид-улут.вал.'!K343+'12.юрид-чет өл.вал.'!J343*'12.юрид-чет өл.вал.'!K343)/('8.юрид-улут.вал.'!J343+'12.юрид-чет өл.вал.'!J343)</f>
        <v>5.3006969354574691</v>
      </c>
      <c r="L343" s="22">
        <f>'8.юрид-улут.вал.'!L343+'12.юрид-чет өл.вал.'!L343</f>
        <v>123484.29999999999</v>
      </c>
      <c r="M343" s="21">
        <f>('8.юрид-улут.вал.'!L343*'8.юрид-улут.вал.'!M343+'12.юрид-чет өл.вал.'!L343*'12.юрид-чет өл.вал.'!M343)/('8.юрид-улут.вал.'!L343+'12.юрид-чет өл.вал.'!L343)</f>
        <v>8.5940289899201794</v>
      </c>
      <c r="N343" s="22">
        <f>'8.юрид-улут.вал.'!N343+'12.юрид-чет өл.вал.'!N343</f>
        <v>455240.03</v>
      </c>
      <c r="O343" s="21">
        <f>('8.юрид-улут.вал.'!N343*'8.юрид-улут.вал.'!O343+'12.юрид-чет өл.вал.'!N343*'12.юрид-чет өл.вал.'!O343)/('8.юрид-улут.вал.'!N343+'12.юрид-чет өл.вал.'!N343)</f>
        <v>13.725370027982832</v>
      </c>
      <c r="P343" s="22">
        <f>'8.юрид-улут.вал.'!P343+'12.юрид-чет өл.вал.'!P343</f>
        <v>275458.07</v>
      </c>
      <c r="Q343" s="21">
        <f>('8.юрид-улут.вал.'!P343*'8.юрид-улут.вал.'!Q343+'12.юрид-чет өл.вал.'!P343*'12.юрид-чет өл.вал.'!Q343)/('8.юрид-улут.вал.'!P343+'12.юрид-чет өл.вал.'!P343)</f>
        <v>12.860052070719862</v>
      </c>
      <c r="R343" s="23">
        <f>'8.юрид-улут.вал.'!R343+'12.юрид-чет өл.вал.'!R343</f>
        <v>1535891.7</v>
      </c>
      <c r="S343" s="24">
        <f>('8.юрид-улут.вал.'!R343*'8.юрид-улут.вал.'!S343+'12.юрид-чет өл.вал.'!R343*'12.юрид-чет өл.вал.'!S343)/('8.юрид-улут.вал.'!R343+'12.юрид-чет өл.вал.'!R343)</f>
        <v>0</v>
      </c>
    </row>
    <row r="344" spans="1:19" ht="14.25" customHeight="1" thickBot="1" x14ac:dyDescent="0.25">
      <c r="A344" s="25" t="s">
        <v>21</v>
      </c>
      <c r="B344" s="26">
        <f>'8.юрид-улут.вал.'!B344+'12.юрид-чет өл.вал.'!B344</f>
        <v>19788752.129999999</v>
      </c>
      <c r="C344" s="27">
        <f>('8.юрид-улут.вал.'!B344*'8.юрид-улут.вал.'!C344+'12.юрид-чет өл.вал.'!B344*'12.юрид-чет өл.вал.'!C344)/('8.юрид-улут.вал.'!B344+'12.юрид-чет өл.вал.'!B344)</f>
        <v>2.1417410168551116</v>
      </c>
      <c r="D344" s="28">
        <f>'8.юрид-улут.вал.'!D344+'12.юрид-чет өл.вал.'!D344</f>
        <v>17519818.32</v>
      </c>
      <c r="E344" s="27">
        <f>('8.юрид-улут.вал.'!D344*'8.юрид-улут.вал.'!E344+'12.юрид-чет өл.вал.'!D344*'12.юрид-чет өл.вал.'!E344)/('8.юрид-улут.вал.'!D344+'12.юрид-чет өл.вал.'!D344)</f>
        <v>0.95042044267614201</v>
      </c>
      <c r="F344" s="28">
        <f t="shared" ref="F344:F355" si="38">H344+J344+L344+N344+P344+R344</f>
        <v>2268933.8099999996</v>
      </c>
      <c r="G344" s="27">
        <f t="shared" ref="G344:G355" si="39">(H344*I344+J344*K344+L344*M344+N344*O344+P344*Q344+R344*S344)/(H344+J344+L344+N344+P344+R344)</f>
        <v>11.3406519451971</v>
      </c>
      <c r="H344" s="28">
        <f>'8.юрид-улут.вал.'!H344+'12.юрид-чет өл.вал.'!H344</f>
        <v>36206.81</v>
      </c>
      <c r="I344" s="27">
        <f>('8.юрид-улут.вал.'!H344*'8.юрид-улут.вал.'!I344+'12.юрид-чет өл.вал.'!H344*'12.юрид-чет өл.вал.'!I344)/('8.юрид-улут.вал.'!H344+'12.юрид-чет өл.вал.'!H344)</f>
        <v>1.4198940862230076</v>
      </c>
      <c r="J344" s="28">
        <f>'8.юрид-улут.вал.'!J344+'12.юрид-чет өл.вал.'!J344</f>
        <v>123822.76999999999</v>
      </c>
      <c r="K344" s="27">
        <f>('8.юрид-улут.вал.'!J344*'8.юрид-улут.вал.'!K344+'12.юрид-чет өл.вал.'!J344*'12.юрид-чет өл.вал.'!K344)/('8.юрид-улут.вал.'!J344+'12.юрид-чет өл.вал.'!J344)</f>
        <v>3.0633316925473402</v>
      </c>
      <c r="L344" s="28">
        <f>'8.юрид-улут.вал.'!L344+'12.юрид-чет өл.вал.'!L344</f>
        <v>106141.08</v>
      </c>
      <c r="M344" s="27">
        <f>('8.юрид-улут.вал.'!L344*'8.юрид-улут.вал.'!M344+'12.юрид-чет өл.вал.'!L344*'12.юрид-чет өл.вал.'!M344)/('8.юрид-улут.вал.'!L344+'12.юрид-чет өл.вал.'!L344)</f>
        <v>9.9510943726971473</v>
      </c>
      <c r="N344" s="28">
        <f>'8.юрид-улут.вал.'!N344+'12.юрид-чет өл.вал.'!N344</f>
        <v>1318467.92</v>
      </c>
      <c r="O344" s="27">
        <f>('8.юрид-улут.вал.'!N344*'8.юрид-улут.вал.'!O344+'12.юрид-чет өл.вал.'!N344*'12.юрид-чет өл.вал.'!O344)/('8.юрид-улут.вал.'!N344+'12.юрид-чет өл.вал.'!N344)</f>
        <v>12.635898703625625</v>
      </c>
      <c r="P344" s="28">
        <f>'8.юрид-улут.вал.'!P344+'12.юрид-чет өл.вал.'!P344</f>
        <v>684295.23</v>
      </c>
      <c r="Q344" s="27">
        <f>('8.юрид-улут.вал.'!P344*'8.юрид-улут.вал.'!Q344+'12.юрид-чет өл.вал.'!P344*'12.юрид-чет өл.вал.'!Q344)/('8.юрид-улут.вал.'!P344+'12.юрид-чет өл.вал.'!P344)</f>
        <v>11.083259472523277</v>
      </c>
      <c r="R344" s="28"/>
      <c r="S344" s="39"/>
    </row>
    <row r="345" spans="1:19" ht="14.25" customHeight="1" x14ac:dyDescent="0.2">
      <c r="A345" s="32" t="s">
        <v>76</v>
      </c>
      <c r="B345" s="20">
        <f>'8.юрид-улут.вал.'!B345+'12.юрид-чет өл.вал.'!B345</f>
        <v>20112805.050000001</v>
      </c>
      <c r="C345" s="21">
        <f>('8.юрид-улут.вал.'!B345*'8.юрид-улут.вал.'!C345+'12.юрид-чет өл.вал.'!B345*'12.юрид-чет өл.вал.'!C345)/('8.юрид-улут.вал.'!B345+'12.юрид-чет өл.вал.'!B345)</f>
        <v>4.3063839436110793</v>
      </c>
      <c r="D345" s="22">
        <f>'8.юрид-улут.вал.'!D345+'12.юрид-чет өл.вал.'!D345</f>
        <v>13823686.130000001</v>
      </c>
      <c r="E345" s="21">
        <f>('8.юрид-улут.вал.'!D345*'8.юрид-улут.вал.'!E345+'12.юрид-чет өл.вал.'!D345*'12.юрид-чет өл.вал.'!E345)/('8.юрид-улут.вал.'!D345+'12.юрид-чет өл.вал.'!D345)</f>
        <v>0.98034493694049019</v>
      </c>
      <c r="F345" s="22">
        <f t="shared" si="38"/>
        <v>6289118.9200000009</v>
      </c>
      <c r="G345" s="21">
        <f t="shared" si="39"/>
        <v>11.617124902592851</v>
      </c>
      <c r="H345" s="22">
        <f>'8.юрид-улут.вал.'!H345+'12.юрид-чет өл.вал.'!H345</f>
        <v>20023.52</v>
      </c>
      <c r="I345" s="21">
        <f>('8.юрид-улут.вал.'!H345*'8.юрид-улут.вал.'!I345+'12.юрид-чет өл.вал.'!H345*'12.юрид-чет өл.вал.'!I345)/('8.юрид-улут.вал.'!H345+'12.юрид-чет өл.вал.'!H345)</f>
        <v>2.4041302428344302</v>
      </c>
      <c r="J345" s="22">
        <f>'8.юрид-улут.вал.'!J345+'12.юрид-чет өл.вал.'!J345</f>
        <v>47369.11</v>
      </c>
      <c r="K345" s="21">
        <f>('8.юрид-улут.вал.'!J345*'8.юрид-улут.вал.'!K345+'12.юрид-чет өл.вал.'!J345*'12.юрид-чет өл.вал.'!K345)/('8.юрид-улут.вал.'!J345+'12.юрид-чет өл.вал.'!J345)</f>
        <v>3.9337343049088336</v>
      </c>
      <c r="L345" s="22">
        <f>'8.юрид-улут.вал.'!L345+'12.юрид-чет өл.вал.'!L345</f>
        <v>203829.65000000002</v>
      </c>
      <c r="M345" s="21">
        <f>('8.юрид-улут.вал.'!L345*'8.юрид-улут.вал.'!M345+'12.юрид-чет өл.вал.'!L345*'12.юрид-чет өл.вал.'!M345)/('8.юрид-улут.вал.'!L345+'12.юрид-чет өл.вал.'!L345)</f>
        <v>5.0295063255026911</v>
      </c>
      <c r="N345" s="22">
        <f>'8.юрид-улут.вал.'!N345+'12.юрид-чет өл.вал.'!N345</f>
        <v>5809821.0100000007</v>
      </c>
      <c r="O345" s="21">
        <f>('8.юрид-улут.вал.'!N345*'8.юрид-улут.вал.'!O345+'12.юрид-чет өл.вал.'!N345*'12.юрид-чет өл.вал.'!O345)/('8.юрид-улут.вал.'!N345+'12.юрид-чет өл.вал.'!N345)</f>
        <v>11.832205899730438</v>
      </c>
      <c r="P345" s="22">
        <f>'8.юрид-улут.вал.'!P345+'12.юрид-чет өл.вал.'!P345</f>
        <v>208075.62999999998</v>
      </c>
      <c r="Q345" s="21">
        <f>('8.юрид-улут.вал.'!P345*'8.юрид-улут.вал.'!Q345+'12.юрид-чет өл.вал.'!P345*'12.юрид-чет өл.вал.'!Q345)/('8.юрид-улут.вал.'!P345+'12.юрид-чет өл.вал.'!P345)</f>
        <v>14.700628002423899</v>
      </c>
      <c r="R345" s="23"/>
      <c r="S345" s="24"/>
    </row>
    <row r="346" spans="1:19" ht="14.25" customHeight="1" x14ac:dyDescent="0.2">
      <c r="A346" s="19" t="s">
        <v>11</v>
      </c>
      <c r="B346" s="20">
        <f>'8.юрид-улут.вал.'!B346+'12.юрид-чет өл.вал.'!B346</f>
        <v>21942408.870000001</v>
      </c>
      <c r="C346" s="21">
        <f>('8.юрид-улут.вал.'!B346*'8.юрид-улут.вал.'!C346+'12.юрид-чет өл.вал.'!B346*'12.юрид-чет өл.вал.'!C346)/('8.юрид-улут.вал.'!B346+'12.юрид-чет өл.вал.'!B346)</f>
        <v>3.1003093783248845</v>
      </c>
      <c r="D346" s="22">
        <f>'8.юрид-улут.вал.'!D346+'12.юрид-чет өл.вал.'!D346</f>
        <v>18027659.140000001</v>
      </c>
      <c r="E346" s="21">
        <f>('8.юрид-улут.вал.'!D346*'8.юрид-улут.вал.'!E346+'12.юрид-чет өл.вал.'!D346*'12.юрид-чет өл.вал.'!E346)/('8.юрид-улут.вал.'!D346+'12.юрид-чет өл.вал.'!D346)</f>
        <v>1.250764503371899</v>
      </c>
      <c r="F346" s="22">
        <f t="shared" si="38"/>
        <v>3914749.7300000004</v>
      </c>
      <c r="G346" s="21">
        <f t="shared" si="39"/>
        <v>11.617575326201031</v>
      </c>
      <c r="H346" s="22">
        <f>'8.юрид-улут.вал.'!H346+'12.юрид-чет өл.вал.'!H346</f>
        <v>10987.38</v>
      </c>
      <c r="I346" s="21">
        <f>('8.юрид-улут.вал.'!H346*'8.юрид-улут.вал.'!I346+'12.юрид-чет өл.вал.'!H346*'12.юрид-чет өл.вал.'!I346)/('8.юрид-улут.вал.'!H346+'12.юрид-чет өл.вал.'!H346)</f>
        <v>2.1436115070198754</v>
      </c>
      <c r="J346" s="22">
        <f>'8.юрид-улут.вал.'!J346+'12.юрид-чет өл.вал.'!J346</f>
        <v>51222.81</v>
      </c>
      <c r="K346" s="21">
        <f>('8.юрид-улут.вал.'!J346*'8.юрид-улут.вал.'!K346+'12.юрид-чет өл.вал.'!J346*'12.юрид-чет өл.вал.'!K346)/('8.юрид-улут.вал.'!J346+'12.юрид-чет өл.вал.'!J346)</f>
        <v>4.9507767340370421</v>
      </c>
      <c r="L346" s="22">
        <f>'8.юрид-улут.вал.'!L346+'12.юрид-чет өл.вал.'!L346</f>
        <v>164870.75</v>
      </c>
      <c r="M346" s="21">
        <f>('8.юрид-улут.вал.'!L346*'8.юрид-улут.вал.'!M346+'12.юрид-чет өл.вал.'!L346*'12.юрид-чет өл.вал.'!M346)/('8.юрид-улут.вал.'!L346+'12.юрид-чет өл.вал.'!L346)</f>
        <v>8.9843262252400766</v>
      </c>
      <c r="N346" s="22">
        <f>'8.юрид-улут.вал.'!N346+'12.юрид-чет өл.вал.'!N346</f>
        <v>3448477.4000000004</v>
      </c>
      <c r="O346" s="21">
        <f>('8.юрид-улут.вал.'!N346*'8.юрид-улут.вал.'!O346+'12.юрид-чет өл.вал.'!N346*'12.юрид-чет өл.вал.'!O346)/('8.юрид-улут.вал.'!N346+'12.юрид-чет өл.вал.'!N346)</f>
        <v>11.628497265372868</v>
      </c>
      <c r="P346" s="22">
        <f>'8.юрид-улут.вал.'!P346+'12.юрид-чет өл.вал.'!P346</f>
        <v>239191.39</v>
      </c>
      <c r="Q346" s="21">
        <f>('8.юрид-улут.вал.'!P346*'8.юрид-улут.вал.'!Q346+'12.юрид-чет өл.вал.'!P346*'12.юрид-чет өл.вал.'!Q346)/('8.юрид-улут.вал.'!P346+'12.юрид-чет өл.вал.'!P346)</f>
        <v>15.138052764775569</v>
      </c>
      <c r="R346" s="23"/>
      <c r="S346" s="24"/>
    </row>
    <row r="347" spans="1:19" ht="14.25" customHeight="1" x14ac:dyDescent="0.2">
      <c r="A347" s="19" t="s">
        <v>12</v>
      </c>
      <c r="B347" s="20">
        <f>'8.юрид-улут.вал.'!B347+'12.юрид-чет өл.вал.'!B347</f>
        <v>16880127.170000002</v>
      </c>
      <c r="C347" s="21">
        <f>('8.юрид-улут.вал.'!B347*'8.юрид-улут.вал.'!C347+'12.юрид-чет өл.вал.'!B347*'12.юрид-чет өл.вал.'!C347)/('8.юрид-улут.вал.'!B347+'12.юрид-чет өл.вал.'!B347)</f>
        <v>2.5333203005306526</v>
      </c>
      <c r="D347" s="22">
        <f>'8.юрид-улут.вал.'!D347+'12.юрид-чет өл.вал.'!D347</f>
        <v>14412273.880000001</v>
      </c>
      <c r="E347" s="21">
        <f>('8.юрид-улут.вал.'!D347*'8.юрид-улут.вал.'!E347+'12.юрид-чет өл.вал.'!D347*'12.юрид-чет өл.вал.'!E347)/('8.юрид-улут.вал.'!D347+'12.юрид-чет өл.вал.'!D347)</f>
        <v>0.68356506341246381</v>
      </c>
      <c r="F347" s="22">
        <f t="shared" si="38"/>
        <v>2467853.29</v>
      </c>
      <c r="G347" s="21">
        <f t="shared" si="39"/>
        <v>13.335898880196416</v>
      </c>
      <c r="H347" s="22">
        <f>'8.юрид-улут.вал.'!H347+'12.юрид-чет өл.вал.'!H347</f>
        <v>14178.31</v>
      </c>
      <c r="I347" s="21">
        <f>('8.юрид-улут.вал.'!H347*'8.юрид-улут.вал.'!I347+'12.юрид-чет өл.вал.'!H347*'12.юрид-чет өл.вал.'!I347)/('8.юрид-улут.вал.'!H347+'12.юрид-чет өл.вал.'!H347)</f>
        <v>2.2600930576352201</v>
      </c>
      <c r="J347" s="22">
        <f>'8.юрид-улут.вал.'!J347+'12.юрид-чет өл.вал.'!J347</f>
        <v>14046.88</v>
      </c>
      <c r="K347" s="21">
        <f>('8.юрид-улут.вал.'!J347*'8.юрид-улут.вал.'!K347+'12.юрид-чет өл.вал.'!J347*'12.юрид-чет өл.вал.'!K347)/('8.юрид-улут.вал.'!J347+'12.юрид-чет өл.вал.'!J347)</f>
        <v>6.8017477190664382</v>
      </c>
      <c r="L347" s="22">
        <f>'8.юрид-улут.вал.'!L347+'12.юрид-чет өл.вал.'!L347</f>
        <v>45340.56</v>
      </c>
      <c r="M347" s="21">
        <f>('8.юрид-улут.вал.'!L347*'8.юрид-улут.вал.'!M347+'12.юрид-чет өл.вал.'!L347*'12.юрид-чет өл.вал.'!M347)/('8.юрид-улут.вал.'!L347+'12.юрид-чет өл.вал.'!L347)</f>
        <v>6.1369108012781517</v>
      </c>
      <c r="N347" s="22">
        <f>'8.юрид-улут.вал.'!N347+'12.юрид-чет өл.вал.'!N347</f>
        <v>1836405.2200000002</v>
      </c>
      <c r="O347" s="21">
        <f>('8.юрид-улут.вал.'!N347*'8.юрид-улут.вал.'!O347+'12.юрид-чет өл.вал.'!N347*'12.юрид-чет өл.вал.'!O347)/('8.юрид-улут.вал.'!N347+'12.юрид-чет өл.вал.'!N347)</f>
        <v>13.454191212928512</v>
      </c>
      <c r="P347" s="22">
        <f>'8.юрид-улут.вал.'!P347+'12.юрид-чет өл.вал.'!P347</f>
        <v>557882.31999999995</v>
      </c>
      <c r="Q347" s="21">
        <f>('8.юрид-улут.вал.'!P347*'8.юрид-улут.вал.'!Q347+'12.юрид-чет өл.вал.'!P347*'12.юрид-чет өл.вал.'!Q347)/('8.юрид-улут.вал.'!P347+'12.юрид-чет өл.вал.'!P347)</f>
        <v>13.97760077053524</v>
      </c>
      <c r="R347" s="23"/>
      <c r="S347" s="24"/>
    </row>
    <row r="348" spans="1:19" ht="14.25" customHeight="1" x14ac:dyDescent="0.2">
      <c r="A348" s="19" t="s">
        <v>13</v>
      </c>
      <c r="B348" s="20">
        <f>'8.юрид-улут.вал.'!B348+'12.юрид-чет өл.вал.'!B348</f>
        <v>19636474.710000001</v>
      </c>
      <c r="C348" s="21">
        <f>('8.юрид-улут.вал.'!B348*'8.юрид-улут.вал.'!C348+'12.юрид-чет өл.вал.'!B348*'12.юрид-чет өл.вал.'!C348)/('8.юрид-улут.вал.'!B348+'12.юрид-чет өл.вал.'!B348)</f>
        <v>2.5195962902599862</v>
      </c>
      <c r="D348" s="22">
        <f>'8.юрид-улут.вал.'!D348+'12.юрид-чет өл.вал.'!D348</f>
        <v>15691098.57</v>
      </c>
      <c r="E348" s="21">
        <f>('8.юрид-улут.вал.'!D348*'8.юрид-улут.вал.'!E348+'12.юрид-чет өл.вал.'!D348*'12.юрид-чет өл.вал.'!E348)/('8.юрид-улут.вал.'!D348+'12.юрид-чет өл.вал.'!D348)</f>
        <v>0.71931424322191528</v>
      </c>
      <c r="F348" s="22">
        <f t="shared" si="38"/>
        <v>3945376.1399999997</v>
      </c>
      <c r="G348" s="21">
        <f t="shared" si="39"/>
        <v>9.6794720667368406</v>
      </c>
      <c r="H348" s="22">
        <f>'8.юрид-улут.вал.'!H348+'12.юрид-чет өл.вал.'!H348</f>
        <v>648169.76</v>
      </c>
      <c r="I348" s="21">
        <f>('8.юрид-улут.вал.'!H348*'8.юрид-улут.вал.'!I348+'12.юрид-чет өл.вал.'!H348*'12.юрид-чет өл.вал.'!I348)/('8.юрид-улут.вал.'!H348+'12.юрид-чет өл.вал.'!H348)</f>
        <v>0.51765259150627507</v>
      </c>
      <c r="J348" s="22">
        <f>'8.юрид-улут.вал.'!J348+'12.юрид-чет өл.вал.'!J348</f>
        <v>354184.33999999997</v>
      </c>
      <c r="K348" s="21">
        <f>('8.юрид-улут.вал.'!J348*'8.юрид-улут.вал.'!K348+'12.юрид-чет өл.вал.'!J348*'12.юрид-чет өл.вал.'!K348)/('8.юрид-улут.вал.'!J348+'12.юрид-чет өл.вал.'!J348)</f>
        <v>1.0615136033400006</v>
      </c>
      <c r="L348" s="22">
        <f>'8.юрид-улут.вал.'!L348+'12.юрид-чет өл.вал.'!L348</f>
        <v>76593.11</v>
      </c>
      <c r="M348" s="21">
        <f>('8.юрид-улут.вал.'!L348*'8.юрид-улут.вал.'!M348+'12.юрид-чет өл.вал.'!L348*'12.юрид-чет өл.вал.'!M348)/('8.юрид-улут.вал.'!L348+'12.юрид-чет өл.вал.'!L348)</f>
        <v>1.4475067143767861</v>
      </c>
      <c r="N348" s="22">
        <f>'8.юрид-улут.вал.'!N348+'12.юрид-чет өл.вал.'!N348</f>
        <v>2463222.11</v>
      </c>
      <c r="O348" s="21">
        <f>('8.юрид-улут.вал.'!N348*'8.юрид-улут.вал.'!O348+'12.юрид-чет өл.вал.'!N348*'12.юрид-чет өл.вал.'!O348)/('8.юрид-улут.вал.'!N348+'12.юрид-чет өл.вал.'!N348)</f>
        <v>13.081049982252727</v>
      </c>
      <c r="P348" s="22">
        <f>'8.юрид-улут.вал.'!P348+'12.юрид-чет өл.вал.'!P348</f>
        <v>403206.82</v>
      </c>
      <c r="Q348" s="21">
        <f>('8.юрид-улут.вал.'!P348*'8.юрид-улут.вал.'!Q348+'12.юрид-чет өл.вал.'!P348*'12.юрид-чет өл.вал.'!Q348)/('8.юрид-улут.вал.'!P348+'12.юрид-чет өл.вал.'!P348)</f>
        <v>12.760843950010548</v>
      </c>
      <c r="R348" s="23"/>
      <c r="S348" s="24"/>
    </row>
    <row r="349" spans="1:19" ht="14.25" customHeight="1" x14ac:dyDescent="0.2">
      <c r="A349" s="19" t="s">
        <v>14</v>
      </c>
      <c r="B349" s="20">
        <f>'8.юрид-улут.вал.'!B349+'12.юрид-чет өл.вал.'!B349</f>
        <v>27907225.140000001</v>
      </c>
      <c r="C349" s="21">
        <f>('8.юрид-улут.вал.'!B349*'8.юрид-улут.вал.'!C349+'12.юрид-чет өл.вал.'!B349*'12.юрид-чет өл.вал.'!C349)/('8.юрид-улут.вал.'!B349+'12.юрид-чет өл.вал.'!B349)</f>
        <v>1.5347651653875625</v>
      </c>
      <c r="D349" s="22">
        <f>'8.юрид-улут.вал.'!D349+'12.юрид-чет өл.вал.'!D349</f>
        <v>24928304.650000002</v>
      </c>
      <c r="E349" s="21">
        <f>('8.юрид-улут.вал.'!D349*'8.юрид-улут.вал.'!E349+'12.юрид-чет өл.вал.'!D349*'12.юрид-чет өл.вал.'!E349)/('8.юрид-улут.вал.'!D349+'12.юрид-чет өл.вал.'!D349)</f>
        <v>0.54960488724611323</v>
      </c>
      <c r="F349" s="22">
        <f t="shared" si="38"/>
        <v>2978920.49</v>
      </c>
      <c r="G349" s="21">
        <f t="shared" si="39"/>
        <v>9.7788172053897373</v>
      </c>
      <c r="H349" s="22">
        <f>'8.юрид-улут.вал.'!H349+'12.юрид-чет өл.вал.'!H349</f>
        <v>6987</v>
      </c>
      <c r="I349" s="21">
        <f>('8.юрид-улут.вал.'!H349*'8.юрид-улут.вал.'!I349+'12.юрид-чет өл.вал.'!H349*'12.юрид-чет өл.вал.'!I349)/('8.юрид-улут.вал.'!H349+'12.юрид-чет өл.вал.'!H349)</f>
        <v>3.6127908973808518</v>
      </c>
      <c r="J349" s="22">
        <f>'8.юрид-улут.вал.'!J349+'12.юрид-чет өл.вал.'!J349</f>
        <v>77386.000000000015</v>
      </c>
      <c r="K349" s="21">
        <f>('8.юрид-улут.вал.'!J349*'8.юрид-улут.вал.'!K349+'12.юрид-чет өл.вал.'!J349*'12.юрид-чет өл.вал.'!K349)/('8.юрид-улут.вал.'!J349+'12.юрид-чет өл.вал.'!J349)</f>
        <v>6.6381352957899384</v>
      </c>
      <c r="L349" s="22">
        <f>'8.юрид-улут.вал.'!L349+'12.юрид-чет өл.вал.'!L349</f>
        <v>92534.07</v>
      </c>
      <c r="M349" s="21">
        <f>('8.юрид-улут.вал.'!L349*'8.юрид-улут.вал.'!M349+'12.юрид-чет өл.вал.'!L349*'12.юрид-чет өл.вал.'!M349)/('8.юрид-улут.вал.'!L349+'12.юрид-чет өл.вал.'!L349)</f>
        <v>7.6302668789992687</v>
      </c>
      <c r="N349" s="22">
        <f>'8.юрид-улут.вал.'!N349+'12.юрид-чет өл.вал.'!N349</f>
        <v>980996.68</v>
      </c>
      <c r="O349" s="21">
        <f>('8.юрид-улут.вал.'!N349*'8.юрид-улут.вал.'!O349+'12.юрид-чет өл.вал.'!N349*'12.юрид-чет өл.вал.'!O349)/('8.юрид-улут.вал.'!N349+'12.юрид-чет өл.вал.'!N349)</f>
        <v>13.48589171657545</v>
      </c>
      <c r="P349" s="22">
        <f>'8.юрид-улут.вал.'!P349+'12.юрид-чет өл.вал.'!P349</f>
        <v>1821016.74</v>
      </c>
      <c r="Q349" s="21">
        <f>('8.юрид-улут.вал.'!P349*'8.юрид-улут.вал.'!Q349+'12.юрид-чет өл.вал.'!P349*'12.юрид-чет өл.вал.'!Q349)/('8.юрид-улут.вал.'!P349+'12.юрид-чет өл.вал.'!P349)</f>
        <v>8.0480880053853934</v>
      </c>
      <c r="R349" s="23"/>
      <c r="S349" s="24"/>
    </row>
    <row r="350" spans="1:19" ht="14.25" customHeight="1" x14ac:dyDescent="0.2">
      <c r="A350" s="19" t="s">
        <v>15</v>
      </c>
      <c r="B350" s="20">
        <f>'8.юрид-улут.вал.'!B350+'12.юрид-чет өл.вал.'!B350</f>
        <v>16448987.280000001</v>
      </c>
      <c r="C350" s="21">
        <f>('8.юрид-улут.вал.'!B350*'8.юрид-улут.вал.'!C350+'12.юрид-чет өл.вал.'!B350*'12.юрид-чет өл.вал.'!C350)/('8.юрид-улут.вал.'!B350+'12.юрид-чет өл.вал.'!B350)</f>
        <v>1.6630128419310204</v>
      </c>
      <c r="D350" s="22">
        <f>'8.юрид-улут.вал.'!D350+'12.юрид-чет өл.вал.'!D350</f>
        <v>14783268.08</v>
      </c>
      <c r="E350" s="21">
        <f>('8.юрид-улут.вал.'!D350*'8.юрид-улут.вал.'!E350+'12.юрид-чет өл.вал.'!D350*'12.юрид-чет өл.вал.'!E350)/('8.юрид-улут.вал.'!D350+'12.юрид-чет өл.вал.'!D350)</f>
        <v>0.65369781744497757</v>
      </c>
      <c r="F350" s="22">
        <f t="shared" si="38"/>
        <v>1629359.2000000002</v>
      </c>
      <c r="G350" s="21">
        <f t="shared" si="39"/>
        <v>10.733621785055133</v>
      </c>
      <c r="H350" s="22">
        <f>'8.юрид-улут.вал.'!H350+'12.юрид-чет өл.вал.'!H350</f>
        <v>71345.8</v>
      </c>
      <c r="I350" s="21">
        <f>('8.юрид-улут.вал.'!H350*'8.юрид-улут.вал.'!I350+'12.юрид-чет өл.вал.'!H350*'12.юрид-чет өл.вал.'!I350)/('8.юрид-улут.вал.'!H350+'12.юрид-чет өл.вал.'!H350)</f>
        <v>1.8078849771114767E-2</v>
      </c>
      <c r="J350" s="22">
        <f>'8.юрид-улут.вал.'!J350+'12.юрид-чет өл.вал.'!J350</f>
        <v>2586.54</v>
      </c>
      <c r="K350" s="21">
        <f>('8.юрид-улут.вал.'!J350*'8.юрид-улут.вал.'!K350+'12.юрид-чет өл.вал.'!J350*'12.юрид-чет өл.вал.'!K350)/('8.юрид-улут.вал.'!J350+'12.юрид-чет өл.вал.'!J350)</f>
        <v>3.9950976980831499</v>
      </c>
      <c r="L350" s="22">
        <f>'8.юрид-улут.вал.'!L350+'12.юрид-чет өл.вал.'!L350</f>
        <v>31119.379999999997</v>
      </c>
      <c r="M350" s="21">
        <f>('8.юрид-улут.вал.'!L350*'8.юрид-улут.вал.'!M350+'12.юрид-чет өл.вал.'!L350*'12.юрид-чет өл.вал.'!M350)/('8.юрид-улут.вал.'!L350+'12.юрид-чет өл.вал.'!L350)</f>
        <v>6.7671299203261723</v>
      </c>
      <c r="N350" s="22">
        <f>'8.юрид-улут.вал.'!N350+'12.юрид-чет өл.вал.'!N350</f>
        <v>1009031.5700000001</v>
      </c>
      <c r="O350" s="21">
        <f>('8.юрид-улут.вал.'!N350*'8.юрид-улут.вал.'!O350+'12.юрид-чет өл.вал.'!N350*'12.юрид-чет өл.вал.'!O350)/('8.юрид-улут.вал.'!N350+'12.юрид-чет өл.вал.'!N350)</f>
        <v>10.44522148221785</v>
      </c>
      <c r="P350" s="22">
        <f>'8.юрид-улут.вал.'!P350+'12.юрид-чет өл.вал.'!P350</f>
        <v>515275.91000000003</v>
      </c>
      <c r="Q350" s="21">
        <f>('8.юрид-улут.вал.'!P350*'8.юрид-улут.вал.'!Q350+'12.юрид-чет өл.вал.'!P350*'12.юрид-чет өл.вал.'!Q350)/('8.юрид-улут.вал.'!P350+'12.юрид-чет өл.вал.'!P350)</f>
        <v>13.055442386390629</v>
      </c>
      <c r="R350" s="23"/>
      <c r="S350" s="24"/>
    </row>
    <row r="351" spans="1:19" ht="14.25" customHeight="1" x14ac:dyDescent="0.2">
      <c r="A351" s="19" t="s">
        <v>16</v>
      </c>
      <c r="B351" s="20">
        <f>'8.юрид-улут.вал.'!B351+'12.юрид-чет өл.вал.'!B351</f>
        <v>23805506.5</v>
      </c>
      <c r="C351" s="21">
        <f>('8.юрид-улут.вал.'!B351*'8.юрид-улут.вал.'!C351+'12.юрид-чет өл.вал.'!B351*'12.юрид-чет өл.вал.'!C351)/('8.юрид-улут.вал.'!B351+'12.юрид-чет өл.вал.'!B351)</f>
        <v>1.611647847925435</v>
      </c>
      <c r="D351" s="22">
        <f>'8.юрид-улут.вал.'!D351+'12.юрид-чет өл.вал.'!D351</f>
        <v>20220428.18</v>
      </c>
      <c r="E351" s="21">
        <f>('8.юрид-улут.вал.'!D351*'8.юрид-улут.вал.'!E351+'12.юрид-чет өл.вал.'!D351*'12.юрид-чет өл.вал.'!E351)/('8.юрид-улут.вал.'!D351+'12.юрид-чет өл.вал.'!D351)</f>
        <v>0.53657748562078167</v>
      </c>
      <c r="F351" s="22">
        <f t="shared" si="38"/>
        <v>3585078.3200000003</v>
      </c>
      <c r="G351" s="21">
        <f t="shared" si="39"/>
        <v>7.675220553759047</v>
      </c>
      <c r="H351" s="22">
        <f>'8.юрид-улут.вал.'!H351+'12.юрид-чет өл.вал.'!H351</f>
        <v>609813.60000000009</v>
      </c>
      <c r="I351" s="21">
        <f>('8.юрид-улут.вал.'!H351*'8.юрид-улут.вал.'!I351+'12.юрид-чет өл.вал.'!H351*'12.юрид-чет өл.вал.'!I351)/('8.юрид-улут.вал.'!H351+'12.юрид-чет өл.вал.'!H351)</f>
        <v>0.3088232617311254</v>
      </c>
      <c r="J351" s="22">
        <f>'8.юрид-улут.вал.'!J351+'12.юрид-чет өл.вал.'!J351</f>
        <v>320045.40000000002</v>
      </c>
      <c r="K351" s="21">
        <f>('8.юрид-улут.вал.'!J351*'8.юрид-улут.вал.'!K351+'12.юрид-чет өл.вал.'!J351*'12.юрид-чет өл.вал.'!K351)/('8.юрид-улут.вал.'!J351+'12.юрид-чет өл.вал.'!J351)</f>
        <v>1.0110014079252512</v>
      </c>
      <c r="L351" s="22">
        <f>'8.юрид-улут.вал.'!L351+'12.юрид-чет өл.вал.'!L351</f>
        <v>740504.32</v>
      </c>
      <c r="M351" s="21">
        <f>('8.юрид-улут.вал.'!L351*'8.юрид-улут.вал.'!M351+'12.юрид-чет өл.вал.'!L351*'12.юрид-чет өл.вал.'!M351)/('8.юрид-улут.вал.'!L351+'12.юрид-чет өл.вал.'!L351)</f>
        <v>8.7993126531658863</v>
      </c>
      <c r="N351" s="22">
        <f>'8.юрид-улут.вал.'!N351+'12.юрид-чет өл.вал.'!N351</f>
        <v>938358.54999999993</v>
      </c>
      <c r="O351" s="21">
        <f>('8.юрид-улут.вал.'!N351*'8.юрид-улут.вал.'!O351+'12.юрид-чет өл.вал.'!N351*'12.юрид-чет өл.вал.'!O351)/('8.юрид-улут.вал.'!N351+'12.юрид-чет өл.вал.'!N351)</f>
        <v>11.734926774951846</v>
      </c>
      <c r="P351" s="22">
        <f>'8.юрид-улут.вал.'!P351+'12.юрид-чет өл.вал.'!P351</f>
        <v>976356.45000000007</v>
      </c>
      <c r="Q351" s="21">
        <f>('8.юрид-улут.вал.'!P351*'8.юрид-улут.вал.'!Q351+'12.юрид-чет өл.вал.'!P351*'12.юрид-чет өл.вал.'!Q351)/('8.юрид-улут.вал.'!P351+'12.юрид-чет өл.вал.'!P351)</f>
        <v>9.7063709958591069</v>
      </c>
      <c r="R351" s="23"/>
      <c r="S351" s="24"/>
    </row>
    <row r="352" spans="1:19" ht="14.25" customHeight="1" x14ac:dyDescent="0.2">
      <c r="A352" s="19" t="s">
        <v>17</v>
      </c>
      <c r="B352" s="20">
        <f>'8.юрид-улут.вал.'!B352+'12.юрид-чет өл.вал.'!B352</f>
        <v>22016520.479999997</v>
      </c>
      <c r="C352" s="21">
        <f>('8.юрид-улут.вал.'!B352*'8.юрид-улут.вал.'!C352+'12.юрид-чет өл.вал.'!B352*'12.юрид-чет өл.вал.'!C352)/('8.юрид-улут.вал.'!B352+'12.юрид-чет өл.вал.'!B352)</f>
        <v>1.0887297503288311</v>
      </c>
      <c r="D352" s="22">
        <f>'8.юрид-улут.вал.'!D352+'12.юрид-чет өл.вал.'!D352</f>
        <v>19745697.620000001</v>
      </c>
      <c r="E352" s="21">
        <f>('8.юрид-улут.вал.'!D352*'8.юрид-улут.вал.'!E352+'12.юрид-чет өл.вал.'!D352*'12.юрид-чет өл.вал.'!E352)/('8.юрид-улут.вал.'!D352+'12.юрид-чет өл.вал.'!D352)</f>
        <v>0.38752230578825198</v>
      </c>
      <c r="F352" s="22">
        <f t="shared" si="38"/>
        <v>2270822.8600000003</v>
      </c>
      <c r="G352" s="21">
        <f t="shared" si="39"/>
        <v>7.1860041844919564</v>
      </c>
      <c r="H352" s="22">
        <f>'8.юрид-улут.вал.'!H352+'12.юрид-чет өл.вал.'!H352</f>
        <v>563300.12</v>
      </c>
      <c r="I352" s="21">
        <f>('8.юрид-улут.вал.'!H352*'8.юрид-улут.вал.'!I352+'12.юрид-чет өл.вал.'!H352*'12.юрид-чет өл.вал.'!I352)/('8.юрид-улут.вал.'!H352+'12.юрид-чет өл.вал.'!H352)</f>
        <v>0.41477340001276802</v>
      </c>
      <c r="J352" s="22">
        <f>'8.юрид-улут.вал.'!J352+'12.юрид-чет өл.вал.'!J352</f>
        <v>13502.29</v>
      </c>
      <c r="K352" s="21">
        <f>('8.юрид-улут.вал.'!J352*'8.юрид-улут.вал.'!K352+'12.юрид-чет өл.вал.'!J352*'12.юрид-чет өл.вал.'!K352)/('8.юрид-улут.вал.'!J352+'12.юрид-чет өл.вал.'!J352)</f>
        <v>3.0039167207932911</v>
      </c>
      <c r="L352" s="22">
        <f>'8.юрид-улут.вал.'!L352+'12.юрид-чет өл.вал.'!L352</f>
        <v>63977.130000000005</v>
      </c>
      <c r="M352" s="21">
        <f>('8.юрид-улут.вал.'!L352*'8.юрид-улут.вал.'!M352+'12.юрид-чет өл.вал.'!L352*'12.юрид-чет өл.вал.'!M352)/('8.юрид-улут.вал.'!L352+'12.юрид-чет өл.вал.'!L352)</f>
        <v>4.9892143911425819</v>
      </c>
      <c r="N352" s="22">
        <f>'8.юрид-улут.вал.'!N352+'12.юрид-чет өл.вал.'!N352</f>
        <v>1477076.62</v>
      </c>
      <c r="O352" s="21">
        <f>('8.юрид-улут.вал.'!N352*'8.юрид-улут.вал.'!O352+'12.юрид-чет өл.вал.'!N352*'12.юрид-чет өл.вал.'!O352)/('8.юрид-улут.вал.'!N352+'12.юрид-чет өл.вал.'!N352)</f>
        <v>9.5655275198249345</v>
      </c>
      <c r="P352" s="22">
        <f>'8.юрид-улут.вал.'!P352+'12.юрид-чет өл.вал.'!P352</f>
        <v>152966.70000000001</v>
      </c>
      <c r="Q352" s="21">
        <f>('8.юрид-улут.вал.'!P352*'8.юрид-улут.вал.'!Q352+'12.юрид-чет өл.вал.'!P352*'12.юрид-чет өл.вал.'!Q352)/('8.юрид-улут.вал.'!P352+'12.юрид-чет өл.вал.'!P352)</f>
        <v>10.431866793883867</v>
      </c>
      <c r="R352" s="23"/>
      <c r="S352" s="24"/>
    </row>
    <row r="353" spans="1:19" ht="14.25" customHeight="1" x14ac:dyDescent="0.2">
      <c r="A353" s="19" t="s">
        <v>18</v>
      </c>
      <c r="B353" s="20">
        <f>'8.юрид-улут.вал.'!B353+'12.юрид-чет өл.вал.'!B353</f>
        <v>24351968.890000001</v>
      </c>
      <c r="C353" s="21">
        <f>('8.юрид-улут.вал.'!B353*'8.юрид-улут.вал.'!C353+'12.юрид-чет өл.вал.'!B353*'12.юрид-чет өл.вал.'!C353)/('8.юрид-улут.вал.'!B353+'12.юрид-чет өл.вал.'!B353)</f>
        <v>2.232927451481316</v>
      </c>
      <c r="D353" s="22">
        <f>'8.юрид-улут.вал.'!D353+'12.юрид-чет өл.вал.'!D353</f>
        <v>17033742.739999998</v>
      </c>
      <c r="E353" s="21">
        <f>('8.юрид-улут.вал.'!D353*'8.юрид-улут.вал.'!E353+'12.юрид-чет өл.вал.'!D353*'12.юрид-чет өл.вал.'!E353)/('8.юрид-улут.вал.'!D353+'12.юрид-чет өл.вал.'!D353)</f>
        <v>0.46086460079412989</v>
      </c>
      <c r="F353" s="22">
        <f t="shared" si="38"/>
        <v>7313226.1500000004</v>
      </c>
      <c r="G353" s="21">
        <f t="shared" si="39"/>
        <v>6.3523169981828032</v>
      </c>
      <c r="H353" s="22">
        <f>'8.юрид-улут.вал.'!H353+'12.юрид-чет өл.вал.'!H353</f>
        <v>235732.9</v>
      </c>
      <c r="I353" s="21">
        <f>('8.юрид-улут.вал.'!H353*'8.юрид-улут.вал.'!I353+'12.юрид-чет өл.вал.'!H353*'12.юрид-чет өл.вал.'!I353)/('8.юрид-улут.вал.'!H353+'12.юрид-чет өл.вал.'!H353)</f>
        <v>0.12747329710871916</v>
      </c>
      <c r="J353" s="22">
        <f>'8.юрид-улут.вал.'!J353+'12.юрид-чет өл.вал.'!J353</f>
        <v>20865.82</v>
      </c>
      <c r="K353" s="21">
        <f>('8.юрид-улут.вал.'!J353*'8.юрид-улут.вал.'!K353+'12.юрид-чет өл.вал.'!J353*'12.юрид-чет өл.вал.'!K353)/('8.юрид-улут.вал.'!J353+'12.юрид-чет өл.вал.'!J353)</f>
        <v>1.7484470248473385</v>
      </c>
      <c r="L353" s="22">
        <f>'8.юрид-улут.вал.'!L353+'12.юрид-чет өл.вал.'!L353</f>
        <v>103187.72</v>
      </c>
      <c r="M353" s="21">
        <f>('8.юрид-улут.вал.'!L353*'8.юрид-улут.вал.'!M353+'12.юрид-чет өл.вал.'!L353*'12.юрид-чет өл.вал.'!M353)/('8.юрид-улут.вал.'!L353+'12.юрид-чет өл.вал.'!L353)</f>
        <v>4.0625189431455642</v>
      </c>
      <c r="N353" s="22">
        <f>'8.юрид-улут.вал.'!N353+'12.юрид-чет өл.вал.'!N353</f>
        <v>5725414.5200000005</v>
      </c>
      <c r="O353" s="21">
        <f>('8.юрид-улут.вал.'!N353*'8.юрид-улут.вал.'!O353+'12.юрид-чет өл.вал.'!N353*'12.юрид-чет өл.вал.'!O353)/('8.юрид-улут.вал.'!N353+'12.юрид-чет өл.вал.'!N353)</f>
        <v>5.2069837782854478</v>
      </c>
      <c r="P353" s="22">
        <f>'8.юрид-улут.вал.'!P353+'12.юрид-чет өл.вал.'!P353</f>
        <v>1228025.19</v>
      </c>
      <c r="Q353" s="21">
        <f>('8.юрид-улут.вал.'!P353*'8.юрид-улут.вал.'!Q353+'12.юрид-чет өл.вал.'!P353*'12.юрид-чет өл.вал.'!Q353)/('8.юрид-улут.вал.'!P353+'12.юрид-чет өл.вал.'!P353)</f>
        <v>13.157755954908401</v>
      </c>
      <c r="R353" s="23"/>
      <c r="S353" s="24"/>
    </row>
    <row r="354" spans="1:19" ht="14.25" hidden="1" customHeight="1" x14ac:dyDescent="0.2">
      <c r="A354" s="19" t="s">
        <v>19</v>
      </c>
      <c r="B354" s="20">
        <f>'8.юрид-улут.вал.'!B354+'12.юрид-чет өл.вал.'!B354</f>
        <v>0</v>
      </c>
      <c r="C354" s="21" t="e">
        <f>('8.юрид-улут.вал.'!B354*'8.юрид-улут.вал.'!C354+'12.юрид-чет өл.вал.'!B354*'12.юрид-чет өл.вал.'!C354)/('8.юрид-улут.вал.'!B354+'12.юрид-чет өл.вал.'!B354)</f>
        <v>#DIV/0!</v>
      </c>
      <c r="D354" s="22">
        <f>'8.юрид-улут.вал.'!D354+'12.юрид-чет өл.вал.'!D354</f>
        <v>0</v>
      </c>
      <c r="E354" s="21" t="e">
        <f>('8.юрид-улут.вал.'!D354*'8.юрид-улут.вал.'!E354+'12.юрид-чет өл.вал.'!D354*'12.юрид-чет өл.вал.'!E354)/('8.юрид-улут.вал.'!D354+'12.юрид-чет өл.вал.'!D354)</f>
        <v>#DIV/0!</v>
      </c>
      <c r="F354" s="22">
        <f t="shared" si="38"/>
        <v>0</v>
      </c>
      <c r="G354" s="21" t="e">
        <f t="shared" si="39"/>
        <v>#DIV/0!</v>
      </c>
      <c r="H354" s="22">
        <f>'8.юрид-улут.вал.'!H354+'12.юрид-чет өл.вал.'!H354</f>
        <v>0</v>
      </c>
      <c r="I354" s="21" t="e">
        <f>('8.юрид-улут.вал.'!H354*'8.юрид-улут.вал.'!I354+'12.юрид-чет өл.вал.'!H354*'12.юрид-чет өл.вал.'!I354)/('8.юрид-улут.вал.'!H354+'12.юрид-чет өл.вал.'!H354)</f>
        <v>#DIV/0!</v>
      </c>
      <c r="J354" s="22">
        <f>'8.юрид-улут.вал.'!J354+'12.юрид-чет өл.вал.'!J354</f>
        <v>0</v>
      </c>
      <c r="K354" s="21" t="e">
        <f>('8.юрид-улут.вал.'!J354*'8.юрид-улут.вал.'!K354+'12.юрид-чет өл.вал.'!J354*'12.юрид-чет өл.вал.'!K354)/('8.юрид-улут.вал.'!J354+'12.юрид-чет өл.вал.'!J354)</f>
        <v>#DIV/0!</v>
      </c>
      <c r="L354" s="22">
        <f>'8.юрид-улут.вал.'!L354+'12.юрид-чет өл.вал.'!L354</f>
        <v>0</v>
      </c>
      <c r="M354" s="21" t="e">
        <f>('8.юрид-улут.вал.'!L354*'8.юрид-улут.вал.'!M354+'12.юрид-чет өл.вал.'!L354*'12.юрид-чет өл.вал.'!M354)/('8.юрид-улут.вал.'!L354+'12.юрид-чет өл.вал.'!L354)</f>
        <v>#DIV/0!</v>
      </c>
      <c r="N354" s="22">
        <f>'8.юрид-улут.вал.'!N354+'12.юрид-чет өл.вал.'!N354</f>
        <v>0</v>
      </c>
      <c r="O354" s="21" t="e">
        <f>('8.юрид-улут.вал.'!N354*'8.юрид-улут.вал.'!O354+'12.юрид-чет өл.вал.'!N354*'12.юрид-чет өл.вал.'!O354)/('8.юрид-улут.вал.'!N354+'12.юрид-чет өл.вал.'!N354)</f>
        <v>#DIV/0!</v>
      </c>
      <c r="P354" s="22">
        <f>'8.юрид-улут.вал.'!P354+'12.юрид-чет өл.вал.'!P354</f>
        <v>0</v>
      </c>
      <c r="Q354" s="21" t="e">
        <f>('8.юрид-улут.вал.'!P354*'8.юрид-улут.вал.'!Q354+'12.юрид-чет өл.вал.'!P354*'12.юрид-чет өл.вал.'!Q354)/('8.юрид-улут.вал.'!P354+'12.юрид-чет өл.вал.'!P354)</f>
        <v>#DIV/0!</v>
      </c>
      <c r="R354" s="23"/>
      <c r="S354" s="24"/>
    </row>
    <row r="355" spans="1:19" ht="14.25" hidden="1" customHeight="1" x14ac:dyDescent="0.2">
      <c r="A355" s="19" t="s">
        <v>20</v>
      </c>
      <c r="B355" s="20">
        <f>'8.юрид-улут.вал.'!B355+'12.юрид-чет өл.вал.'!B355</f>
        <v>0</v>
      </c>
      <c r="C355" s="21" t="e">
        <f>('8.юрид-улут.вал.'!B355*'8.юрид-улут.вал.'!C355+'12.юрид-чет өл.вал.'!B355*'12.юрид-чет өл.вал.'!C355)/('8.юрид-улут.вал.'!B355+'12.юрид-чет өл.вал.'!B355)</f>
        <v>#DIV/0!</v>
      </c>
      <c r="D355" s="22">
        <f>'8.юрид-улут.вал.'!D355+'12.юрид-чет өл.вал.'!D355</f>
        <v>0</v>
      </c>
      <c r="E355" s="21" t="e">
        <f>('8.юрид-улут.вал.'!D355*'8.юрид-улут.вал.'!E355+'12.юрид-чет өл.вал.'!D355*'12.юрид-чет өл.вал.'!E355)/('8.юрид-улут.вал.'!D355+'12.юрид-чет өл.вал.'!D355)</f>
        <v>#DIV/0!</v>
      </c>
      <c r="F355" s="22">
        <f t="shared" si="38"/>
        <v>0</v>
      </c>
      <c r="G355" s="21" t="e">
        <f t="shared" si="39"/>
        <v>#DIV/0!</v>
      </c>
      <c r="H355" s="22">
        <f>'8.юрид-улут.вал.'!H355+'12.юрид-чет өл.вал.'!H355</f>
        <v>0</v>
      </c>
      <c r="I355" s="21" t="e">
        <f>('8.юрид-улут.вал.'!H355*'8.юрид-улут.вал.'!I355+'12.юрид-чет өл.вал.'!H355*'12.юрид-чет өл.вал.'!I355)/('8.юрид-улут.вал.'!H355+'12.юрид-чет өл.вал.'!H355)</f>
        <v>#DIV/0!</v>
      </c>
      <c r="J355" s="22">
        <f>'8.юрид-улут.вал.'!J355+'12.юрид-чет өл.вал.'!J355</f>
        <v>0</v>
      </c>
      <c r="K355" s="21" t="e">
        <f>('8.юрид-улут.вал.'!J355*'8.юрид-улут.вал.'!K355+'12.юрид-чет өл.вал.'!J355*'12.юрид-чет өл.вал.'!K355)/('8.юрид-улут.вал.'!J355+'12.юрид-чет өл.вал.'!J355)</f>
        <v>#DIV/0!</v>
      </c>
      <c r="L355" s="22">
        <f>'8.юрид-улут.вал.'!L355+'12.юрид-чет өл.вал.'!L355</f>
        <v>0</v>
      </c>
      <c r="M355" s="21" t="e">
        <f>('8.юрид-улут.вал.'!L355*'8.юрид-улут.вал.'!M355+'12.юрид-чет өл.вал.'!L355*'12.юрид-чет өл.вал.'!M355)/('8.юрид-улут.вал.'!L355+'12.юрид-чет өл.вал.'!L355)</f>
        <v>#DIV/0!</v>
      </c>
      <c r="N355" s="22">
        <f>'8.юрид-улут.вал.'!N355+'12.юрид-чет өл.вал.'!N355</f>
        <v>0</v>
      </c>
      <c r="O355" s="21" t="e">
        <f>('8.юрид-улут.вал.'!N355*'8.юрид-улут.вал.'!O355+'12.юрид-чет өл.вал.'!N355*'12.юрид-чет өл.вал.'!O355)/('8.юрид-улут.вал.'!N355+'12.юрид-чет өл.вал.'!N355)</f>
        <v>#DIV/0!</v>
      </c>
      <c r="P355" s="22">
        <f>'8.юрид-улут.вал.'!P355+'12.юрид-чет өл.вал.'!P355</f>
        <v>0</v>
      </c>
      <c r="Q355" s="21" t="e">
        <f>('8.юрид-улут.вал.'!P355*'8.юрид-улут.вал.'!Q355+'12.юрид-чет өл.вал.'!P355*'12.юрид-чет өл.вал.'!Q355)/('8.юрид-улут.вал.'!P355+'12.юрид-чет өл.вал.'!P355)</f>
        <v>#DIV/0!</v>
      </c>
      <c r="R355" s="23"/>
      <c r="S355" s="24"/>
    </row>
    <row r="356" spans="1:19" ht="14.25" hidden="1" customHeight="1" thickBot="1" x14ac:dyDescent="0.25">
      <c r="A356" s="25" t="s">
        <v>21</v>
      </c>
      <c r="B356" s="26">
        <f>'8.юрид-улут.вал.'!B356+'12.юрид-чет өл.вал.'!B356</f>
        <v>0</v>
      </c>
      <c r="C356" s="27" t="e">
        <f>('8.юрид-улут.вал.'!B356*'8.юрид-улут.вал.'!C356+'12.юрид-чет өл.вал.'!B356*'12.юрид-чет өл.вал.'!C356)/('8.юрид-улут.вал.'!B356+'12.юрид-чет өл.вал.'!B356)</f>
        <v>#DIV/0!</v>
      </c>
      <c r="D356" s="28">
        <f>'8.юрид-улут.вал.'!D356+'12.юрид-чет өл.вал.'!D356</f>
        <v>0</v>
      </c>
      <c r="E356" s="27" t="e">
        <f>('8.юрид-улут.вал.'!D356*'8.юрид-улут.вал.'!E356+'12.юрид-чет өл.вал.'!D356*'12.юрид-чет өл.вал.'!E356)/('8.юрид-улут.вал.'!D356+'12.юрид-чет өл.вал.'!D356)</f>
        <v>#DIV/0!</v>
      </c>
      <c r="F356" s="28">
        <f t="shared" ref="F356" si="40">H356+J356+L356+N356+P356+R356</f>
        <v>0</v>
      </c>
      <c r="G356" s="27" t="e">
        <f t="shared" ref="G356" si="41">(H356*I356+J356*K356+L356*M356+N356*O356+P356*Q356+R356*S356)/(H356+J356+L356+N356+P356+R356)</f>
        <v>#DIV/0!</v>
      </c>
      <c r="H356" s="28">
        <f>'8.юрид-улут.вал.'!H356+'12.юрид-чет өл.вал.'!H356</f>
        <v>0</v>
      </c>
      <c r="I356" s="27" t="e">
        <f>('8.юрид-улут.вал.'!H356*'8.юрид-улут.вал.'!I356+'12.юрид-чет өл.вал.'!H356*'12.юрид-чет өл.вал.'!I356)/('8.юрид-улут.вал.'!H356+'12.юрид-чет өл.вал.'!H356)</f>
        <v>#DIV/0!</v>
      </c>
      <c r="J356" s="28">
        <f>'8.юрид-улут.вал.'!J356+'12.юрид-чет өл.вал.'!J356</f>
        <v>0</v>
      </c>
      <c r="K356" s="27" t="e">
        <f>('8.юрид-улут.вал.'!J356*'8.юрид-улут.вал.'!K356+'12.юрид-чет өл.вал.'!J356*'12.юрид-чет өл.вал.'!K356)/('8.юрид-улут.вал.'!J356+'12.юрид-чет өл.вал.'!J356)</f>
        <v>#DIV/0!</v>
      </c>
      <c r="L356" s="28">
        <f>'8.юрид-улут.вал.'!L356+'12.юрид-чет өл.вал.'!L356</f>
        <v>0</v>
      </c>
      <c r="M356" s="27" t="e">
        <f>('8.юрид-улут.вал.'!L356*'8.юрид-улут.вал.'!M356+'12.юрид-чет өл.вал.'!L356*'12.юрид-чет өл.вал.'!M356)/('8.юрид-улут.вал.'!L356+'12.юрид-чет өл.вал.'!L356)</f>
        <v>#DIV/0!</v>
      </c>
      <c r="N356" s="28">
        <f>'8.юрид-улут.вал.'!N356+'12.юрид-чет өл.вал.'!N356</f>
        <v>0</v>
      </c>
      <c r="O356" s="27" t="e">
        <f>('8.юрид-улут.вал.'!N356*'8.юрид-улут.вал.'!O356+'12.юрид-чет өл.вал.'!N356*'12.юрид-чет өл.вал.'!O356)/('8.юрид-улут.вал.'!N356+'12.юрид-чет өл.вал.'!N356)</f>
        <v>#DIV/0!</v>
      </c>
      <c r="P356" s="28">
        <f>'8.юрид-улут.вал.'!P356+'12.юрид-чет өл.вал.'!P356</f>
        <v>0</v>
      </c>
      <c r="Q356" s="27" t="e">
        <f>('8.юрид-улут.вал.'!P356*'8.юрид-улут.вал.'!Q356+'12.юрид-чет өл.вал.'!P356*'12.юрид-чет өл.вал.'!Q356)/('8.юрид-улут.вал.'!P356+'12.юрид-чет өл.вал.'!P356)</f>
        <v>#DIV/0!</v>
      </c>
      <c r="R356" s="28"/>
      <c r="S356" s="39"/>
    </row>
    <row r="357" spans="1:19" ht="4.5" customHeight="1" x14ac:dyDescent="0.2">
      <c r="R357" s="5"/>
    </row>
    <row r="358" spans="1:19" x14ac:dyDescent="0.2">
      <c r="A358" s="8" t="s">
        <v>54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x14ac:dyDescent="0.2">
      <c r="A174" s="19" t="s">
        <v>19</v>
      </c>
      <c r="B174" s="20">
        <f>'9.рез.эмес.-улут.вал.'!B174+'13.рез.эмес.-чет өл.вал.'!B174</f>
        <v>36828093.150000006</v>
      </c>
      <c r="C174" s="21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2">
        <f>'9.рез.эмес.-улут.вал.'!D174+'13.рез.эмес.-чет өл.вал.'!D174</f>
        <v>35118396.730000004</v>
      </c>
      <c r="E174" s="21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2">
        <f t="shared" si="20"/>
        <v>1709696.4200000004</v>
      </c>
      <c r="G174" s="21">
        <f t="shared" si="21"/>
        <v>4.4411690404662547</v>
      </c>
      <c r="H174" s="22">
        <f>'9.рез.эмес.-улут.вал.'!H174+'13.рез.эмес.-чет өл.вал.'!H174</f>
        <v>34734.840000000004</v>
      </c>
      <c r="I174" s="21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2">
        <f>'9.рез.эмес.-улут.вал.'!J174+'13.рез.эмес.-чет өл.вал.'!J174</f>
        <v>279612.56</v>
      </c>
      <c r="K174" s="21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2">
        <f>'9.рез.эмес.-улут.вал.'!L174+'13.рез.эмес.-чет өл.вал.'!L174</f>
        <v>168326.25</v>
      </c>
      <c r="M174" s="21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2">
        <f>'9.рез.эмес.-улут.вал.'!N174+'13.рез.эмес.-чет өл.вал.'!N174</f>
        <v>583544.59000000008</v>
      </c>
      <c r="O174" s="21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2">
        <f>'9.рез.эмес.-улут.вал.'!P174+'13.рез.эмес.-чет өл.вал.'!P174</f>
        <v>643233.81000000006</v>
      </c>
      <c r="Q174" s="21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2">
        <f>'9.рез.эмес.-улут.вал.'!R174+'13.рез.эмес.-чет өл.вал.'!R174</f>
        <v>244.36999999999998</v>
      </c>
      <c r="S174" s="21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  <row r="175" spans="1:19" x14ac:dyDescent="0.2">
      <c r="A175" s="19" t="s">
        <v>20</v>
      </c>
      <c r="B175" s="20">
        <f>'9.рез.эмес.-улут.вал.'!B175+'13.рез.эмес.-чет өл.вал.'!B175</f>
        <v>41233102.439999998</v>
      </c>
      <c r="C175" s="21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0.25563287544850588</v>
      </c>
      <c r="D175" s="22">
        <f>'9.рез.эмес.-улут.вал.'!D175+'13.рез.эмес.-чет өл.вал.'!D175</f>
        <v>38913802.880000003</v>
      </c>
      <c r="E175" s="21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0.12148361242611098</v>
      </c>
      <c r="F175" s="22">
        <f t="shared" ref="F175" si="22">H175+J175+L175+N175+P175+R175</f>
        <v>2319299.56</v>
      </c>
      <c r="G175" s="21">
        <f t="shared" ref="G175" si="23">(H175*I175+J175*K175+L175*M175+N175*O175+P175*Q175+R175*S175)/(H175+J175+L175+N175+P175+R175)</f>
        <v>2.5064236175252845</v>
      </c>
      <c r="H175" s="22">
        <f>'9.рез.эмес.-улут.вал.'!H175+'13.рез.эмес.-чет өл.вал.'!H175</f>
        <v>626653.63</v>
      </c>
      <c r="I175" s="21">
        <f>('9.рез.эмес.-улут.вал.'!H175*'9.рез.эмес.-улут.вал.'!I175+'13.рез.эмес.-чет өл.вал.'!H175*'13.рез.эмес.-чет өл.вал.'!I175)/('9.рез.эмес.-улут.вал.'!H175+'13.рез.эмес.-чет өл.вал.'!H175)</f>
        <v>0.10294547627530702</v>
      </c>
      <c r="J175" s="22">
        <f>'9.рез.эмес.-улут.вал.'!J175+'13.рез.эмес.-чет өл.вал.'!J175</f>
        <v>296441.71000000002</v>
      </c>
      <c r="K175" s="21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3.1293186316459978</v>
      </c>
      <c r="L175" s="22">
        <f>'9.рез.эмес.-улут.вал.'!L175+'13.рез.эмес.-чет өл.вал.'!L175</f>
        <v>412119.88</v>
      </c>
      <c r="M175" s="21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1.6733491191931826</v>
      </c>
      <c r="N175" s="22">
        <f>'9.рез.эмес.-улут.вал.'!N175+'13.рез.эмес.-чет өл.вал.'!N175</f>
        <v>663552.65</v>
      </c>
      <c r="O175" s="21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3.6227653582575594</v>
      </c>
      <c r="P175" s="22">
        <f>'9.рез.эмес.-улут.вал.'!P175+'13.рез.эмес.-чет өл.вал.'!P175</f>
        <v>316641.09999999998</v>
      </c>
      <c r="Q175" s="21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5.2877408296017103</v>
      </c>
      <c r="R175" s="22">
        <f>'9.рез.эмес.-улут.вал.'!R175+'13.рез.эмес.-чет өл.вал.'!R175</f>
        <v>3890.59</v>
      </c>
      <c r="S175" s="21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13.659472162319821</v>
      </c>
    </row>
    <row r="176" spans="1:19" ht="13.5" thickBot="1" x14ac:dyDescent="0.25">
      <c r="A176" s="25" t="s">
        <v>21</v>
      </c>
      <c r="B176" s="26">
        <f>'9.рез.эмес.-улут.вал.'!B176+'13.рез.эмес.-чет өл.вал.'!B176</f>
        <v>48159390.00999999</v>
      </c>
      <c r="C176" s="27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0.2381897738887081</v>
      </c>
      <c r="D176" s="28">
        <f>'9.рез.эмес.-улут.вал.'!D176+'13.рез.эмес.-чет өл.вал.'!D176</f>
        <v>46515769.939999998</v>
      </c>
      <c r="E176" s="27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0.12025080879699616</v>
      </c>
      <c r="F176" s="28">
        <f t="shared" ref="F176:F187" si="24">H176+J176+L176+N176+P176+R176</f>
        <v>1643620.0699999998</v>
      </c>
      <c r="G176" s="27">
        <f t="shared" ref="G176:G187" si="25">(H176*I176+J176*K176+L176*M176+N176*O176+P176*Q176+R176*S176)/(H176+J176+L176+N176+P176+R176)</f>
        <v>3.5759573439621017</v>
      </c>
      <c r="H176" s="28">
        <f>'9.рез.эмес.-улут.вал.'!H176+'13.рез.эмес.-чет өл.вал.'!H176</f>
        <v>99505.23</v>
      </c>
      <c r="I176" s="27">
        <f>('9.рез.эмес.-улут.вал.'!H176*'9.рез.эмес.-улут.вал.'!I176+'13.рез.эмес.-чет өл.вал.'!H176*'13.рез.эмес.-чет өл.вал.'!I176)/('9.рез.эмес.-улут.вал.'!H176+'13.рез.эмес.-чет өл.вал.'!H176)</f>
        <v>0.50896815373423065</v>
      </c>
      <c r="J176" s="28">
        <f>'9.рез.эмес.-улут.вал.'!J176+'13.рез.эмес.-чет өл.вал.'!J176</f>
        <v>292322.61000000004</v>
      </c>
      <c r="K176" s="27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1.5107488425202587</v>
      </c>
      <c r="L176" s="28">
        <f>'9.рез.эмес.-улут.вал.'!L176+'13.рез.эмес.-чет өл.вал.'!L176</f>
        <v>308737.63</v>
      </c>
      <c r="M176" s="27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2.8900271379293763</v>
      </c>
      <c r="N176" s="28">
        <f>'9.рез.эмес.-улут.вал.'!N176+'13.рез.эмес.-чет өл.вал.'!N176</f>
        <v>755903.91</v>
      </c>
      <c r="O176" s="27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3.7635200200247731</v>
      </c>
      <c r="P176" s="28">
        <f>'9.рез.эмес.-улут.вал.'!P176+'13.рез.эмес.-чет өл.вал.'!P176</f>
        <v>185635.8</v>
      </c>
      <c r="Q176" s="27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8.7756574216826699</v>
      </c>
      <c r="R176" s="28">
        <f>'9.рез.эмес.-улут.вал.'!R176+'13.рез.эмес.-чет өл.вал.'!R176</f>
        <v>1514.89</v>
      </c>
      <c r="S176" s="27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12.574119837083883</v>
      </c>
    </row>
    <row r="177" spans="1:19" x14ac:dyDescent="0.2">
      <c r="A177" s="32" t="s">
        <v>76</v>
      </c>
      <c r="B177" s="20">
        <f>'9.рез.эмес.-улут.вал.'!B177+'13.рез.эмес.-чет өл.вал.'!B177</f>
        <v>44182527.490000002</v>
      </c>
      <c r="C177" s="21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0.19432454333544499</v>
      </c>
      <c r="D177" s="22">
        <f>'9.рез.эмес.-улут.вал.'!D177+'13.рез.эмес.-чет өл.вал.'!D177</f>
        <v>42952301.380000003</v>
      </c>
      <c r="E177" s="21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0.10432033510517327</v>
      </c>
      <c r="F177" s="22">
        <f t="shared" si="24"/>
        <v>1230226.1100000001</v>
      </c>
      <c r="G177" s="21">
        <f t="shared" si="25"/>
        <v>3.336745148743427</v>
      </c>
      <c r="H177" s="22">
        <f>'9.рез.эмес.-улут.вал.'!H177+'13.рез.эмес.-чет өл.вал.'!H177</f>
        <v>412680.38</v>
      </c>
      <c r="I177" s="21">
        <f>('9.рез.эмес.-улут.вал.'!H177*'9.рез.эмес.-улут.вал.'!I177+'13.рез.эмес.-чет өл.вал.'!H177*'13.рез.эмес.-чет өл.вал.'!I177)/('9.рез.эмес.-улут.вал.'!H177+'13.рез.эмес.-чет өл.вал.'!H177)</f>
        <v>0.15736037996281821</v>
      </c>
      <c r="J177" s="22">
        <f>'9.рез.эмес.-улут.вал.'!J177+'13.рез.эмес.-чет өл.вал.'!J177</f>
        <v>109192.76</v>
      </c>
      <c r="K177" s="21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1.6794306142641713</v>
      </c>
      <c r="L177" s="22">
        <f>'9.рез.эмес.-улут.вал.'!L177+'13.рез.эмес.-чет өл.вал.'!L177</f>
        <v>163626.68</v>
      </c>
      <c r="M177" s="21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3.813540689085674</v>
      </c>
      <c r="N177" s="22">
        <f>'9.рез.эмес.-улут.вал.'!N177+'13.рез.эмес.-чет өл.вал.'!N177</f>
        <v>364293.76</v>
      </c>
      <c r="O177" s="21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5.2245028193730239</v>
      </c>
      <c r="P177" s="22">
        <f>'9.рез.эмес.-улут.вал.'!P177+'13.рез.эмес.-чет өл.вал.'!P177</f>
        <v>178222.41</v>
      </c>
      <c r="Q177" s="21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7.2891721484407972</v>
      </c>
      <c r="R177" s="22">
        <f>'9.рез.эмес.-улут.вал.'!R177+'13.рез.эмес.-чет өл.вал.'!R177</f>
        <v>2210.1200000000003</v>
      </c>
      <c r="S177" s="21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13.70296345899772</v>
      </c>
    </row>
    <row r="178" spans="1:19" x14ac:dyDescent="0.2">
      <c r="A178" s="19" t="s">
        <v>11</v>
      </c>
      <c r="B178" s="20">
        <f>'9.рез.эмес.-улут.вал.'!B178+'13.рез.эмес.-чет өл.вал.'!B178</f>
        <v>41977794.670000002</v>
      </c>
      <c r="C178" s="21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0.32142003083460213</v>
      </c>
      <c r="D178" s="22">
        <f>'9.рез.эмес.-улут.вал.'!D178+'13.рез.эмес.-чет өл.вал.'!D178</f>
        <v>39632020.259999998</v>
      </c>
      <c r="E178" s="21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0.12963860621522605</v>
      </c>
      <c r="F178" s="22">
        <f t="shared" si="24"/>
        <v>2345774.41</v>
      </c>
      <c r="G178" s="21">
        <f t="shared" si="25"/>
        <v>3.5615804118180296</v>
      </c>
      <c r="H178" s="22">
        <f>'9.рез.эмес.-улут.вал.'!H178+'13.рез.эмес.-чет өл.вал.'!H178</f>
        <v>382221.61</v>
      </c>
      <c r="I178" s="21">
        <f>('9.рез.эмес.-улут.вал.'!H178*'9.рез.эмес.-улут.вал.'!I178+'13.рез.эмес.-чет өл.вал.'!H178*'13.рез.эмес.-чет өл.вал.'!I178)/('9.рез.эмес.-улут.вал.'!H178+'13.рез.эмес.-чет өл.вал.'!H178)</f>
        <v>0.54930706926800899</v>
      </c>
      <c r="J178" s="22">
        <f>'9.рез.эмес.-улут.вал.'!J178+'13.рез.эмес.-чет өл.вал.'!J178</f>
        <v>269125.73000000004</v>
      </c>
      <c r="K178" s="21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1.8712988059521507</v>
      </c>
      <c r="L178" s="22">
        <f>'9.рез.эмес.-улут.вал.'!L178+'13.рез.эмес.-чет өл.вал.'!L178</f>
        <v>265318.13</v>
      </c>
      <c r="M178" s="21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2.903278784227826</v>
      </c>
      <c r="N178" s="22">
        <f>'9.рез.эмес.-улут.вал.'!N178+'13.рез.эмес.-чет өл.вал.'!N178</f>
        <v>649285.08000000007</v>
      </c>
      <c r="O178" s="21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3.1104373189970693</v>
      </c>
      <c r="P178" s="22">
        <f>'9.рез.эмес.-улут.вал.'!P178+'13.рез.эмес.-чет өл.вал.'!P178</f>
        <v>776285.02</v>
      </c>
      <c r="Q178" s="21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6.1870113278754211</v>
      </c>
      <c r="R178" s="22">
        <f>'9.рез.эмес.-улут.вал.'!R178+'13.рез.эмес.-чет өл.вал.'!R178</f>
        <v>3538.84</v>
      </c>
      <c r="S178" s="21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13.664151473364191</v>
      </c>
    </row>
    <row r="179" spans="1:19" x14ac:dyDescent="0.2">
      <c r="A179" s="19" t="s">
        <v>12</v>
      </c>
      <c r="B179" s="20">
        <f>'9.рез.эмес.-улут.вал.'!B179+'13.рез.эмес.-чет өл.вал.'!B179</f>
        <v>45714986.379999995</v>
      </c>
      <c r="C179" s="21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0.18742995699433482</v>
      </c>
      <c r="D179" s="22">
        <f>'9.рез.эмес.-улут.вал.'!D179+'13.рез.эмес.-чет өл.вал.'!D179</f>
        <v>44697778.869999997</v>
      </c>
      <c r="E179" s="21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0.10542244600128614</v>
      </c>
      <c r="F179" s="22">
        <f t="shared" si="24"/>
        <v>1017207.51</v>
      </c>
      <c r="G179" s="21">
        <f t="shared" si="25"/>
        <v>3.790975503021992</v>
      </c>
      <c r="H179" s="22">
        <f>'9.рез.эмес.-улут.вал.'!H179+'13.рез.эмес.-чет өл.вал.'!H179</f>
        <v>304327.05000000005</v>
      </c>
      <c r="I179" s="21">
        <f>('9.рез.эмес.-улут.вал.'!H179*'9.рез.эмес.-улут.вал.'!I179+'13.рез.эмес.-чет өл.вал.'!H179*'13.рез.эмес.-чет өл.вал.'!I179)/('9.рез.эмес.-улут.вал.'!H179+'13.рез.эмес.-чет өл.вал.'!H179)</f>
        <v>0.20757318877832234</v>
      </c>
      <c r="J179" s="22">
        <f>'9.рез.эмес.-улут.вал.'!J179+'13.рез.эмес.-чет өл.вал.'!J179</f>
        <v>178305.73</v>
      </c>
      <c r="K179" s="21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2.1049814091784946</v>
      </c>
      <c r="L179" s="22">
        <f>'9.рез.эмес.-улут.вал.'!L179+'13.рез.эмес.-чет өл.вал.'!L179</f>
        <v>130194.53</v>
      </c>
      <c r="M179" s="21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4.388131306284536</v>
      </c>
      <c r="N179" s="22">
        <f>'9.рез.эмес.-улут.вал.'!N179+'13.рез.эмес.-чет өл.вал.'!N179</f>
        <v>228852.40000000002</v>
      </c>
      <c r="O179" s="21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5.8056696892844517</v>
      </c>
      <c r="P179" s="22">
        <f>'9.рез.эмес.-улут.вал.'!P179+'13.рез.эмес.-чет өл.вал.'!P179</f>
        <v>174305.72</v>
      </c>
      <c r="Q179" s="21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8.6145480171275821</v>
      </c>
      <c r="R179" s="22">
        <f>'9.рез.эмес.-улут.вал.'!R179+'13.рез.эмес.-чет өл.вал.'!R179</f>
        <v>1222.08</v>
      </c>
      <c r="S179" s="21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13.248919301518731</v>
      </c>
    </row>
    <row r="180" spans="1:19" x14ac:dyDescent="0.2">
      <c r="A180" s="19" t="s">
        <v>13</v>
      </c>
      <c r="B180" s="20">
        <f>'9.рез.эмес.-улут.вал.'!B180+'13.рез.эмес.-чет өл.вал.'!B180</f>
        <v>58813738.079999998</v>
      </c>
      <c r="C180" s="21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0.2082544761640493</v>
      </c>
      <c r="D180" s="22">
        <f>'9.рез.эмес.-улут.вал.'!D180+'13.рез.эмес.-чет өл.вал.'!D180</f>
        <v>57109390.109999999</v>
      </c>
      <c r="E180" s="21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9.9667127998331273E-2</v>
      </c>
      <c r="F180" s="22">
        <f t="shared" si="24"/>
        <v>1704347.9699999997</v>
      </c>
      <c r="G180" s="21">
        <f t="shared" si="25"/>
        <v>3.8468056033768709</v>
      </c>
      <c r="H180" s="22">
        <f>'9.рез.эмес.-улут.вал.'!H180+'13.рез.эмес.-чет өл.вал.'!H180</f>
        <v>171203.66</v>
      </c>
      <c r="I180" s="21">
        <f>('9.рез.эмес.-улут.вал.'!H180*'9.рез.эмес.-улут.вал.'!I180+'13.рез.эмес.-чет өл.вал.'!H180*'13.рез.эмес.-чет өл.вал.'!I180)/('9.рез.эмес.-улут.вал.'!H180+'13.рез.эмес.-чет өл.вал.'!H180)</f>
        <v>0.20057061280115199</v>
      </c>
      <c r="J180" s="22">
        <f>'9.рез.эмес.-улут.вал.'!J180+'13.рез.эмес.-чет өл.вал.'!J180</f>
        <v>298083.36</v>
      </c>
      <c r="K180" s="21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3.187899036698997</v>
      </c>
      <c r="L180" s="22">
        <f>'9.рез.эмес.-улут.вал.'!L180+'13.рез.эмес.-чет өл.вал.'!L180</f>
        <v>426717.99</v>
      </c>
      <c r="M180" s="21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3.7224427324941169</v>
      </c>
      <c r="N180" s="22">
        <f>'9.рез.эмес.-улут.вал.'!N180+'13.рез.эмес.-чет өл.вал.'!N180</f>
        <v>307178.84999999998</v>
      </c>
      <c r="O180" s="21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4.97847053825482</v>
      </c>
      <c r="P180" s="22">
        <f>'9.рез.эмес.-улут.вал.'!P180+'13.рез.эмес.-чет өл.вал.'!P180</f>
        <v>499720.21</v>
      </c>
      <c r="Q180" s="21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4.8712407038730738</v>
      </c>
      <c r="R180" s="22">
        <f>'9.рез.эмес.-улут.вал.'!R180+'13.рез.эмес.-чет өл.вал.'!R180</f>
        <v>1443.8999999999999</v>
      </c>
      <c r="S180" s="21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13.66138860031856</v>
      </c>
    </row>
    <row r="181" spans="1:19" x14ac:dyDescent="0.2">
      <c r="A181" s="19" t="s">
        <v>14</v>
      </c>
      <c r="B181" s="20">
        <f>'9.рез.эмес.-улут.вал.'!B181+'13.рез.эмес.-чет өл.вал.'!B181</f>
        <v>56599720.380000003</v>
      </c>
      <c r="C181" s="21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0.20710739593409985</v>
      </c>
      <c r="D181" s="22">
        <f>'9.рез.эмес.-улут.вал.'!D181+'13.рез.эмес.-чет өл.вал.'!D181</f>
        <v>55092589.640000001</v>
      </c>
      <c r="E181" s="21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8.2049717035229119E-2</v>
      </c>
      <c r="F181" s="22">
        <f t="shared" si="24"/>
        <v>1507130.7400000002</v>
      </c>
      <c r="G181" s="21">
        <f t="shared" si="25"/>
        <v>4.7785431725717471</v>
      </c>
      <c r="H181" s="22">
        <f>'9.рез.эмес.-улут.вал.'!H181+'13.рез.эмес.-чет өл.вал.'!H181</f>
        <v>211981.32</v>
      </c>
      <c r="I181" s="21">
        <f>('9.рез.эмес.-улут.вал.'!H181*'9.рез.эмес.-улут.вал.'!I181+'13.рез.эмес.-чет өл.вал.'!H181*'13.рез.эмес.-чет өл.вал.'!I181)/('9.рез.эмес.-улут.вал.'!H181+'13.рез.эмес.-чет өл.вал.'!H181)</f>
        <v>0.45595090501370561</v>
      </c>
      <c r="J181" s="22">
        <f>'9.рез.эмес.-улут.вал.'!J181+'13.рез.эмес.-чет өл.вал.'!J181</f>
        <v>204671.61</v>
      </c>
      <c r="K181" s="21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1.5719407718539931</v>
      </c>
      <c r="L181" s="22">
        <f>'9.рез.эмес.-улут.вал.'!L181+'13.рез.эмес.-чет өл.вал.'!L181</f>
        <v>342667.98</v>
      </c>
      <c r="M181" s="21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7.5991128240228374</v>
      </c>
      <c r="N181" s="22">
        <f>'9.рез.эмес.-улут.вал.'!N181+'13.рез.эмес.-чет өл.вал.'!N181</f>
        <v>483504.86</v>
      </c>
      <c r="O181" s="21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4.5025023314140062</v>
      </c>
      <c r="P181" s="22">
        <f>'9.рез.эмес.-улут.вал.'!P181+'13.рез.эмес.-чет өл.вал.'!P181</f>
        <v>263098.91000000003</v>
      </c>
      <c r="Q181" s="21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7.5448954722009427</v>
      </c>
      <c r="R181" s="22">
        <f>'9.рез.эмес.-улут.вал.'!R181+'13.рез.эмес.-чет өл.вал.'!R181</f>
        <v>1206.06</v>
      </c>
      <c r="S181" s="21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14.507080161849304</v>
      </c>
    </row>
    <row r="182" spans="1:19" x14ac:dyDescent="0.2">
      <c r="A182" s="19" t="s">
        <v>15</v>
      </c>
      <c r="B182" s="20">
        <f>'9.рез.эмес.-улут.вал.'!B182+'13.рез.эмес.-чет өл.вал.'!B182</f>
        <v>50812352.840000011</v>
      </c>
      <c r="C182" s="21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0.22023342583322886</v>
      </c>
      <c r="D182" s="22">
        <f>'9.рез.эмес.-улут.вал.'!D182+'13.рез.эмес.-чет өл.вал.'!D182</f>
        <v>49487445.530000001</v>
      </c>
      <c r="E182" s="21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0.11960782915965551</v>
      </c>
      <c r="F182" s="22">
        <f t="shared" si="24"/>
        <v>1324907.31</v>
      </c>
      <c r="G182" s="21">
        <f t="shared" si="25"/>
        <v>3.9787633220168428</v>
      </c>
      <c r="H182" s="22">
        <f>'9.рез.эмес.-улут.вал.'!H182+'13.рез.эмес.-чет өл.вал.'!H182</f>
        <v>467041.9</v>
      </c>
      <c r="I182" s="21">
        <f>('9.рез.эмес.-улут.вал.'!H182*'9.рез.эмес.-улут.вал.'!I182+'13.рез.эмес.-чет өл.вал.'!H182*'13.рез.эмес.-чет өл.вал.'!I182)/('9.рез.эмес.-улут.вал.'!H182+'13.рез.эмес.-чет өл.вал.'!H182)</f>
        <v>6.2825616502502263E-2</v>
      </c>
      <c r="J182" s="22">
        <f>'9.рез.эмес.-улут.вал.'!J182+'13.рез.эмес.-чет өл.вал.'!J182</f>
        <v>113174.93000000001</v>
      </c>
      <c r="K182" s="21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2.1726109890238066</v>
      </c>
      <c r="L182" s="22">
        <f>'9.рез.эмес.-улут.вал.'!L182+'13.рез.эмес.-чет өл.вал.'!L182</f>
        <v>111348.68</v>
      </c>
      <c r="M182" s="21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3.5976191518390617</v>
      </c>
      <c r="N182" s="22">
        <f>'9.рез.эмес.-улут.вал.'!N182+'13.рез.эмес.-чет өл.вал.'!N182</f>
        <v>300017.95</v>
      </c>
      <c r="O182" s="21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6.9981403949330225</v>
      </c>
      <c r="P182" s="22">
        <f>'9.рез.эмес.-улут.вал.'!P182+'13.рез.эмес.-чет өл.вал.'!P182</f>
        <v>329882.5</v>
      </c>
      <c r="Q182" s="21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7.4560602984396072</v>
      </c>
      <c r="R182" s="22">
        <f>'9.рез.эмес.-улут.вал.'!R182+'13.рез.эмес.-чет өл.вал.'!R182</f>
        <v>3441.35</v>
      </c>
      <c r="S182" s="21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10.601545323782849</v>
      </c>
    </row>
    <row r="183" spans="1:19" x14ac:dyDescent="0.2">
      <c r="A183" s="19" t="s">
        <v>16</v>
      </c>
      <c r="B183" s="20">
        <f>'9.рез.эмес.-улут.вал.'!B183+'13.рез.эмес.-чет өл.вал.'!B183</f>
        <v>57986320.25</v>
      </c>
      <c r="C183" s="21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0.19632837180765902</v>
      </c>
      <c r="D183" s="22">
        <f>'9.рез.эмес.-улут.вал.'!D183+'13.рез.эмес.-чет өл.вал.'!D183</f>
        <v>56740826.120000005</v>
      </c>
      <c r="E183" s="21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0.11082570664905216</v>
      </c>
      <c r="F183" s="22">
        <f t="shared" si="24"/>
        <v>1245494.1299999999</v>
      </c>
      <c r="G183" s="21">
        <f t="shared" si="25"/>
        <v>4.0915629937171953</v>
      </c>
      <c r="H183" s="22">
        <f>'9.рез.эмес.-улут.вал.'!H183+'13.рез.эмес.-чет өл.вал.'!H183</f>
        <v>171674.69999999998</v>
      </c>
      <c r="I183" s="21">
        <f>('9.рез.эмес.-улут.вал.'!H183*'9.рез.эмес.-улут.вал.'!I183+'13.рез.эмес.-чет өл.вал.'!H183*'13.рез.эмес.-чет өл.вал.'!I183)/('9.рез.эмес.-улут.вал.'!H183+'13.рез.эмес.-чет өл.вал.'!H183)</f>
        <v>0.25448206287822311</v>
      </c>
      <c r="J183" s="22">
        <f>'9.рез.эмес.-улут.вал.'!J183+'13.рез.эмес.-чет өл.вал.'!J183</f>
        <v>383138.03</v>
      </c>
      <c r="K183" s="21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2.8137202073101428</v>
      </c>
      <c r="L183" s="22">
        <f>'9.рез.эмес.-улут.вал.'!L183+'13.рез.эмес.-чет өл.вал.'!L183</f>
        <v>110218</v>
      </c>
      <c r="M183" s="21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2.9123682365856753</v>
      </c>
      <c r="N183" s="22">
        <f>'9.рез.эмес.-улут.вал.'!N183+'13.рез.эмес.-чет өл.вал.'!N183</f>
        <v>308246.19</v>
      </c>
      <c r="O183" s="21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4.6380037806793215</v>
      </c>
      <c r="P183" s="22">
        <f>'9.рез.эмес.-улут.вал.'!P183+'13.рез.эмес.-чет өл.вал.'!P183</f>
        <v>270555.26</v>
      </c>
      <c r="Q183" s="21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8.1469628788588189</v>
      </c>
      <c r="R183" s="22">
        <f>'9.рез.эмес.-улут.вал.'!R183+'13.рез.эмес.-чет өл.вал.'!R183</f>
        <v>1661.95</v>
      </c>
      <c r="S183" s="21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11.697274526911166</v>
      </c>
    </row>
    <row r="184" spans="1:19" x14ac:dyDescent="0.2">
      <c r="A184" s="19" t="s">
        <v>17</v>
      </c>
      <c r="B184" s="20">
        <f>'9.рез.эмес.-улут.вал.'!B184+'13.рез.эмес.-чет өл.вал.'!B184</f>
        <v>49989899.770000003</v>
      </c>
      <c r="C184" s="21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0.2083666451188006</v>
      </c>
      <c r="D184" s="22">
        <f>'9.рез.эмес.-улут.вал.'!D184+'13.рез.эмес.-чет өл.вал.'!D184</f>
        <v>48865814.280000001</v>
      </c>
      <c r="E184" s="21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0.12368332076835298</v>
      </c>
      <c r="F184" s="22">
        <f t="shared" si="24"/>
        <v>1124085.49</v>
      </c>
      <c r="G184" s="21">
        <f t="shared" si="25"/>
        <v>3.8896877164565096</v>
      </c>
      <c r="H184" s="22">
        <f>'9.рез.эмес.-улут.вал.'!H184+'13.рез.эмес.-чет өл.вал.'!H184</f>
        <v>311995.64</v>
      </c>
      <c r="I184" s="21">
        <f>('9.рез.эмес.-улут.вал.'!H184*'9.рез.эмес.-улут.вал.'!I184+'13.рез.эмес.-чет өл.вал.'!H184*'13.рез.эмес.-чет өл.вал.'!I184)/('9.рез.эмес.-улут.вал.'!H184+'13.рез.эмес.-чет өл.вал.'!H184)</f>
        <v>0.49613710178770415</v>
      </c>
      <c r="J184" s="22">
        <f>'9.рез.эмес.-улут.вал.'!J184+'13.рез.эмес.-чет өл.вал.'!J184</f>
        <v>103037.01000000001</v>
      </c>
      <c r="K184" s="21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2.7096810456747491</v>
      </c>
      <c r="L184" s="22">
        <f>'9.рез.эмес.-улут.вал.'!L184+'13.рез.эмес.-чет өл.вал.'!L184</f>
        <v>199071.97999999998</v>
      </c>
      <c r="M184" s="21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2.3798208602737545</v>
      </c>
      <c r="N184" s="22">
        <f>'9.рез.эмес.-улут.вал.'!N184+'13.рез.эмес.-чет өл.вал.'!N184</f>
        <v>299060</v>
      </c>
      <c r="O184" s="21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6.5048332190864686</v>
      </c>
      <c r="P184" s="22">
        <f>'9.рез.эмес.-улут.вал.'!P184+'13.рез.эмес.-чет өл.вал.'!P184</f>
        <v>205575.79</v>
      </c>
      <c r="Q184" s="21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7.0242084298934149</v>
      </c>
      <c r="R184" s="22">
        <f>'9.рез.эмес.-улут.вал.'!R184+'13.рез.эмес.-чет өл.вал.'!R184</f>
        <v>5345.07</v>
      </c>
      <c r="S184" s="21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14.078993689511982</v>
      </c>
    </row>
    <row r="185" spans="1:19" x14ac:dyDescent="0.2">
      <c r="A185" s="19" t="s">
        <v>18</v>
      </c>
      <c r="B185" s="20">
        <f>'9.рез.эмес.-улут.вал.'!B185+'13.рез.эмес.-чет өл.вал.'!B185</f>
        <v>72565182.069999993</v>
      </c>
      <c r="C185" s="21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0.19025392287698298</v>
      </c>
      <c r="D185" s="22">
        <f>'9.рез.эмес.-улут.вал.'!D185+'13.рез.эмес.-чет өл.вал.'!D185</f>
        <v>70284587.299999997</v>
      </c>
      <c r="E185" s="21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8.425781147611576E-2</v>
      </c>
      <c r="F185" s="22">
        <f t="shared" si="24"/>
        <v>2280594.7699999996</v>
      </c>
      <c r="G185" s="21">
        <f t="shared" si="25"/>
        <v>3.456898678540778</v>
      </c>
      <c r="H185" s="22">
        <f>'9.рез.эмес.-улут.вал.'!H185+'13.рез.эмес.-чет өл.вал.'!H185</f>
        <v>433393.75</v>
      </c>
      <c r="I185" s="21">
        <f>('9.рез.эмес.-улут.вал.'!H185*'9.рез.эмес.-улут.вал.'!I185+'13.рез.эмес.-чет өл.вал.'!H185*'13.рез.эмес.-чет өл.вал.'!I185)/('9.рез.эмес.-улут.вал.'!H185+'13.рез.эмес.-чет өл.вал.'!H185)</f>
        <v>0.11274362078364075</v>
      </c>
      <c r="J185" s="22">
        <f>'9.рез.эмес.-улут.вал.'!J185+'13.рез.эмес.-чет өл.вал.'!J185</f>
        <v>560061.99</v>
      </c>
      <c r="K185" s="21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2.1163701452048205</v>
      </c>
      <c r="L185" s="22">
        <f>'9.рез.эмес.-улут.вал.'!L185+'13.рез.эмес.-чет өл.вал.'!L185</f>
        <v>266734.95</v>
      </c>
      <c r="M185" s="21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3.4419948326981507</v>
      </c>
      <c r="N185" s="22">
        <f>'9.рез.эмес.-улут.вал.'!N185+'13.рез.эмес.-чет өл.вал.'!N185</f>
        <v>418343.65</v>
      </c>
      <c r="O185" s="21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6.4397015224206298</v>
      </c>
      <c r="P185" s="22">
        <f>'9.рез.эмес.-улут.вал.'!P185+'13.рез.эмес.-чет өл.вал.'!P185</f>
        <v>597194.63</v>
      </c>
      <c r="Q185" s="21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4.9690567753430814</v>
      </c>
      <c r="R185" s="22">
        <f>'9.рез.эмес.-улут.вал.'!R185+'13.рез.эмес.-чет өл.вал.'!R185</f>
        <v>4865.8</v>
      </c>
      <c r="S185" s="21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14.390564593694721</v>
      </c>
    </row>
    <row r="186" spans="1:19" hidden="1" x14ac:dyDescent="0.2">
      <c r="A186" s="19" t="s">
        <v>19</v>
      </c>
      <c r="B186" s="20">
        <f>'9.рез.эмес.-улут.вал.'!B186+'13.рез.эмес.-чет өл.вал.'!B186</f>
        <v>0</v>
      </c>
      <c r="C186" s="21" t="e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#DIV/0!</v>
      </c>
      <c r="D186" s="22">
        <f>'9.рез.эмес.-улут.вал.'!D186+'13.рез.эмес.-чет өл.вал.'!D186</f>
        <v>0</v>
      </c>
      <c r="E186" s="21" t="e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#DIV/0!</v>
      </c>
      <c r="F186" s="22">
        <f t="shared" si="24"/>
        <v>0</v>
      </c>
      <c r="G186" s="21" t="e">
        <f t="shared" si="25"/>
        <v>#DIV/0!</v>
      </c>
      <c r="H186" s="22">
        <f>'9.рез.эмес.-улут.вал.'!H186+'13.рез.эмес.-чет өл.вал.'!H186</f>
        <v>0</v>
      </c>
      <c r="I186" s="21" t="e">
        <f>('9.рез.эмес.-улут.вал.'!H186*'9.рез.эмес.-улут.вал.'!I186+'13.рез.эмес.-чет өл.вал.'!H186*'13.рез.эмес.-чет өл.вал.'!I186)/('9.рез.эмес.-улут.вал.'!H186+'13.рез.эмес.-чет өл.вал.'!H186)</f>
        <v>#DIV/0!</v>
      </c>
      <c r="J186" s="22">
        <f>'9.рез.эмес.-улут.вал.'!J186+'13.рез.эмес.-чет өл.вал.'!J186</f>
        <v>0</v>
      </c>
      <c r="K186" s="21" t="e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#DIV/0!</v>
      </c>
      <c r="L186" s="22">
        <f>'9.рез.эмес.-улут.вал.'!L186+'13.рез.эмес.-чет өл.вал.'!L186</f>
        <v>0</v>
      </c>
      <c r="M186" s="21" t="e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#DIV/0!</v>
      </c>
      <c r="N186" s="22">
        <f>'9.рез.эмес.-улут.вал.'!N186+'13.рез.эмес.-чет өл.вал.'!N186</f>
        <v>0</v>
      </c>
      <c r="O186" s="21" t="e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#DIV/0!</v>
      </c>
      <c r="P186" s="22">
        <f>'9.рез.эмес.-улут.вал.'!P186+'13.рез.эмес.-чет өл.вал.'!P186</f>
        <v>0</v>
      </c>
      <c r="Q186" s="21" t="e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#DIV/0!</v>
      </c>
      <c r="R186" s="22">
        <f>'9.рез.эмес.-улут.вал.'!R186+'13.рез.эмес.-чет өл.вал.'!R186</f>
        <v>0</v>
      </c>
      <c r="S186" s="21" t="e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#DIV/0!</v>
      </c>
    </row>
    <row r="187" spans="1:19" hidden="1" x14ac:dyDescent="0.2">
      <c r="A187" s="19" t="s">
        <v>20</v>
      </c>
      <c r="B187" s="20">
        <f>'9.рез.эмес.-улут.вал.'!B187+'13.рез.эмес.-чет өл.вал.'!B187</f>
        <v>0</v>
      </c>
      <c r="C187" s="21" t="e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#DIV/0!</v>
      </c>
      <c r="D187" s="22">
        <f>'9.рез.эмес.-улут.вал.'!D187+'13.рез.эмес.-чет өл.вал.'!D187</f>
        <v>0</v>
      </c>
      <c r="E187" s="21" t="e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#DIV/0!</v>
      </c>
      <c r="F187" s="22">
        <f t="shared" si="24"/>
        <v>0</v>
      </c>
      <c r="G187" s="21" t="e">
        <f t="shared" si="25"/>
        <v>#DIV/0!</v>
      </c>
      <c r="H187" s="22">
        <f>'9.рез.эмес.-улут.вал.'!H187+'13.рез.эмес.-чет өл.вал.'!H187</f>
        <v>0</v>
      </c>
      <c r="I187" s="21" t="e">
        <f>('9.рез.эмес.-улут.вал.'!H187*'9.рез.эмес.-улут.вал.'!I187+'13.рез.эмес.-чет өл.вал.'!H187*'13.рез.эмес.-чет өл.вал.'!I187)/('9.рез.эмес.-улут.вал.'!H187+'13.рез.эмес.-чет өл.вал.'!H187)</f>
        <v>#DIV/0!</v>
      </c>
      <c r="J187" s="22">
        <f>'9.рез.эмес.-улут.вал.'!J187+'13.рез.эмес.-чет өл.вал.'!J187</f>
        <v>0</v>
      </c>
      <c r="K187" s="21" t="e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#DIV/0!</v>
      </c>
      <c r="L187" s="22">
        <f>'9.рез.эмес.-улут.вал.'!L187+'13.рез.эмес.-чет өл.вал.'!L187</f>
        <v>0</v>
      </c>
      <c r="M187" s="21" t="e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#DIV/0!</v>
      </c>
      <c r="N187" s="22">
        <f>'9.рез.эмес.-улут.вал.'!N187+'13.рез.эмес.-чет өл.вал.'!N187</f>
        <v>0</v>
      </c>
      <c r="O187" s="21" t="e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#DIV/0!</v>
      </c>
      <c r="P187" s="22">
        <f>'9.рез.эмес.-улут.вал.'!P187+'13.рез.эмес.-чет өл.вал.'!P187</f>
        <v>0</v>
      </c>
      <c r="Q187" s="21" t="e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#DIV/0!</v>
      </c>
      <c r="R187" s="22">
        <f>'9.рез.эмес.-улут.вал.'!R187+'13.рез.эмес.-чет өл.вал.'!R187</f>
        <v>0</v>
      </c>
      <c r="S187" s="21" t="e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#DIV/0!</v>
      </c>
    </row>
    <row r="188" spans="1:19" ht="13.5" hidden="1" thickBot="1" x14ac:dyDescent="0.25">
      <c r="A188" s="25" t="s">
        <v>21</v>
      </c>
      <c r="B188" s="26">
        <f>'9.рез.эмес.-улут.вал.'!B188+'13.рез.эмес.-чет өл.вал.'!B188</f>
        <v>0</v>
      </c>
      <c r="C188" s="27" t="e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#DIV/0!</v>
      </c>
      <c r="D188" s="28">
        <f>'9.рез.эмес.-улут.вал.'!D188+'13.рез.эмес.-чет өл.вал.'!D188</f>
        <v>0</v>
      </c>
      <c r="E188" s="27" t="e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#DIV/0!</v>
      </c>
      <c r="F188" s="28">
        <f t="shared" ref="F188" si="26">H188+J188+L188+N188+P188+R188</f>
        <v>0</v>
      </c>
      <c r="G188" s="27" t="e">
        <f t="shared" ref="G188" si="27">(H188*I188+J188*K188+L188*M188+N188*O188+P188*Q188+R188*S188)/(H188+J188+L188+N188+P188+R188)</f>
        <v>#DIV/0!</v>
      </c>
      <c r="H188" s="28">
        <f>'9.рез.эмес.-улут.вал.'!H188+'13.рез.эмес.-чет өл.вал.'!H188</f>
        <v>0</v>
      </c>
      <c r="I188" s="27" t="e">
        <f>('9.рез.эмес.-улут.вал.'!H188*'9.рез.эмес.-улут.вал.'!I188+'13.рез.эмес.-чет өл.вал.'!H188*'13.рез.эмес.-чет өл.вал.'!I188)/('9.рез.эмес.-улут.вал.'!H188+'13.рез.эмес.-чет өл.вал.'!H188)</f>
        <v>#DIV/0!</v>
      </c>
      <c r="J188" s="28">
        <f>'9.рез.эмес.-улут.вал.'!J188+'13.рез.эмес.-чет өл.вал.'!J188</f>
        <v>0</v>
      </c>
      <c r="K188" s="27" t="e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#DIV/0!</v>
      </c>
      <c r="L188" s="28">
        <f>'9.рез.эмес.-улут.вал.'!L188+'13.рез.эмес.-чет өл.вал.'!L188</f>
        <v>0</v>
      </c>
      <c r="M188" s="27" t="e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#DIV/0!</v>
      </c>
      <c r="N188" s="28">
        <f>'9.рез.эмес.-улут.вал.'!N188+'13.рез.эмес.-чет өл.вал.'!N188</f>
        <v>0</v>
      </c>
      <c r="O188" s="27" t="e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#DIV/0!</v>
      </c>
      <c r="P188" s="28">
        <f>'9.рез.эмес.-улут.вал.'!P188+'13.рез.эмес.-чет өл.вал.'!P188</f>
        <v>0</v>
      </c>
      <c r="Q188" s="27" t="e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#DIV/0!</v>
      </c>
      <c r="R188" s="28">
        <f>'9.рез.эмес.-улут.вал.'!R188+'13.рез.эмес.-чет өл.вал.'!R188</f>
        <v>0</v>
      </c>
      <c r="S188" s="27" t="e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1.2273196767641719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0.59684369133208803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139641126.31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1.3148617826856608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8227412.4100000001</v>
      </c>
      <c r="G336" s="21">
        <f t="shared" ref="G336" si="23">(H336*I336+J336*K336+L336*M336+N336*O336+P336*Q336+R336*S336)/(H336+J336+L336+N336+P336+R336)</f>
        <v>11.497653419770671</v>
      </c>
      <c r="H336" s="22">
        <f>'7.жеке-улут.вал.'!H336+'8.юрид-улут.вал.'!H336+'9.рез.эмес.-улут.вал.'!H168</f>
        <v>484734.48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2.809388509560943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x14ac:dyDescent="0.2">
      <c r="A342" s="19" t="s">
        <v>19</v>
      </c>
      <c r="B342" s="20">
        <f>'7.жеке-улут.вал.'!B342+'8.юрид-улут.вал.'!B342+'9.рез.эмес.-улут.вал.'!B174</f>
        <v>202489756.42999998</v>
      </c>
      <c r="C342" s="21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2">
        <f>'7.жеке-улут.вал.'!D342+'8.юрид-улут.вал.'!D342+'9.рез.эмес.-улут.вал.'!D174</f>
        <v>195317351.45000002</v>
      </c>
      <c r="E342" s="21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2">
        <f t="shared" si="26"/>
        <v>7172404.9800000004</v>
      </c>
      <c r="G342" s="21">
        <f t="shared" si="27"/>
        <v>11.972784262274043</v>
      </c>
      <c r="H342" s="22">
        <f>'7.жеке-улут.вал.'!H342+'8.юрид-улут.вал.'!H342+'9.рез.эмес.-улут.вал.'!H174</f>
        <v>127152.9</v>
      </c>
      <c r="I342" s="21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2">
        <f>'7.жеке-улут.вал.'!J342+'8.юрид-улут.вал.'!J342+'9.рез.эмес.-улут.вал.'!J174</f>
        <v>409760.5</v>
      </c>
      <c r="K342" s="21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2">
        <f>'7.жеке-улут.вал.'!L342+'8.юрид-улут.вал.'!L342+'9.рез.эмес.-улут.вал.'!L174</f>
        <v>729672.52999999991</v>
      </c>
      <c r="M342" s="21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2">
        <f>'7.жеке-улут.вал.'!N342+'8.юрид-улут.вал.'!N342+'9.рез.эмес.-улут.вал.'!N174</f>
        <v>3118054.22</v>
      </c>
      <c r="O342" s="21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2">
        <f>'7.жеке-улут.вал.'!P342+'8.юрид-улут.вал.'!P342+'9.рез.эмес.-улут.вал.'!P174</f>
        <v>2768879.7700000005</v>
      </c>
      <c r="Q342" s="21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2">
        <f>'7.жеке-улут.вал.'!R342+'8.юрид-улут.вал.'!R342+'9.рез.эмес.-улут.вал.'!R174</f>
        <v>18885.060000000001</v>
      </c>
      <c r="S342" s="21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14.25" customHeight="1" x14ac:dyDescent="0.2">
      <c r="A343" s="19" t="s">
        <v>20</v>
      </c>
      <c r="B343" s="20">
        <f>'7.жеке-улут.вал.'!B343+'8.юрид-улут.вал.'!B343+'9.рез.эмес.-улут.вал.'!B175</f>
        <v>199576562.15000001</v>
      </c>
      <c r="C343" s="21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1.3567246169406975</v>
      </c>
      <c r="D343" s="22">
        <f>'7.жеке-улут.вал.'!D343+'8.юрид-улут.вал.'!D343+'9.рез.эмес.-улут.вал.'!D175</f>
        <v>192199786.47</v>
      </c>
      <c r="E343" s="21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0.95577152885116878</v>
      </c>
      <c r="F343" s="22">
        <f t="shared" ref="F343" si="28">H343+J343+L343+N343+P343+R343</f>
        <v>7376775.6799999997</v>
      </c>
      <c r="G343" s="21">
        <f t="shared" ref="G343" si="29">(H343*I343+J343*K343+L343*M343+N343*O343+P343*Q343+R343*S343)/(H343+J343+L343+N343+P343+R343)</f>
        <v>11.803442974424287</v>
      </c>
      <c r="H343" s="22">
        <f>'7.жеке-улут.вал.'!H343+'8.юрид-улут.вал.'!H343+'9.рез.эмес.-улут.вал.'!H175</f>
        <v>393785.62999999995</v>
      </c>
      <c r="I343" s="21">
        <f>('7.жеке-улут.вал.'!H343*'7.жеке-улут.вал.'!I343+'8.юрид-улут.вал.'!H343*'8.юрид-улут.вал.'!I343+'9.рез.эмес.-улут.вал.'!H175*'9.рез.эмес.-улут.вал.'!I175)/('7.жеке-улут.вал.'!H343+'8.юрид-улут.вал.'!H343+'9.рез.эмес.-улут.вал.'!H175)</f>
        <v>2.4638925948110386</v>
      </c>
      <c r="J343" s="22">
        <f>'7.жеке-улут.вал.'!J343+'8.юрид-улут.вал.'!J343+'9.рез.эмес.-улут.вал.'!J175</f>
        <v>434943.62</v>
      </c>
      <c r="K343" s="21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6.435053463710994</v>
      </c>
      <c r="L343" s="22">
        <f>'7.жеке-улут.вал.'!L343+'8.юрид-улут.вал.'!L343+'9.рез.эмес.-улут.вал.'!L175</f>
        <v>991988.29</v>
      </c>
      <c r="M343" s="21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9.1120150227781398</v>
      </c>
      <c r="N343" s="22">
        <f>'7.жеке-улут.вал.'!N343+'8.юрид-улут.вал.'!N343+'9.рез.эмес.-улут.вал.'!N175</f>
        <v>3050974.79</v>
      </c>
      <c r="O343" s="21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12.875752575884087</v>
      </c>
      <c r="P343" s="22">
        <f>'7.жеке-улут.вал.'!P343+'8.юрид-улут.вал.'!P343+'9.рез.эмес.-улут.вал.'!P175</f>
        <v>2484067.71</v>
      </c>
      <c r="Q343" s="21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13.96047629241154</v>
      </c>
      <c r="R343" s="22">
        <f>'7.жеке-улут.вал.'!R343+'8.юрид-улут.вал.'!R343+'9.рез.эмес.-улут.вал.'!R175</f>
        <v>21015.64</v>
      </c>
      <c r="S343" s="21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14.315197705137683</v>
      </c>
    </row>
    <row r="344" spans="1:19" ht="14.25" customHeight="1" thickBot="1" x14ac:dyDescent="0.25">
      <c r="A344" s="25" t="s">
        <v>21</v>
      </c>
      <c r="B344" s="26">
        <f>'7.жеке-улут.вал.'!B344+'8.юрид-улут.вал.'!B344+'9.рез.эмес.-улут.вал.'!B176</f>
        <v>234431533.94999999</v>
      </c>
      <c r="C344" s="27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1.3784636325590192</v>
      </c>
      <c r="D344" s="28">
        <f>'7.жеке-улут.вал.'!D344+'8.юрид-улут.вал.'!D344+'9.рез.эмес.-улут.вал.'!D176</f>
        <v>225972702.71000001</v>
      </c>
      <c r="E344" s="27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0.96868452670019378</v>
      </c>
      <c r="F344" s="28">
        <f t="shared" ref="F344:F355" si="30">H344+J344+L344+N344+P344+R344</f>
        <v>8458831.2400000002</v>
      </c>
      <c r="G344" s="27">
        <f t="shared" ref="G344:G355" si="31">(H344*I344+J344*K344+L344*M344+N344*O344+P344*Q344+R344*S344)/(H344+J344+L344+N344+P344+R344)</f>
        <v>12.325471491886637</v>
      </c>
      <c r="H344" s="28">
        <f>'7.жеке-улут.вал.'!H344+'8.юрид-улут.вал.'!H344+'9.рез.эмес.-улут.вал.'!H176</f>
        <v>313632.49</v>
      </c>
      <c r="I344" s="27">
        <f>('7.жеке-улут.вал.'!H344*'7.жеке-улут.вал.'!I344+'8.юрид-улут.вал.'!H344*'8.юрид-улут.вал.'!I344+'9.рез.эмес.-улут.вал.'!H176*'9.рез.эмес.-улут.вал.'!I176)/('7.жеке-улут.вал.'!H344+'8.юрид-улут.вал.'!H344+'9.рез.эмес.-улут.вал.'!H176)</f>
        <v>3.5430036310970205</v>
      </c>
      <c r="J344" s="28">
        <f>'7.жеке-улут.вал.'!J344+'8.юрид-улут.вал.'!J344+'9.рез.эмес.-улут.вал.'!J176</f>
        <v>588642.30000000005</v>
      </c>
      <c r="K344" s="27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6.3158719361486559</v>
      </c>
      <c r="L344" s="28">
        <f>'7.жеке-улут.вал.'!L344+'8.юрид-улут.вал.'!L344+'9.рез.эмес.-улут.вал.'!L176</f>
        <v>1074320.6400000001</v>
      </c>
      <c r="M344" s="27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9.463318677373632</v>
      </c>
      <c r="N344" s="28">
        <f>'7.жеке-улут.вал.'!N344+'8.юрид-улут.вал.'!N344+'9.рез.эмес.-улут.вал.'!N176</f>
        <v>3883043.09</v>
      </c>
      <c r="O344" s="27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14.07872248520427</v>
      </c>
      <c r="P344" s="28">
        <f>'7.жеке-улут.вал.'!P344+'8.юрид-улут.вал.'!P344+'9.рез.эмес.-улут.вал.'!P176</f>
        <v>2581224.08</v>
      </c>
      <c r="Q344" s="27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13.303486384878308</v>
      </c>
      <c r="R344" s="28">
        <f>'7.жеке-улут.вал.'!R344+'8.юрид-улут.вал.'!R344+'9.рез.эмес.-улут.вал.'!R176</f>
        <v>17968.64</v>
      </c>
      <c r="S344" s="27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14.240856547852262</v>
      </c>
    </row>
    <row r="345" spans="1:19" ht="14.25" customHeight="1" x14ac:dyDescent="0.2">
      <c r="A345" s="32" t="s">
        <v>76</v>
      </c>
      <c r="B345" s="20">
        <f>'7.жеке-улут.вал.'!B345+'8.юрид-улут.вал.'!B345+'9.рез.эмес.-улут.вал.'!B177</f>
        <v>195859099.16999996</v>
      </c>
      <c r="C345" s="21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1.8929477301113236</v>
      </c>
      <c r="D345" s="22">
        <f>'7.жеке-улут.вал.'!D345+'8.юрид-улут.вал.'!D345+'9.рез.эмес.-улут.вал.'!D177</f>
        <v>183903242.37</v>
      </c>
      <c r="E345" s="21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1.2504878649867395</v>
      </c>
      <c r="F345" s="22">
        <f t="shared" si="30"/>
        <v>11955856.800000001</v>
      </c>
      <c r="G345" s="21">
        <f t="shared" si="31"/>
        <v>11.775171502564319</v>
      </c>
      <c r="H345" s="22">
        <f>'7.жеке-улут.вал.'!H345+'8.юрид-улут.вал.'!H345+'9.рез.эмес.-улут.вал.'!H177</f>
        <v>633912.88</v>
      </c>
      <c r="I345" s="21">
        <f>('7.жеке-улут.вал.'!H345*'7.жеке-улут.вал.'!I345+'8.юрид-улут.вал.'!H345*'8.юрид-улут.вал.'!I345+'9.рез.эмес.-улут.вал.'!H177*'9.рез.эмес.-улут.вал.'!I177)/('7.жеке-улут.вал.'!H345+'8.юрид-улут.вал.'!H345+'9.рез.эмес.-улут.вал.'!H177)</f>
        <v>1.067406055545046</v>
      </c>
      <c r="J345" s="22">
        <f>'7.жеке-улут.вал.'!J345+'8.юрид-улут.вал.'!J345+'9.рез.эмес.-улут.вал.'!J177</f>
        <v>493948.87000000005</v>
      </c>
      <c r="K345" s="21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6.3446560831286076</v>
      </c>
      <c r="L345" s="22">
        <f>'7.жеке-улут.вал.'!L345+'8.юрид-улут.вал.'!L345+'9.рез.эмес.-улут.вал.'!L177</f>
        <v>1048584.05</v>
      </c>
      <c r="M345" s="21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9.9815923083132922</v>
      </c>
      <c r="N345" s="22">
        <f>'7.жеке-улут.вал.'!N345+'8.юрид-улут.вал.'!N345+'9.рез.эмес.-улут.вал.'!N177</f>
        <v>7653248.0100000007</v>
      </c>
      <c r="O345" s="21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12.625975905085026</v>
      </c>
      <c r="P345" s="22">
        <f>'7.жеке-улут.вал.'!P345+'8.юрид-улут.вал.'!P345+'9.рез.эмес.-улут.вал.'!P177</f>
        <v>2091249.61</v>
      </c>
      <c r="Q345" s="21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14.054538218993333</v>
      </c>
      <c r="R345" s="22">
        <f>'7.жеке-улут.вал.'!R345+'8.юрид-улут.вал.'!R345+'9.рез.эмес.-улут.вал.'!R177</f>
        <v>34913.379999999997</v>
      </c>
      <c r="S345" s="21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13.85930274582411</v>
      </c>
    </row>
    <row r="346" spans="1:19" ht="14.25" customHeight="1" x14ac:dyDescent="0.2">
      <c r="A346" s="19" t="s">
        <v>11</v>
      </c>
      <c r="B346" s="20">
        <f>'7.жеке-улут.вал.'!B346+'8.юрид-улут.вал.'!B346+'9.рез.эмес.-улут.вал.'!B178</f>
        <v>209496878.10000002</v>
      </c>
      <c r="C346" s="21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1.7179582472541846</v>
      </c>
      <c r="D346" s="22">
        <f>'7.жеке-улут.вал.'!D346+'8.юрид-улут.вал.'!D346+'9.рез.эмес.-улут.вал.'!D178</f>
        <v>199885421.47999999</v>
      </c>
      <c r="E346" s="21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1.2387785129521063</v>
      </c>
      <c r="F346" s="22">
        <f t="shared" si="30"/>
        <v>9611456.620000001</v>
      </c>
      <c r="G346" s="21">
        <f t="shared" si="31"/>
        <v>11.68325767505781</v>
      </c>
      <c r="H346" s="22">
        <f>'7.жеке-улут.вал.'!H346+'8.юрид-улут.вал.'!H346+'9.рез.эмес.-улут.вал.'!H178</f>
        <v>441202.14</v>
      </c>
      <c r="I346" s="21">
        <f>('7.жеке-улут.вал.'!H346*'7.жеке-улут.вал.'!I346+'8.юрид-улут.вал.'!H346*'8.юрид-улут.вал.'!I346+'9.рез.эмес.-улут.вал.'!H178*'9.рез.эмес.-улут.вал.'!I178)/('7.жеке-улут.вал.'!H346+'8.юрид-улут.вал.'!H346+'9.рез.эмес.-улут.вал.'!H178)</f>
        <v>1.1065865131569836</v>
      </c>
      <c r="J346" s="22">
        <f>'7.жеке-улут.вал.'!J346+'8.юрид-улут.вал.'!J346+'9.рез.эмес.-улут.вал.'!J178</f>
        <v>511620.08</v>
      </c>
      <c r="K346" s="21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6.2084061667399792</v>
      </c>
      <c r="L346" s="22">
        <f>'7.жеке-улут.вал.'!L346+'8.юрид-улут.вал.'!L346+'9.рез.эмес.-улут.вал.'!L178</f>
        <v>964777.35</v>
      </c>
      <c r="M346" s="21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9.6663969710731728</v>
      </c>
      <c r="N346" s="22">
        <f>'7.жеке-улут.вал.'!N346+'8.юрид-улут.вал.'!N346+'9.рез.эмес.-улут.вал.'!N178</f>
        <v>5486473.4800000004</v>
      </c>
      <c r="O346" s="21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12.415402258082221</v>
      </c>
      <c r="P346" s="22">
        <f>'7.жеке-улут.вал.'!P346+'8.юрид-улут.вал.'!P346+'9.рез.эмес.-улут.вал.'!P178</f>
        <v>2178878.85</v>
      </c>
      <c r="Q346" s="21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14.124595695901117</v>
      </c>
      <c r="R346" s="22">
        <f>'7.жеке-улут.вал.'!R346+'8.юрид-улут.вал.'!R346+'9.рез.эмес.-улут.вал.'!R178</f>
        <v>28504.720000000001</v>
      </c>
      <c r="S346" s="21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14.386102154309848</v>
      </c>
    </row>
    <row r="347" spans="1:19" ht="14.25" customHeight="1" x14ac:dyDescent="0.2">
      <c r="A347" s="19" t="s">
        <v>12</v>
      </c>
      <c r="B347" s="20">
        <f>'7.жеке-улут.вал.'!B347+'8.юрид-улут.вал.'!B347+'9.рез.эмес.-улут.вал.'!B179</f>
        <v>227038738.92000002</v>
      </c>
      <c r="C347" s="21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1.6285864780802282</v>
      </c>
      <c r="D347" s="22">
        <f>'7.жеке-улут.вал.'!D347+'8.юрид-улут.вал.'!D347+'9.рез.эмес.-улут.вал.'!D179</f>
        <v>218978584.95000002</v>
      </c>
      <c r="E347" s="21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1.2449064310208444</v>
      </c>
      <c r="F347" s="22">
        <f t="shared" si="30"/>
        <v>8060153.9700000007</v>
      </c>
      <c r="G347" s="21">
        <f t="shared" si="31"/>
        <v>12.05242131936593</v>
      </c>
      <c r="H347" s="22">
        <f>'7.жеке-улут.вал.'!H347+'8.юрид-улут.вал.'!H347+'9.рез.эмес.-улут.вал.'!H179</f>
        <v>655350.74</v>
      </c>
      <c r="I347" s="21">
        <f>('7.жеке-улут.вал.'!H347*'7.жеке-улут.вал.'!I347+'8.юрид-улут.вал.'!H347*'8.юрид-улут.вал.'!I347+'9.рез.эмес.-улут.вал.'!H179*'9.рез.эмес.-улут.вал.'!I179)/('7.жеке-улут.вал.'!H347+'8.юрид-улут.вал.'!H347+'9.рез.эмес.-улут.вал.'!H179)</f>
        <v>1.0974322998399286</v>
      </c>
      <c r="J347" s="22">
        <f>'7.жеке-улут.вал.'!J347+'8.юрид-улут.вал.'!J347+'9.рез.эмес.-улут.вал.'!J179</f>
        <v>556556.29</v>
      </c>
      <c r="K347" s="21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6.1972644695112491</v>
      </c>
      <c r="L347" s="22">
        <f>'7.жеке-улут.вал.'!L347+'8.юрид-улут.вал.'!L347+'9.рез.эмес.-улут.вал.'!L179</f>
        <v>826673.4</v>
      </c>
      <c r="M347" s="21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9.6741495567657072</v>
      </c>
      <c r="N347" s="22">
        <f>'7.жеке-улут.вал.'!N347+'8.юрид-улут.вал.'!N347+'9.рез.эмес.-улут.вал.'!N179</f>
        <v>3815472.0100000002</v>
      </c>
      <c r="O347" s="21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14.181475150645916</v>
      </c>
      <c r="P347" s="22">
        <f>'7.жеке-улут.вал.'!P347+'8.юрид-улут.вал.'!P347+'9.рез.эмес.-улут.вал.'!P179</f>
        <v>2159147.75</v>
      </c>
      <c r="Q347" s="21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13.964418829975823</v>
      </c>
      <c r="R347" s="22">
        <f>'7.жеке-улут.вал.'!R347+'8.юрид-улут.вал.'!R347+'9.рез.эмес.-улут.вал.'!R179</f>
        <v>46953.78</v>
      </c>
      <c r="S347" s="21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15.300468961178426</v>
      </c>
    </row>
    <row r="348" spans="1:19" ht="14.25" customHeight="1" x14ac:dyDescent="0.2">
      <c r="A348" s="19" t="s">
        <v>13</v>
      </c>
      <c r="B348" s="20">
        <f>'7.жеке-улут.вал.'!B348+'8.юрид-улут.вал.'!B348+'9.рез.эмес.-улут.вал.'!B180</f>
        <v>279575999.69999999</v>
      </c>
      <c r="C348" s="21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1.6100975709371654</v>
      </c>
      <c r="D348" s="22">
        <f>'7.жеке-улут.вал.'!D348+'8.юрид-улут.вал.'!D348+'9.рез.эмес.-улут.вал.'!D180</f>
        <v>270028242.12</v>
      </c>
      <c r="E348" s="21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1.2774923321013238</v>
      </c>
      <c r="F348" s="22">
        <f t="shared" si="30"/>
        <v>9547757.5799999982</v>
      </c>
      <c r="G348" s="21">
        <f t="shared" si="31"/>
        <v>11.016788850036978</v>
      </c>
      <c r="H348" s="22">
        <f>'7.жеке-улут.вал.'!H348+'8.юрид-улут.вал.'!H348+'9.рез.эмес.-улут.вал.'!H180</f>
        <v>1189587.8700000001</v>
      </c>
      <c r="I348" s="21">
        <f>('7.жеке-улут.вал.'!H348*'7.жеке-улут.вал.'!I348+'8.юрид-улут.вал.'!H348*'8.юрид-улут.вал.'!I348+'9.рез.эмес.-улут.вал.'!H180*'9.рез.эмес.-улут.вал.'!I180)/('7.жеке-улут.вал.'!H348+'8.юрид-улут.вал.'!H348+'9.рез.эмес.-улут.вал.'!H180)</f>
        <v>0.88222127180903465</v>
      </c>
      <c r="J348" s="22">
        <f>'7.жеке-улут.вал.'!J348+'8.юрид-улут.вал.'!J348+'9.рез.эмес.-улут.вал.'!J180</f>
        <v>630705.04999999993</v>
      </c>
      <c r="K348" s="21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6.6765391272830339</v>
      </c>
      <c r="L348" s="22">
        <f>'7.жеке-улут.вал.'!L348+'8.юрид-улут.вал.'!L348+'9.рез.эмес.-улут.вал.'!L180</f>
        <v>663553.58000000007</v>
      </c>
      <c r="M348" s="21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9.0889698141633044</v>
      </c>
      <c r="N348" s="22">
        <f>'7.жеке-улут.вал.'!N348+'8.юрид-улут.вал.'!N348+'9.рез.эмес.-улут.вал.'!N180</f>
        <v>4717817.26</v>
      </c>
      <c r="O348" s="21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13.091539820090437</v>
      </c>
      <c r="P348" s="22">
        <f>'7.жеке-улут.вал.'!P348+'8.юрид-улут.вал.'!P348+'9.рез.эмес.-улут.вал.'!P180</f>
        <v>2318859.71</v>
      </c>
      <c r="Q348" s="21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13.683157096597306</v>
      </c>
      <c r="R348" s="22">
        <f>'7.жеке-улут.вал.'!R348+'8.юрид-улут.вал.'!R348+'9.рез.эмес.-улут.вал.'!R180</f>
        <v>27234.109999999997</v>
      </c>
      <c r="S348" s="21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14.738499025670373</v>
      </c>
    </row>
    <row r="349" spans="1:19" ht="14.25" customHeight="1" x14ac:dyDescent="0.2">
      <c r="A349" s="19" t="s">
        <v>14</v>
      </c>
      <c r="B349" s="20">
        <f>'7.жеке-улут.вал.'!B349+'8.юрид-улут.вал.'!B349+'9.рез.эмес.-улут.вал.'!B181</f>
        <v>307432159.90999997</v>
      </c>
      <c r="C349" s="21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1.3511657503788959</v>
      </c>
      <c r="D349" s="22">
        <f>'7.жеке-улут.вал.'!D349+'8.юрид-улут.вал.'!D349+'9.рез.эмес.-улут.вал.'!D181</f>
        <v>298363436.91000003</v>
      </c>
      <c r="E349" s="21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1.0298818608966789</v>
      </c>
      <c r="F349" s="22">
        <f t="shared" si="30"/>
        <v>9068723</v>
      </c>
      <c r="G349" s="21">
        <f t="shared" si="31"/>
        <v>11.921492519619362</v>
      </c>
      <c r="H349" s="22">
        <f>'7.жеке-улут.вал.'!H349+'8.юрид-улут.вал.'!H349+'9.рез.эмес.-улут.вал.'!H181</f>
        <v>486919.71</v>
      </c>
      <c r="I349" s="21">
        <f>('7.жеке-улут.вал.'!H349*'7.жеке-улут.вал.'!I349+'8.юрид-улут.вал.'!H349*'8.юрид-улут.вал.'!I349+'9.рез.эмес.-улут.вал.'!H181*'9.рез.эмес.-улут.вал.'!I181)/('7.жеке-улут.вал.'!H349+'8.юрид-улут.вал.'!H349+'9.рез.эмес.-улут.вал.'!H181)</f>
        <v>2.6325749645665413</v>
      </c>
      <c r="J349" s="22">
        <f>'7.жеке-улут.вал.'!J349+'8.юрид-улут.вал.'!J349+'9.рез.эмес.-улут.вал.'!J181</f>
        <v>746958.17</v>
      </c>
      <c r="K349" s="21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6.9858246694055186</v>
      </c>
      <c r="L349" s="22">
        <f>'7.жеке-улут.вал.'!L349+'8.юрид-улут.вал.'!L349+'9.рез.эмес.-улут.вал.'!L181</f>
        <v>1114283.28</v>
      </c>
      <c r="M349" s="21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9.4219922024675835</v>
      </c>
      <c r="N349" s="22">
        <f>'7.жеке-улут.вал.'!N349+'8.юрид-улут.вал.'!N349+'9.рез.эмес.-улут.вал.'!N181</f>
        <v>3439393.25</v>
      </c>
      <c r="O349" s="21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13.045689552336041</v>
      </c>
      <c r="P349" s="22">
        <f>'7.жеке-улут.вал.'!P349+'8.юрид-улут.вал.'!P349+'9.рез.эмес.-улут.вал.'!P181</f>
        <v>3247620.82</v>
      </c>
      <c r="Q349" s="21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14.080496385874245</v>
      </c>
      <c r="R349" s="22">
        <f>'7.жеке-улут.вал.'!R349+'8.юрид-улут.вал.'!R349+'9.рез.эмес.-улут.вал.'!R181</f>
        <v>33547.769999999997</v>
      </c>
      <c r="S349" s="21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15.399049641749706</v>
      </c>
    </row>
    <row r="350" spans="1:19" ht="14.25" customHeight="1" x14ac:dyDescent="0.2">
      <c r="A350" s="19" t="s">
        <v>15</v>
      </c>
      <c r="B350" s="20">
        <f>'7.жеке-улут.вал.'!B350+'8.юрид-улут.вал.'!B350+'9.рез.эмес.-улут.вал.'!B182</f>
        <v>304502628.51000005</v>
      </c>
      <c r="C350" s="21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1.6568921912476369</v>
      </c>
      <c r="D350" s="22">
        <f>'7.жеке-улут.вал.'!D350+'8.юрид-улут.вал.'!D350+'9.рез.эмес.-улут.вал.'!D182</f>
        <v>296296509.38999999</v>
      </c>
      <c r="E350" s="21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1.385274528805339</v>
      </c>
      <c r="F350" s="22">
        <f t="shared" si="30"/>
        <v>8206119.120000001</v>
      </c>
      <c r="G350" s="21">
        <f t="shared" si="31"/>
        <v>11.464130435471931</v>
      </c>
      <c r="H350" s="22">
        <f>'7.жеке-улут.вал.'!H350+'8.юрид-улут.вал.'!H350+'9.рез.эмес.-улут.вал.'!H182</f>
        <v>614764.51</v>
      </c>
      <c r="I350" s="21">
        <f>('7.жеке-улут.вал.'!H350*'7.жеке-улут.вал.'!I350+'8.юрид-улут.вал.'!H350*'8.юрид-улут.вал.'!I350+'9.рез.эмес.-улут.вал.'!H182*'9.рез.эмес.-улут.вал.'!I182)/('7.жеке-улут.вал.'!H350+'8.юрид-улут.вал.'!H350+'9.рез.эмес.-улут.вал.'!H182)</f>
        <v>1.9297106383060385</v>
      </c>
      <c r="J350" s="22">
        <f>'7.жеке-улут.вал.'!J350+'8.юрид-улут.вал.'!J350+'9.рез.эмес.-улут.вал.'!J182</f>
        <v>644973.49000000011</v>
      </c>
      <c r="K350" s="21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6.2944640095207598</v>
      </c>
      <c r="L350" s="22">
        <f>'7.жеке-улут.вал.'!L350+'8.юрид-улут.вал.'!L350+'9.рез.эмес.-улут.вал.'!L182</f>
        <v>680899.20000000007</v>
      </c>
      <c r="M350" s="21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9.1051203579031945</v>
      </c>
      <c r="N350" s="22">
        <f>'7.жеке-улут.вал.'!N350+'8.юрид-улут.вал.'!N350+'9.рез.эмес.-улут.вал.'!N182</f>
        <v>3334658.41</v>
      </c>
      <c r="O350" s="21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12.543910781854288</v>
      </c>
      <c r="P350" s="22">
        <f>'7.жеке-улут.вал.'!P350+'8.юрид-улут.вал.'!P350+'9.рез.эмес.-улут.вал.'!P182</f>
        <v>2836191.44</v>
      </c>
      <c r="Q350" s="21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14.009322756083096</v>
      </c>
      <c r="R350" s="22">
        <f>'7.жеке-улут.вал.'!R350+'8.юрид-улут.вал.'!R350+'9.рез.эмес.-улут.вал.'!R182</f>
        <v>94632.07</v>
      </c>
      <c r="S350" s="21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11.280445352194032</v>
      </c>
    </row>
    <row r="351" spans="1:19" ht="14.25" customHeight="1" x14ac:dyDescent="0.2">
      <c r="A351" s="19" t="s">
        <v>16</v>
      </c>
      <c r="B351" s="20">
        <f>'7.жеке-улут.вал.'!B351+'8.юрид-улут.вал.'!B351+'9.рез.эмес.-улут.вал.'!B183</f>
        <v>366152839.75</v>
      </c>
      <c r="C351" s="21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1.7122159567896695</v>
      </c>
      <c r="D351" s="22">
        <f>'7.жеке-улут.вал.'!D351+'8.юрид-улут.вал.'!D351+'9.рез.эмес.-улут.вал.'!D183</f>
        <v>355526151.56000006</v>
      </c>
      <c r="E351" s="21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1.4533488428951762</v>
      </c>
      <c r="F351" s="22">
        <f t="shared" si="30"/>
        <v>10626688.190000001</v>
      </c>
      <c r="G351" s="21">
        <f t="shared" si="31"/>
        <v>10.372866116353027</v>
      </c>
      <c r="H351" s="22">
        <f>'7.жеке-улут.вал.'!H351+'8.юрид-улут.вал.'!H351+'9.рез.эмес.-улут.вал.'!H183</f>
        <v>1102599.6800000002</v>
      </c>
      <c r="I351" s="21">
        <f>('7.жеке-улут.вал.'!H351*'7.жеке-улут.вал.'!I351+'8.юрид-улут.вал.'!H351*'8.юрид-улут.вал.'!I351+'9.рез.эмес.-улут.вал.'!H183*'9.рез.эмес.-улут.вал.'!I183)/('7.жеке-улут.вал.'!H351+'8.юрид-улут.вал.'!H351+'9.рез.эмес.-улут.вал.'!H183)</f>
        <v>1.109944899857036</v>
      </c>
      <c r="J351" s="22">
        <f>'7.жеке-улут.вал.'!J351+'8.юрид-улут.вал.'!J351+'9.рез.эмес.-улут.вал.'!J183</f>
        <v>765614.93</v>
      </c>
      <c r="K351" s="21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5.7527273288675245</v>
      </c>
      <c r="L351" s="22">
        <f>'7.жеке-улут.вал.'!L351+'8.юрид-улут.вал.'!L351+'9.рез.эмес.-улут.вал.'!L183</f>
        <v>1353828.9200000002</v>
      </c>
      <c r="M351" s="21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8.8598394888772241</v>
      </c>
      <c r="N351" s="22">
        <f>'7.жеке-улут.вал.'!N351+'8.юрид-улут.вал.'!N351+'9.рез.эмес.-улут.вал.'!N183</f>
        <v>3803580.6500000004</v>
      </c>
      <c r="O351" s="21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12.117663834602762</v>
      </c>
      <c r="P351" s="22">
        <f>'7.жеке-улут.вал.'!P351+'8.юрид-улут.вал.'!P351+'9.рез.эмес.-улут.вал.'!P183</f>
        <v>3583957.94</v>
      </c>
      <c r="Q351" s="21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12.912309382654199</v>
      </c>
      <c r="R351" s="22">
        <f>'7.жеке-улут.вал.'!R351+'8.юрид-улут.вал.'!R351+'9.рез.эмес.-улут.вал.'!R183</f>
        <v>17106.07</v>
      </c>
      <c r="S351" s="21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13.94959132635374</v>
      </c>
    </row>
    <row r="352" spans="1:19" ht="14.25" customHeight="1" x14ac:dyDescent="0.2">
      <c r="A352" s="19" t="s">
        <v>17</v>
      </c>
      <c r="B352" s="20">
        <f>'7.жеке-улут.вал.'!B352+'8.юрид-улут.вал.'!B352+'9.рез.эмес.-улут.вал.'!B184</f>
        <v>357243988.68000007</v>
      </c>
      <c r="C352" s="21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1.6788154510846649</v>
      </c>
      <c r="D352" s="22">
        <f>'7.жеке-улут.вал.'!D352+'8.юрид-улут.вал.'!D352+'9.рез.эмес.-улут.вал.'!D184</f>
        <v>348263792.99000001</v>
      </c>
      <c r="E352" s="21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1.4485855217748265</v>
      </c>
      <c r="F352" s="22">
        <f t="shared" si="30"/>
        <v>8980195.6899999995</v>
      </c>
      <c r="G352" s="21">
        <f t="shared" si="31"/>
        <v>10.607434738362585</v>
      </c>
      <c r="H352" s="22">
        <f>'7.жеке-улут.вал.'!H352+'8.юрид-улут.вал.'!H352+'9.рез.эмес.-улут.вал.'!H184</f>
        <v>1002119.0599999999</v>
      </c>
      <c r="I352" s="21">
        <f>('7.жеке-улут.вал.'!H352*'7.жеке-улут.вал.'!I352+'8.юрид-улут.вал.'!H352*'8.юрид-улут.вал.'!I352+'9.рез.эмес.-улут.вал.'!H184*'9.рез.эмес.-улут.вал.'!I184)/('7.жеке-улут.вал.'!H352+'8.юрид-улут.вал.'!H352+'9.рез.эмес.-улут.вал.'!H184)</f>
        <v>1.0883798599739236</v>
      </c>
      <c r="J352" s="22">
        <f>'7.жеке-улут.вал.'!J352+'8.юрид-улут.вал.'!J352+'9.рез.эмес.-улут.вал.'!J184</f>
        <v>668688.28999999992</v>
      </c>
      <c r="K352" s="21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5.6888546178967783</v>
      </c>
      <c r="L352" s="22">
        <f>'7.жеке-улут.вал.'!L352+'8.юрид-улут.вал.'!L352+'9.рез.эмес.-улут.вал.'!L184</f>
        <v>658838.97000000009</v>
      </c>
      <c r="M352" s="21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8.3472646504198149</v>
      </c>
      <c r="N352" s="22">
        <f>'7.жеке-улут.вал.'!N352+'8.юрид-улут.вал.'!N352+'9.рез.эмес.-улут.вал.'!N184</f>
        <v>4107468.59</v>
      </c>
      <c r="O352" s="21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12.375007275588207</v>
      </c>
      <c r="P352" s="22">
        <f>'7.жеке-улут.вал.'!P352+'8.юрид-улут.вал.'!P352+'9.рез.эмес.-улут.вал.'!P184</f>
        <v>2522385.0900000003</v>
      </c>
      <c r="Q352" s="21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13.377023390904963</v>
      </c>
      <c r="R352" s="22">
        <f>'7.жеке-улут.вал.'!R352+'8.юрид-улут.вал.'!R352+'9.рез.эмес.-улут.вал.'!R184</f>
        <v>20695.690000000002</v>
      </c>
      <c r="S352" s="21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14.042622922937074</v>
      </c>
    </row>
    <row r="353" spans="1:19" ht="14.25" customHeight="1" x14ac:dyDescent="0.2">
      <c r="A353" s="19" t="s">
        <v>18</v>
      </c>
      <c r="B353" s="20">
        <f>'7.жеке-улут.вал.'!B353+'8.юрид-улут.вал.'!B353+'9.рез.эмес.-улут.вал.'!B185</f>
        <v>363703165.11000001</v>
      </c>
      <c r="C353" s="21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1.7661326047938701</v>
      </c>
      <c r="D353" s="22">
        <f>'7.жеке-улут.вал.'!D353+'8.юрид-улут.вал.'!D353+'9.рез.эмес.-улут.вал.'!D185</f>
        <v>353250084.03999996</v>
      </c>
      <c r="E353" s="21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1.4932333316384152</v>
      </c>
      <c r="F353" s="22">
        <f t="shared" si="30"/>
        <v>10453081.07</v>
      </c>
      <c r="G353" s="21">
        <f t="shared" si="31"/>
        <v>10.98845571996506</v>
      </c>
      <c r="H353" s="22">
        <f>'7.жеке-улут.вал.'!H353+'8.юрид-улут.вал.'!H353+'9.рез.эмес.-улут.вал.'!H185</f>
        <v>943066.25000000012</v>
      </c>
      <c r="I353" s="21">
        <f>('7.жеке-улут.вал.'!H353*'7.жеке-улут.вал.'!I353+'8.юрид-улут.вал.'!H353*'8.юрид-улут.вал.'!I353+'9.рез.эмес.-улут.вал.'!H185*'9.рез.эмес.-улут.вал.'!I185)/('7.жеке-улут.вал.'!H353+'8.юрид-улут.вал.'!H353+'9.рез.эмес.-улут.вал.'!H185)</f>
        <v>1.0841542696496644</v>
      </c>
      <c r="J353" s="22">
        <f>'7.жеке-улут.вал.'!J353+'8.юрид-улут.вал.'!J353+'9.рез.эмес.-улут.вал.'!J185</f>
        <v>577319.74</v>
      </c>
      <c r="K353" s="21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6.0402617944434018</v>
      </c>
      <c r="L353" s="22">
        <f>'7.жеке-улут.вал.'!L353+'8.юрид-улут.вал.'!L353+'9.рез.эмес.-улут.вал.'!L185</f>
        <v>780247.34</v>
      </c>
      <c r="M353" s="21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8.5327244355616809</v>
      </c>
      <c r="N353" s="22">
        <f>'7.жеке-улут.вал.'!N353+'8.юрид-улут.вал.'!N353+'9.рез.эмес.-улут.вал.'!N185</f>
        <v>4601128.55</v>
      </c>
      <c r="O353" s="21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12.253268409790483</v>
      </c>
      <c r="P353" s="22">
        <f>'7.жеке-улут.вал.'!P353+'8.юрид-улут.вал.'!P353+'9.рез.эмес.-улут.вал.'!P185</f>
        <v>3513291.54</v>
      </c>
      <c r="Q353" s="21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13.318280230993842</v>
      </c>
      <c r="R353" s="22">
        <f>'7.жеке-улут.вал.'!R353+'8.юрид-улут.вал.'!R353+'9.рез.эмес.-улут.вал.'!R185</f>
        <v>38027.65</v>
      </c>
      <c r="S353" s="21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13.835377334649916</v>
      </c>
    </row>
    <row r="354" spans="1:19" ht="14.25" hidden="1" customHeight="1" x14ac:dyDescent="0.2">
      <c r="A354" s="19" t="s">
        <v>19</v>
      </c>
      <c r="B354" s="20">
        <f>'7.жеке-улут.вал.'!B354+'8.юрид-улут.вал.'!B354+'9.рез.эмес.-улут.вал.'!B186</f>
        <v>0</v>
      </c>
      <c r="C354" s="21" t="e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#DIV/0!</v>
      </c>
      <c r="D354" s="22">
        <f>'7.жеке-улут.вал.'!D354+'8.юрид-улут.вал.'!D354+'9.рез.эмес.-улут.вал.'!D186</f>
        <v>0</v>
      </c>
      <c r="E354" s="21" t="e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#DIV/0!</v>
      </c>
      <c r="F354" s="22">
        <f t="shared" si="30"/>
        <v>0</v>
      </c>
      <c r="G354" s="21" t="e">
        <f t="shared" si="31"/>
        <v>#DIV/0!</v>
      </c>
      <c r="H354" s="22">
        <f>'7.жеке-улут.вал.'!H354+'8.юрид-улут.вал.'!H354+'9.рез.эмес.-улут.вал.'!H186</f>
        <v>0</v>
      </c>
      <c r="I354" s="21" t="e">
        <f>('7.жеке-улут.вал.'!H354*'7.жеке-улут.вал.'!I354+'8.юрид-улут.вал.'!H354*'8.юрид-улут.вал.'!I354+'9.рез.эмес.-улут.вал.'!H186*'9.рез.эмес.-улут.вал.'!I186)/('7.жеке-улут.вал.'!H354+'8.юрид-улут.вал.'!H354+'9.рез.эмес.-улут.вал.'!H186)</f>
        <v>#DIV/0!</v>
      </c>
      <c r="J354" s="22">
        <f>'7.жеке-улут.вал.'!J354+'8.юрид-улут.вал.'!J354+'9.рез.эмес.-улут.вал.'!J186</f>
        <v>0</v>
      </c>
      <c r="K354" s="21" t="e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#DIV/0!</v>
      </c>
      <c r="L354" s="22">
        <f>'7.жеке-улут.вал.'!L354+'8.юрид-улут.вал.'!L354+'9.рез.эмес.-улут.вал.'!L186</f>
        <v>0</v>
      </c>
      <c r="M354" s="21" t="e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#DIV/0!</v>
      </c>
      <c r="N354" s="22">
        <f>'7.жеке-улут.вал.'!N354+'8.юрид-улут.вал.'!N354+'9.рез.эмес.-улут.вал.'!N186</f>
        <v>0</v>
      </c>
      <c r="O354" s="21" t="e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#DIV/0!</v>
      </c>
      <c r="P354" s="22">
        <f>'7.жеке-улут.вал.'!P354+'8.юрид-улут.вал.'!P354+'9.рез.эмес.-улут.вал.'!P186</f>
        <v>0</v>
      </c>
      <c r="Q354" s="21" t="e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#DIV/0!</v>
      </c>
      <c r="R354" s="22">
        <f>'7.жеке-улут.вал.'!R354+'8.юрид-улут.вал.'!R354+'9.рез.эмес.-улут.вал.'!R186</f>
        <v>0</v>
      </c>
      <c r="S354" s="21" t="e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#DIV/0!</v>
      </c>
    </row>
    <row r="355" spans="1:19" ht="14.25" hidden="1" customHeight="1" x14ac:dyDescent="0.2">
      <c r="A355" s="19" t="s">
        <v>20</v>
      </c>
      <c r="B355" s="20">
        <f>'7.жеке-улут.вал.'!B355+'8.юрид-улут.вал.'!B355+'9.рез.эмес.-улут.вал.'!B187</f>
        <v>0</v>
      </c>
      <c r="C355" s="21" t="e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#DIV/0!</v>
      </c>
      <c r="D355" s="22">
        <f>'7.жеке-улут.вал.'!D355+'8.юрид-улут.вал.'!D355+'9.рез.эмес.-улут.вал.'!D187</f>
        <v>0</v>
      </c>
      <c r="E355" s="21" t="e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#DIV/0!</v>
      </c>
      <c r="F355" s="22">
        <f t="shared" si="30"/>
        <v>0</v>
      </c>
      <c r="G355" s="21" t="e">
        <f t="shared" si="31"/>
        <v>#DIV/0!</v>
      </c>
      <c r="H355" s="22">
        <f>'7.жеке-улут.вал.'!H355+'8.юрид-улут.вал.'!H355+'9.рез.эмес.-улут.вал.'!H187</f>
        <v>0</v>
      </c>
      <c r="I355" s="21" t="e">
        <f>('7.жеке-улут.вал.'!H355*'7.жеке-улут.вал.'!I355+'8.юрид-улут.вал.'!H355*'8.юрид-улут.вал.'!I355+'9.рез.эмес.-улут.вал.'!H187*'9.рез.эмес.-улут.вал.'!I187)/('7.жеке-улут.вал.'!H355+'8.юрид-улут.вал.'!H355+'9.рез.эмес.-улут.вал.'!H187)</f>
        <v>#DIV/0!</v>
      </c>
      <c r="J355" s="22">
        <f>'7.жеке-улут.вал.'!J355+'8.юрид-улут.вал.'!J355+'9.рез.эмес.-улут.вал.'!J187</f>
        <v>0</v>
      </c>
      <c r="K355" s="21" t="e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#DIV/0!</v>
      </c>
      <c r="L355" s="22">
        <f>'7.жеке-улут.вал.'!L355+'8.юрид-улут.вал.'!L355+'9.рез.эмес.-улут.вал.'!L187</f>
        <v>0</v>
      </c>
      <c r="M355" s="21" t="e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#DIV/0!</v>
      </c>
      <c r="N355" s="22">
        <f>'7.жеке-улут.вал.'!N355+'8.юрид-улут.вал.'!N355+'9.рез.эмес.-улут.вал.'!N187</f>
        <v>0</v>
      </c>
      <c r="O355" s="21" t="e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#DIV/0!</v>
      </c>
      <c r="P355" s="22">
        <f>'7.жеке-улут.вал.'!P355+'8.юрид-улут.вал.'!P355+'9.рез.эмес.-улут.вал.'!P187</f>
        <v>0</v>
      </c>
      <c r="Q355" s="21" t="e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#DIV/0!</v>
      </c>
      <c r="R355" s="22">
        <f>'7.жеке-улут.вал.'!R355+'8.юрид-улут.вал.'!R355+'9.рез.эмес.-улут.вал.'!R187</f>
        <v>0</v>
      </c>
      <c r="S355" s="21" t="e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#DIV/0!</v>
      </c>
    </row>
    <row r="356" spans="1:19" ht="14.25" hidden="1" customHeight="1" thickBot="1" x14ac:dyDescent="0.25">
      <c r="A356" s="25" t="s">
        <v>21</v>
      </c>
      <c r="B356" s="26">
        <f>'7.жеке-улут.вал.'!B356+'8.юрид-улут.вал.'!B356+'9.рез.эмес.-улут.вал.'!B188</f>
        <v>0</v>
      </c>
      <c r="C356" s="27" t="e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#DIV/0!</v>
      </c>
      <c r="D356" s="28">
        <f>'7.жеке-улут.вал.'!D356+'8.юрид-улут.вал.'!D356+'9.рез.эмес.-улут.вал.'!D188</f>
        <v>0</v>
      </c>
      <c r="E356" s="27" t="e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#DIV/0!</v>
      </c>
      <c r="F356" s="28">
        <f t="shared" ref="F356" si="32">H356+J356+L356+N356+P356+R356</f>
        <v>0</v>
      </c>
      <c r="G356" s="27" t="e">
        <f t="shared" ref="G356" si="33">(H356*I356+J356*K356+L356*M356+N356*O356+P356*Q356+R356*S356)/(H356+J356+L356+N356+P356+R356)</f>
        <v>#DIV/0!</v>
      </c>
      <c r="H356" s="28">
        <f>'7.жеке-улут.вал.'!H356+'8.юрид-улут.вал.'!H356+'9.рез.эмес.-улут.вал.'!H188</f>
        <v>0</v>
      </c>
      <c r="I356" s="27" t="e">
        <f>('7.жеке-улут.вал.'!H356*'7.жеке-улут.вал.'!I356+'8.юрид-улут.вал.'!H356*'8.юрид-улут.вал.'!I356+'9.рез.эмес.-улут.вал.'!H188*'9.рез.эмес.-улут.вал.'!I188)/('7.жеке-улут.вал.'!H356+'8.юрид-улут.вал.'!H356+'9.рез.эмес.-улут.вал.'!H188)</f>
        <v>#DIV/0!</v>
      </c>
      <c r="J356" s="28">
        <f>'7.жеке-улут.вал.'!J356+'8.юрид-улут.вал.'!J356+'9.рез.эмес.-улут.вал.'!J188</f>
        <v>0</v>
      </c>
      <c r="K356" s="27" t="e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#DIV/0!</v>
      </c>
      <c r="L356" s="28">
        <f>'7.жеке-улут.вал.'!L356+'8.юрид-улут.вал.'!L356+'9.рез.эмес.-улут.вал.'!L188</f>
        <v>0</v>
      </c>
      <c r="M356" s="27" t="e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#DIV/0!</v>
      </c>
      <c r="N356" s="28">
        <f>'7.жеке-улут.вал.'!N356+'8.юрид-улут.вал.'!N356+'9.рез.эмес.-улут.вал.'!N188</f>
        <v>0</v>
      </c>
      <c r="O356" s="27" t="e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#DIV/0!</v>
      </c>
      <c r="P356" s="28">
        <f>'7.жеке-улут.вал.'!P356+'8.юрид-улут.вал.'!P356+'9.рез.эмес.-улут.вал.'!P188</f>
        <v>0</v>
      </c>
      <c r="Q356" s="27" t="e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#DIV/0!</v>
      </c>
      <c r="R356" s="28">
        <f>'7.жеке-улут.вал.'!R356+'8.юрид-улут.вал.'!R356+'9.рез.эмес.-улут.вал.'!R188</f>
        <v>0</v>
      </c>
      <c r="S356" s="27" t="e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#DIV/0!</v>
      </c>
    </row>
    <row r="357" spans="1:19" ht="4.5" customHeight="1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9" x14ac:dyDescent="0.2">
      <c r="A358" s="8" t="s">
        <v>53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x14ac:dyDescent="0.2">
      <c r="A342" s="19" t="s">
        <v>19</v>
      </c>
      <c r="B342" s="20">
        <f t="shared" ref="B342" si="130">D342+H342+J342+L342+N342+P342+R342</f>
        <v>185378959.41999999</v>
      </c>
      <c r="C342" s="21">
        <f t="shared" ref="C342" si="131">(D342*E342+H342*I342+J342*K342+L342*M342+N342*O342+P342*Q342+R342*S342)/(D342+H342+J342+L342+N342+P342+R342)</f>
        <v>1.3035255346040608</v>
      </c>
      <c r="D342" s="22">
        <v>179526948.03</v>
      </c>
      <c r="E342" s="21">
        <v>0.95514291776990301</v>
      </c>
      <c r="F342" s="22">
        <f t="shared" ref="F342" si="132">H342+J342+L342+N342+P342+R342</f>
        <v>5852011.3900000006</v>
      </c>
      <c r="G342" s="21">
        <f t="shared" ref="G342" si="133">(H342*I342+J342*K342+L342*M342+N342*O342+P342*Q342+R342*S342)/(H342+J342+L342+N342+P342+R342)</f>
        <v>11.991144505034873</v>
      </c>
      <c r="H342" s="22">
        <v>115392.81</v>
      </c>
      <c r="I342" s="21">
        <v>6.8423489080472191</v>
      </c>
      <c r="J342" s="22">
        <v>376916.95</v>
      </c>
      <c r="K342" s="21">
        <v>6.2521336920507293</v>
      </c>
      <c r="L342" s="22">
        <v>652002.09</v>
      </c>
      <c r="M342" s="21">
        <v>8.1087763439531297</v>
      </c>
      <c r="N342" s="22">
        <v>2234806.59</v>
      </c>
      <c r="O342" s="21">
        <v>12.397092578781098</v>
      </c>
      <c r="P342" s="22">
        <v>2454191.0300000003</v>
      </c>
      <c r="Q342" s="21">
        <v>13.756075030230999</v>
      </c>
      <c r="R342" s="23">
        <v>18701.920000000002</v>
      </c>
      <c r="S342" s="24">
        <v>14.658491224430399</v>
      </c>
    </row>
    <row r="343" spans="1:19" x14ac:dyDescent="0.2">
      <c r="A343" s="19" t="s">
        <v>20</v>
      </c>
      <c r="B343" s="20">
        <f t="shared" ref="B343" si="134">D343+H343+J343+L343+N343+P343+R343</f>
        <v>183936508.42000002</v>
      </c>
      <c r="C343" s="21">
        <f t="shared" ref="C343" si="135">(D343*E343+H343*I343+J343*K343+L343*M343+N343*O343+P343*Q343+R343*S343)/(D343+H343+J343+L343+N343+P343+R343)</f>
        <v>1.3227698312150009</v>
      </c>
      <c r="D343" s="22">
        <v>177643706.71000001</v>
      </c>
      <c r="E343" s="21">
        <v>0.9573149455298261</v>
      </c>
      <c r="F343" s="22">
        <f t="shared" ref="F343" si="136">H343+J343+L343+N343+P343+R343</f>
        <v>6292801.709999999</v>
      </c>
      <c r="G343" s="21">
        <f t="shared" ref="G343" si="137">(H343*I343+J343*K343+L343*M343+N343*O343+P343*Q343+R343*S343)/(H343+J343+L343+N343+P343+R343)</f>
        <v>11.63944013487753</v>
      </c>
      <c r="H343" s="22">
        <v>369656.16</v>
      </c>
      <c r="I343" s="21">
        <v>2.4137238597619999</v>
      </c>
      <c r="J343" s="22">
        <v>403250.6</v>
      </c>
      <c r="K343" s="21">
        <v>6.3943037307322008</v>
      </c>
      <c r="L343" s="22">
        <v>860199.6</v>
      </c>
      <c r="M343" s="21">
        <v>8.9774763752505802</v>
      </c>
      <c r="N343" s="22">
        <v>2501414.12</v>
      </c>
      <c r="O343" s="21">
        <v>12.687223127212498</v>
      </c>
      <c r="P343" s="22">
        <v>2140790.46</v>
      </c>
      <c r="Q343" s="21">
        <v>14.044467788874599</v>
      </c>
      <c r="R343" s="23">
        <v>17490.77</v>
      </c>
      <c r="S343" s="24">
        <v>14.250416402479697</v>
      </c>
    </row>
    <row r="344" spans="1:19" ht="13.5" thickBot="1" x14ac:dyDescent="0.25">
      <c r="A344" s="25" t="s">
        <v>21</v>
      </c>
      <c r="B344" s="26">
        <f t="shared" ref="B344:B355" si="138">D344+H344+J344+L344+N344+P344+R344</f>
        <v>212380719.03</v>
      </c>
      <c r="C344" s="27">
        <f t="shared" ref="C344:C355" si="139">(D344*E344+H344*I344+J344*K344+L344*M344+N344*O344+P344*Q344+R344*S344)/(D344+H344+J344+L344+N344+P344+R344)</f>
        <v>1.297757311613901</v>
      </c>
      <c r="D344" s="28">
        <v>205963496.65000001</v>
      </c>
      <c r="E344" s="27">
        <v>0.96470511209103604</v>
      </c>
      <c r="F344" s="28">
        <f t="shared" ref="F344:F355" si="140">H344+J344+L344+N344+P344+R344</f>
        <v>6417222.3799999999</v>
      </c>
      <c r="G344" s="27">
        <f t="shared" ref="G344:G355" si="141">(H344*I344+J344*K344+L344*M344+N344*O344+P344*Q344+R344*S344)/(H344+J344+L344+N344+P344+R344)</f>
        <v>11.987210087084458</v>
      </c>
      <c r="H344" s="28">
        <v>288573.81</v>
      </c>
      <c r="I344" s="27">
        <v>3.6510482850124197</v>
      </c>
      <c r="J344" s="28">
        <v>533560.80000000005</v>
      </c>
      <c r="K344" s="27">
        <v>6.3726029206043595</v>
      </c>
      <c r="L344" s="28">
        <v>944393.29</v>
      </c>
      <c r="M344" s="27">
        <v>9.3288789947882798</v>
      </c>
      <c r="N344" s="28">
        <v>2751287.23</v>
      </c>
      <c r="O344" s="27">
        <v>13.607905126648699</v>
      </c>
      <c r="P344" s="28">
        <v>1882730.97</v>
      </c>
      <c r="Q344" s="27">
        <v>13.800955865723102</v>
      </c>
      <c r="R344" s="28">
        <v>16676.28</v>
      </c>
      <c r="S344" s="27">
        <v>14.268857694881598</v>
      </c>
    </row>
    <row r="345" spans="1:19" x14ac:dyDescent="0.2">
      <c r="A345" s="32" t="s">
        <v>76</v>
      </c>
      <c r="B345" s="20">
        <f t="shared" si="138"/>
        <v>174440729.78999996</v>
      </c>
      <c r="C345" s="21">
        <f t="shared" si="139"/>
        <v>1.6017825080482899</v>
      </c>
      <c r="D345" s="22">
        <v>168500095.09999999</v>
      </c>
      <c r="E345" s="21">
        <v>1.2647254826119099</v>
      </c>
      <c r="F345" s="22">
        <f t="shared" si="140"/>
        <v>5940634.6899999995</v>
      </c>
      <c r="G345" s="21">
        <f t="shared" si="141"/>
        <v>11.162064162087031</v>
      </c>
      <c r="H345" s="22">
        <v>594575.03</v>
      </c>
      <c r="I345" s="21">
        <v>1.04708511304284</v>
      </c>
      <c r="J345" s="22">
        <v>458121.2</v>
      </c>
      <c r="K345" s="21">
        <v>6.3430879989836795</v>
      </c>
      <c r="L345" s="22">
        <v>917078.34</v>
      </c>
      <c r="M345" s="21">
        <v>9.9685578828521901</v>
      </c>
      <c r="N345" s="22">
        <v>2108918.64</v>
      </c>
      <c r="O345" s="21">
        <v>13.2027934024046</v>
      </c>
      <c r="P345" s="22">
        <v>1829080.09</v>
      </c>
      <c r="Q345" s="21">
        <v>13.8547736351446</v>
      </c>
      <c r="R345" s="23">
        <v>32861.39</v>
      </c>
      <c r="S345" s="24">
        <v>13.822166247380299</v>
      </c>
    </row>
    <row r="346" spans="1:19" x14ac:dyDescent="0.2">
      <c r="A346" s="19" t="s">
        <v>11</v>
      </c>
      <c r="B346" s="20">
        <f t="shared" si="138"/>
        <v>185982721.53000003</v>
      </c>
      <c r="C346" s="21">
        <f t="shared" si="139"/>
        <v>1.5266228730565206</v>
      </c>
      <c r="D346" s="22">
        <v>180561669.56999999</v>
      </c>
      <c r="E346" s="21">
        <v>1.2281696218234599</v>
      </c>
      <c r="F346" s="22">
        <f t="shared" si="140"/>
        <v>5421051.96</v>
      </c>
      <c r="G346" s="21">
        <f t="shared" si="141"/>
        <v>11.467353515165357</v>
      </c>
      <c r="H346" s="22">
        <v>416365.15</v>
      </c>
      <c r="I346" s="21">
        <v>1.08200775521198</v>
      </c>
      <c r="J346" s="22">
        <v>467956.02</v>
      </c>
      <c r="K346" s="21">
        <v>6.1888581565848888</v>
      </c>
      <c r="L346" s="22">
        <v>783668.74</v>
      </c>
      <c r="M346" s="21">
        <v>9.7676301369377097</v>
      </c>
      <c r="N346" s="22">
        <v>2051576.61</v>
      </c>
      <c r="O346" s="21">
        <v>13.298688235727198</v>
      </c>
      <c r="P346" s="22">
        <v>1676316.3</v>
      </c>
      <c r="Q346" s="21">
        <v>14.029562803332499</v>
      </c>
      <c r="R346" s="23">
        <v>25169.14</v>
      </c>
      <c r="S346" s="24">
        <v>14.408380953818799</v>
      </c>
    </row>
    <row r="347" spans="1:19" x14ac:dyDescent="0.2">
      <c r="A347" s="19" t="s">
        <v>12</v>
      </c>
      <c r="B347" s="20">
        <f t="shared" si="138"/>
        <v>208067141.78000003</v>
      </c>
      <c r="C347" s="21">
        <f t="shared" si="139"/>
        <v>1.5536191955959842</v>
      </c>
      <c r="D347" s="22">
        <v>202362705.27000001</v>
      </c>
      <c r="E347" s="21">
        <v>1.2855598817652598</v>
      </c>
      <c r="F347" s="22">
        <f t="shared" si="140"/>
        <v>5704436.5100000007</v>
      </c>
      <c r="G347" s="21">
        <f t="shared" si="141"/>
        <v>11.062920916197545</v>
      </c>
      <c r="H347" s="22">
        <v>622148.47</v>
      </c>
      <c r="I347" s="21">
        <v>1.0768948567855501</v>
      </c>
      <c r="J347" s="22">
        <v>531203.99</v>
      </c>
      <c r="K347" s="21">
        <v>6.1557779375866497</v>
      </c>
      <c r="L347" s="22">
        <v>771784.66</v>
      </c>
      <c r="M347" s="21">
        <v>9.5655172951999301</v>
      </c>
      <c r="N347" s="22">
        <v>2210823.9900000002</v>
      </c>
      <c r="O347" s="21">
        <v>13.5565268196678</v>
      </c>
      <c r="P347" s="22">
        <v>1522583.66</v>
      </c>
      <c r="Q347" s="21">
        <v>13.865325790505299</v>
      </c>
      <c r="R347" s="23">
        <v>45891.74</v>
      </c>
      <c r="S347" s="24">
        <v>15.3194229615177</v>
      </c>
    </row>
    <row r="348" spans="1:19" x14ac:dyDescent="0.2">
      <c r="A348" s="19" t="s">
        <v>13</v>
      </c>
      <c r="B348" s="20">
        <f t="shared" si="138"/>
        <v>257360452.94999999</v>
      </c>
      <c r="C348" s="21">
        <f t="shared" si="139"/>
        <v>1.5316330473558861</v>
      </c>
      <c r="D348" s="22">
        <v>251528221.88999999</v>
      </c>
      <c r="E348" s="21">
        <v>1.3081329670504898</v>
      </c>
      <c r="F348" s="22">
        <f t="shared" si="140"/>
        <v>5832231.0599999996</v>
      </c>
      <c r="G348" s="21">
        <f t="shared" si="141"/>
        <v>11.170582055574462</v>
      </c>
      <c r="H348" s="22">
        <v>517813.31</v>
      </c>
      <c r="I348" s="21">
        <v>1.3673587117720098</v>
      </c>
      <c r="J348" s="22">
        <v>580231</v>
      </c>
      <c r="K348" s="21">
        <v>6.72209232391927</v>
      </c>
      <c r="L348" s="22">
        <v>629078.80000000005</v>
      </c>
      <c r="M348" s="21">
        <v>8.9358200390793598</v>
      </c>
      <c r="N348" s="22">
        <v>2217719.4700000002</v>
      </c>
      <c r="O348" s="21">
        <v>12.9530392089221</v>
      </c>
      <c r="P348" s="22">
        <v>1861521.47</v>
      </c>
      <c r="Q348" s="21">
        <v>13.865769220432401</v>
      </c>
      <c r="R348" s="23">
        <v>25867.01</v>
      </c>
      <c r="S348" s="24">
        <v>14.769524297551197</v>
      </c>
    </row>
    <row r="349" spans="1:19" x14ac:dyDescent="0.2">
      <c r="A349" s="19" t="s">
        <v>14</v>
      </c>
      <c r="B349" s="20">
        <f t="shared" si="138"/>
        <v>279064863.69</v>
      </c>
      <c r="C349" s="21">
        <f t="shared" si="139"/>
        <v>1.318297842001249</v>
      </c>
      <c r="D349" s="22">
        <v>272359693.61000001</v>
      </c>
      <c r="E349" s="21">
        <v>1.0639435860382398</v>
      </c>
      <c r="F349" s="22">
        <f t="shared" si="140"/>
        <v>6705170.080000001</v>
      </c>
      <c r="G349" s="21">
        <f t="shared" si="141"/>
        <v>11.650004032291452</v>
      </c>
      <c r="H349" s="22">
        <v>467168.76</v>
      </c>
      <c r="I349" s="21">
        <v>2.5803448946372201</v>
      </c>
      <c r="J349" s="22">
        <v>651538.19000000006</v>
      </c>
      <c r="K349" s="21">
        <v>7.0372833469669693</v>
      </c>
      <c r="L349" s="22">
        <v>789557.18</v>
      </c>
      <c r="M349" s="21">
        <v>9.4497511625440502</v>
      </c>
      <c r="N349" s="22">
        <v>2388773.59</v>
      </c>
      <c r="O349" s="21">
        <v>12.793464083174198</v>
      </c>
      <c r="P349" s="22">
        <v>2375781.88</v>
      </c>
      <c r="Q349" s="21">
        <v>14.228496262417799</v>
      </c>
      <c r="R349" s="23">
        <v>32350.48</v>
      </c>
      <c r="S349" s="24">
        <v>15.428874131079398</v>
      </c>
    </row>
    <row r="350" spans="1:19" x14ac:dyDescent="0.2">
      <c r="A350" s="19" t="s">
        <v>15</v>
      </c>
      <c r="B350" s="20">
        <f t="shared" si="138"/>
        <v>285492228.72000003</v>
      </c>
      <c r="C350" s="21">
        <f t="shared" si="139"/>
        <v>1.6496187279181329</v>
      </c>
      <c r="D350" s="22">
        <v>278908382.13999999</v>
      </c>
      <c r="E350" s="21">
        <v>1.42365768149803</v>
      </c>
      <c r="F350" s="22">
        <f t="shared" si="140"/>
        <v>6583846.5800000001</v>
      </c>
      <c r="G350" s="21">
        <f t="shared" si="141"/>
        <v>11.221899782452123</v>
      </c>
      <c r="H350" s="22">
        <v>529658.44999999995</v>
      </c>
      <c r="I350" s="21">
        <v>2.1959453680008298</v>
      </c>
      <c r="J350" s="22">
        <v>632483.55000000005</v>
      </c>
      <c r="K350" s="21">
        <v>6.26139334627754</v>
      </c>
      <c r="L350" s="22">
        <v>638114.55000000005</v>
      </c>
      <c r="M350" s="21">
        <v>9.1923812795053799</v>
      </c>
      <c r="N350" s="22">
        <v>2483804.29</v>
      </c>
      <c r="O350" s="21">
        <v>12.333884118382</v>
      </c>
      <c r="P350" s="22">
        <v>2243995.42</v>
      </c>
      <c r="Q350" s="21">
        <v>14.005343114693201</v>
      </c>
      <c r="R350" s="23">
        <v>55790.32</v>
      </c>
      <c r="S350" s="24">
        <v>14.899804449947599</v>
      </c>
    </row>
    <row r="351" spans="1:19" x14ac:dyDescent="0.2">
      <c r="A351" s="19" t="s">
        <v>16</v>
      </c>
      <c r="B351" s="20">
        <f t="shared" si="138"/>
        <v>342736960.83000004</v>
      </c>
      <c r="C351" s="21">
        <f t="shared" si="139"/>
        <v>1.697476407700516</v>
      </c>
      <c r="D351" s="22">
        <v>335453335.72000003</v>
      </c>
      <c r="E351" s="21">
        <v>1.4938342299638798</v>
      </c>
      <c r="F351" s="22">
        <f t="shared" si="140"/>
        <v>7283625.1100000003</v>
      </c>
      <c r="G351" s="21">
        <f t="shared" si="141"/>
        <v>11.076384133367339</v>
      </c>
      <c r="H351" s="22">
        <v>474008.11</v>
      </c>
      <c r="I351" s="21">
        <v>2.1039392395628003</v>
      </c>
      <c r="J351" s="22">
        <v>711111.92</v>
      </c>
      <c r="K351" s="21">
        <v>5.7086623697715488</v>
      </c>
      <c r="L351" s="22">
        <v>607998.20000000007</v>
      </c>
      <c r="M351" s="21">
        <v>8.8196665090455912</v>
      </c>
      <c r="N351" s="22">
        <v>2862575.35</v>
      </c>
      <c r="O351" s="21">
        <v>12.0207668834289</v>
      </c>
      <c r="P351" s="22">
        <v>2611988.65</v>
      </c>
      <c r="Q351" s="21">
        <v>13.638909190704201</v>
      </c>
      <c r="R351" s="23">
        <v>15942.88</v>
      </c>
      <c r="S351" s="24">
        <v>13.929675547956199</v>
      </c>
    </row>
    <row r="352" spans="1:19" x14ac:dyDescent="0.2">
      <c r="A352" s="19" t="s">
        <v>17</v>
      </c>
      <c r="B352" s="20">
        <f t="shared" si="138"/>
        <v>336515974.94000006</v>
      </c>
      <c r="C352" s="21">
        <f t="shared" si="139"/>
        <v>1.6918817043238794</v>
      </c>
      <c r="D352" s="22">
        <v>329510129.87</v>
      </c>
      <c r="E352" s="21">
        <v>1.4925303850361999</v>
      </c>
      <c r="F352" s="22">
        <f t="shared" si="140"/>
        <v>7005845.0700000003</v>
      </c>
      <c r="G352" s="21">
        <f t="shared" si="141"/>
        <v>11.068092347280517</v>
      </c>
      <c r="H352" s="22">
        <v>431249.73</v>
      </c>
      <c r="I352" s="21">
        <v>1.9235535755581799</v>
      </c>
      <c r="J352" s="22">
        <v>640627.11</v>
      </c>
      <c r="K352" s="21">
        <v>5.7097090340120005</v>
      </c>
      <c r="L352" s="22">
        <v>581507.44000000006</v>
      </c>
      <c r="M352" s="21">
        <v>8.6274361119094198</v>
      </c>
      <c r="N352" s="22">
        <v>3033565.8</v>
      </c>
      <c r="O352" s="21">
        <v>12.133761569009</v>
      </c>
      <c r="P352" s="22">
        <v>2302979.4700000002</v>
      </c>
      <c r="Q352" s="21">
        <v>13.464085939810797</v>
      </c>
      <c r="R352" s="23">
        <v>15915.52</v>
      </c>
      <c r="S352" s="24">
        <v>13.886944190324899</v>
      </c>
    </row>
    <row r="353" spans="1:19" x14ac:dyDescent="0.2">
      <c r="A353" s="19" t="s">
        <v>18</v>
      </c>
      <c r="B353" s="20">
        <f t="shared" si="138"/>
        <v>340626524</v>
      </c>
      <c r="C353" s="21">
        <f t="shared" si="139"/>
        <v>1.739413118208021</v>
      </c>
      <c r="D353" s="22">
        <v>333332138.87</v>
      </c>
      <c r="E353" s="21">
        <v>1.5432373261598999</v>
      </c>
      <c r="F353" s="22">
        <f t="shared" si="140"/>
        <v>7294385.1299999999</v>
      </c>
      <c r="G353" s="21">
        <f t="shared" si="141"/>
        <v>10.704075004372577</v>
      </c>
      <c r="H353" s="22">
        <v>671526.8</v>
      </c>
      <c r="I353" s="21">
        <v>1.4311700350603997</v>
      </c>
      <c r="J353" s="22">
        <v>569028.80000000005</v>
      </c>
      <c r="K353" s="21">
        <v>6.0036594815587501</v>
      </c>
      <c r="L353" s="22">
        <v>708314.59</v>
      </c>
      <c r="M353" s="21">
        <v>8.6486790579875006</v>
      </c>
      <c r="N353" s="22">
        <v>3153350.13</v>
      </c>
      <c r="O353" s="21">
        <v>12.116608026239101</v>
      </c>
      <c r="P353" s="22">
        <v>2163908.96</v>
      </c>
      <c r="Q353" s="21">
        <v>13.393253689656099</v>
      </c>
      <c r="R353" s="23">
        <v>28255.85</v>
      </c>
      <c r="S353" s="24">
        <v>13.683773084157799</v>
      </c>
    </row>
    <row r="354" spans="1:19" hidden="1" x14ac:dyDescent="0.2">
      <c r="A354" s="19" t="s">
        <v>19</v>
      </c>
      <c r="B354" s="20">
        <f t="shared" si="138"/>
        <v>0</v>
      </c>
      <c r="C354" s="21" t="e">
        <f t="shared" si="139"/>
        <v>#DIV/0!</v>
      </c>
      <c r="D354" s="22"/>
      <c r="E354" s="21"/>
      <c r="F354" s="22">
        <f t="shared" si="140"/>
        <v>0</v>
      </c>
      <c r="G354" s="21" t="e">
        <f t="shared" si="141"/>
        <v>#DIV/0!</v>
      </c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3"/>
      <c r="S354" s="24"/>
    </row>
    <row r="355" spans="1:19" hidden="1" x14ac:dyDescent="0.2">
      <c r="A355" s="19" t="s">
        <v>20</v>
      </c>
      <c r="B355" s="20">
        <f t="shared" si="138"/>
        <v>0</v>
      </c>
      <c r="C355" s="21" t="e">
        <f t="shared" si="139"/>
        <v>#DIV/0!</v>
      </c>
      <c r="D355" s="22"/>
      <c r="E355" s="21"/>
      <c r="F355" s="22">
        <f t="shared" si="140"/>
        <v>0</v>
      </c>
      <c r="G355" s="21" t="e">
        <f t="shared" si="141"/>
        <v>#DIV/0!</v>
      </c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3"/>
      <c r="S355" s="24"/>
    </row>
    <row r="356" spans="1:19" ht="13.5" hidden="1" thickBot="1" x14ac:dyDescent="0.25">
      <c r="A356" s="25" t="s">
        <v>21</v>
      </c>
      <c r="B356" s="26">
        <f t="shared" ref="B356" si="142">D356+H356+J356+L356+N356+P356+R356</f>
        <v>0</v>
      </c>
      <c r="C356" s="27" t="e">
        <f t="shared" ref="C356" si="143">(D356*E356+H356*I356+J356*K356+L356*M356+N356*O356+P356*Q356+R356*S356)/(D356+H356+J356+L356+N356+P356+R356)</f>
        <v>#DIV/0!</v>
      </c>
      <c r="D356" s="28"/>
      <c r="E356" s="27"/>
      <c r="F356" s="28">
        <f t="shared" ref="F356" si="144">H356+J356+L356+N356+P356+R356</f>
        <v>0</v>
      </c>
      <c r="G356" s="27" t="e">
        <f t="shared" ref="G356" si="145">(H356*I356+J356*K356+L356*M356+N356*O356+P356*Q356+R356*S356)/(H356+J356+L356+N356+P356+R356)</f>
        <v>#DIV/0!</v>
      </c>
      <c r="H356" s="28"/>
      <c r="I356" s="27"/>
      <c r="J356" s="28"/>
      <c r="K356" s="27"/>
      <c r="L356" s="28"/>
      <c r="M356" s="27"/>
      <c r="N356" s="28"/>
      <c r="O356" s="27"/>
      <c r="P356" s="28"/>
      <c r="Q356" s="27"/>
      <c r="R356" s="28"/>
      <c r="S356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3.7445860020565132</v>
      </c>
      <c r="D334" s="22">
        <v>7507578.75</v>
      </c>
      <c r="E334" s="21">
        <v>1.2530825220314901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11918199.849999998</v>
      </c>
      <c r="C336" s="21">
        <f t="shared" ref="C336" si="117">(D336*E336+H336*I336+J336*K336+L336*M336+N336*O336+P336*Q336+R336*S336)/(D336+H336+J336+L336+N336+P336+R336)</f>
        <v>4.2649719303372908</v>
      </c>
      <c r="D336" s="22">
        <v>8546382.1400000006</v>
      </c>
      <c r="E336" s="21">
        <v>1.1670563082263499</v>
      </c>
      <c r="F336" s="22">
        <f t="shared" ref="F336" si="118">H336+J336+L336+N336+P336+R336</f>
        <v>3371817.71</v>
      </c>
      <c r="G336" s="21">
        <f t="shared" ref="G336" si="119">(H336*I336+J336*K336+L336*M336+N336*O336+P336*Q336+R336*S336)/(H336+J336+L336+N336+P336+R336)</f>
        <v>12.117107787360215</v>
      </c>
      <c r="H336" s="22">
        <v>163378.12</v>
      </c>
      <c r="I336" s="21">
        <v>0.86102193488332512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x14ac:dyDescent="0.2">
      <c r="A342" s="19" t="s">
        <v>19</v>
      </c>
      <c r="B342" s="20">
        <f t="shared" ref="B342" si="140">D342+H342+J342+L342+N342+P342+R342</f>
        <v>10010393.810000001</v>
      </c>
      <c r="C342" s="21">
        <f t="shared" ref="C342" si="141">(D342*E342+H342*I342+J342*K342+L342*M342+N342*O342+P342*Q342+R342*S342)/(D342+H342+J342+L342+N342+P342+R342)</f>
        <v>1.9884768037812104</v>
      </c>
      <c r="D342" s="22">
        <v>9123980.8300000001</v>
      </c>
      <c r="E342" s="21">
        <v>0.99367139070370003</v>
      </c>
      <c r="F342" s="22">
        <f t="shared" ref="F342" si="142">H342+J342+L342+N342+P342+R342</f>
        <v>886412.9800000001</v>
      </c>
      <c r="G342" s="21">
        <f t="shared" ref="G342" si="143">(H342*I342+J342*K342+L342*M342+N342*O342+P342*Q342+R342*S342)/(H342+J342+L342+N342+P342+R342)</f>
        <v>12.228157091968592</v>
      </c>
      <c r="H342" s="22">
        <v>6064.47</v>
      </c>
      <c r="I342" s="21">
        <v>0.49053223117601397</v>
      </c>
      <c r="J342" s="22">
        <v>20470</v>
      </c>
      <c r="K342" s="21">
        <v>3.6695798729848601</v>
      </c>
      <c r="L342" s="22">
        <v>51513.7</v>
      </c>
      <c r="M342" s="21">
        <v>7.8810793245291997</v>
      </c>
      <c r="N342" s="22">
        <v>582589.57000000007</v>
      </c>
      <c r="O342" s="21">
        <v>12.8054141995711</v>
      </c>
      <c r="P342" s="22">
        <v>225775.24</v>
      </c>
      <c r="Q342" s="21">
        <v>12.821697107264699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44">D343+H343+J343+L343+N343+P343+R343</f>
        <v>8476545.5100000016</v>
      </c>
      <c r="C343" s="21">
        <f t="shared" ref="C343" si="145">(D343*E343+H343*I343+J343*K343+L343*M343+N343*O343+P343*Q343+R343*S343)/(D343+H343+J343+L343+N343+P343+R343)</f>
        <v>2.3520509231832127</v>
      </c>
      <c r="D343" s="22">
        <v>7605681.4500000002</v>
      </c>
      <c r="E343" s="21">
        <v>1.17158719543796</v>
      </c>
      <c r="F343" s="22">
        <f t="shared" ref="F343" si="146">H343+J343+L343+N343+P343+R343</f>
        <v>870864.06</v>
      </c>
      <c r="G343" s="21">
        <f t="shared" ref="G343" si="147">(H343*I343+J343*K343+L343*M343+N343*O343+P343*Q343+R343*S343)/(H343+J343+L343+N343+P343+R343)</f>
        <v>12.661617581049333</v>
      </c>
      <c r="H343" s="22">
        <v>15301.55</v>
      </c>
      <c r="I343" s="21">
        <v>3.3861275491698599</v>
      </c>
      <c r="J343" s="22">
        <v>26161.24</v>
      </c>
      <c r="K343" s="21">
        <v>6.7643934308924205</v>
      </c>
      <c r="L343" s="22">
        <v>105676.9</v>
      </c>
      <c r="M343" s="21">
        <v>9.7894294211885509</v>
      </c>
      <c r="N343" s="22">
        <v>454750.4</v>
      </c>
      <c r="O343" s="21">
        <v>13.7335161449006</v>
      </c>
      <c r="P343" s="22">
        <v>268973.97000000003</v>
      </c>
      <c r="Q343" s="21">
        <v>13.079076977225698</v>
      </c>
      <c r="R343" s="23"/>
      <c r="S343" s="24"/>
    </row>
    <row r="344" spans="1:19" ht="14.25" customHeight="1" thickBot="1" x14ac:dyDescent="0.25">
      <c r="A344" s="25" t="s">
        <v>21</v>
      </c>
      <c r="B344" s="26">
        <f t="shared" ref="B344:B355" si="148">D344+H344+J344+L344+N344+P344+R344</f>
        <v>14092621.73</v>
      </c>
      <c r="C344" s="27">
        <f t="shared" ref="C344:C355" si="149">(D344*E344+H344*I344+J344*K344+L344*M344+N344*O344+P344*Q344+R344*S344)/(D344+H344+J344+L344+N344+P344+R344)</f>
        <v>2.7517967034512854</v>
      </c>
      <c r="D344" s="28">
        <v>12302362.699999999</v>
      </c>
      <c r="E344" s="27">
        <v>1.1874681188110299</v>
      </c>
      <c r="F344" s="28">
        <f t="shared" ref="F344:F355" si="150">H344+J344+L344+N344+P344+R344</f>
        <v>1790259.0299999998</v>
      </c>
      <c r="G344" s="27">
        <f t="shared" ref="G344:G355" si="151">(H344*I344+J344*K344+L344*M344+N344*O344+P344*Q344+R344*S344)/(H344+J344+L344+N344+P344+R344)</f>
        <v>13.501602908993547</v>
      </c>
      <c r="H344" s="28">
        <v>18389.71</v>
      </c>
      <c r="I344" s="27">
        <v>2.3111449500835004</v>
      </c>
      <c r="J344" s="28">
        <v>48393.35</v>
      </c>
      <c r="K344" s="27">
        <v>5.3919781746872211</v>
      </c>
      <c r="L344" s="28">
        <v>104935.23</v>
      </c>
      <c r="M344" s="27">
        <v>10.0386874732156</v>
      </c>
      <c r="N344" s="28">
        <v>1026197.61</v>
      </c>
      <c r="O344" s="27">
        <v>15.343895432673998</v>
      </c>
      <c r="P344" s="28">
        <v>592343.13</v>
      </c>
      <c r="Q344" s="27">
        <v>11.933368003947299</v>
      </c>
      <c r="R344" s="28"/>
      <c r="S344" s="27"/>
    </row>
    <row r="345" spans="1:19" ht="14.25" customHeight="1" x14ac:dyDescent="0.2">
      <c r="A345" s="32" t="s">
        <v>76</v>
      </c>
      <c r="B345" s="20">
        <f t="shared" si="148"/>
        <v>15170161.690000001</v>
      </c>
      <c r="C345" s="21">
        <f t="shared" si="149"/>
        <v>5.5526911070319533</v>
      </c>
      <c r="D345" s="22">
        <v>9389778.1400000006</v>
      </c>
      <c r="E345" s="21">
        <v>1.3357094074429301</v>
      </c>
      <c r="F345" s="22">
        <f t="shared" si="150"/>
        <v>5780383.5500000007</v>
      </c>
      <c r="G345" s="21">
        <f t="shared" si="151"/>
        <v>12.402845986387849</v>
      </c>
      <c r="H345" s="22">
        <v>20023.52</v>
      </c>
      <c r="I345" s="21">
        <v>2.4041302428344302</v>
      </c>
      <c r="J345" s="22">
        <v>26533.08</v>
      </c>
      <c r="K345" s="21">
        <v>6.2375518786360296</v>
      </c>
      <c r="L345" s="22">
        <v>95078.05</v>
      </c>
      <c r="M345" s="21">
        <v>9.5791837758557303</v>
      </c>
      <c r="N345" s="22">
        <v>5446523.0700000003</v>
      </c>
      <c r="O345" s="21">
        <v>12.3977373977964</v>
      </c>
      <c r="P345" s="22">
        <v>192225.83</v>
      </c>
      <c r="Q345" s="21">
        <v>15.8367553049452</v>
      </c>
      <c r="R345" s="23"/>
      <c r="S345" s="24"/>
    </row>
    <row r="346" spans="1:19" ht="14.25" customHeight="1" x14ac:dyDescent="0.2">
      <c r="A346" s="19" t="s">
        <v>11</v>
      </c>
      <c r="B346" s="20">
        <f t="shared" si="148"/>
        <v>15523053.680000002</v>
      </c>
      <c r="C346" s="21">
        <f t="shared" si="149"/>
        <v>4.2578427800489402</v>
      </c>
      <c r="D346" s="22">
        <v>11703252.630000001</v>
      </c>
      <c r="E346" s="21">
        <v>1.77890312491699</v>
      </c>
      <c r="F346" s="22">
        <f t="shared" si="150"/>
        <v>3819801.0500000003</v>
      </c>
      <c r="G346" s="21">
        <f t="shared" si="151"/>
        <v>11.852912957469382</v>
      </c>
      <c r="H346" s="22">
        <v>9605.98</v>
      </c>
      <c r="I346" s="21">
        <v>2.4518762479205702</v>
      </c>
      <c r="J346" s="22">
        <v>34985</v>
      </c>
      <c r="K346" s="21">
        <v>6.3203394597684701</v>
      </c>
      <c r="L346" s="22">
        <v>164692.35</v>
      </c>
      <c r="M346" s="21">
        <v>8.9870999047618199</v>
      </c>
      <c r="N346" s="22">
        <v>3371468.97</v>
      </c>
      <c r="O346" s="21">
        <v>11.843581082877398</v>
      </c>
      <c r="P346" s="22">
        <v>239048.75</v>
      </c>
      <c r="Q346" s="21">
        <v>15.1463954222727</v>
      </c>
      <c r="R346" s="23"/>
      <c r="S346" s="24"/>
    </row>
    <row r="347" spans="1:19" ht="14.25" customHeight="1" x14ac:dyDescent="0.2">
      <c r="A347" s="19" t="s">
        <v>12</v>
      </c>
      <c r="B347" s="20">
        <f t="shared" si="148"/>
        <v>11439579.410000002</v>
      </c>
      <c r="C347" s="21">
        <f t="shared" si="149"/>
        <v>3.4212562692285231</v>
      </c>
      <c r="D347" s="22">
        <v>9310319.7200000007</v>
      </c>
      <c r="E347" s="21">
        <v>0.84552060755653602</v>
      </c>
      <c r="F347" s="22">
        <f t="shared" si="150"/>
        <v>2129259.69</v>
      </c>
      <c r="G347" s="21">
        <f t="shared" si="151"/>
        <v>14.683819796353745</v>
      </c>
      <c r="H347" s="22">
        <v>14178.31</v>
      </c>
      <c r="I347" s="21">
        <v>2.2600930576352201</v>
      </c>
      <c r="J347" s="22">
        <v>13871.38</v>
      </c>
      <c r="K347" s="21">
        <v>6.7929134664323207</v>
      </c>
      <c r="L347" s="22">
        <v>18463.32</v>
      </c>
      <c r="M347" s="21">
        <v>10.704318204959897</v>
      </c>
      <c r="N347" s="22">
        <v>1537049.81</v>
      </c>
      <c r="O347" s="21">
        <v>15.0846259115702</v>
      </c>
      <c r="P347" s="22">
        <v>545696.87</v>
      </c>
      <c r="Q347" s="21">
        <v>14.212900946087499</v>
      </c>
      <c r="R347" s="23"/>
      <c r="S347" s="24"/>
    </row>
    <row r="348" spans="1:19" ht="14.25" customHeight="1" x14ac:dyDescent="0.2">
      <c r="A348" s="19" t="s">
        <v>13</v>
      </c>
      <c r="B348" s="20">
        <f t="shared" si="148"/>
        <v>13122640.459999999</v>
      </c>
      <c r="C348" s="21">
        <f t="shared" si="149"/>
        <v>3.6795905435559</v>
      </c>
      <c r="D348" s="22">
        <v>9604158.5800000001</v>
      </c>
      <c r="E348" s="21">
        <v>1.08971757203118</v>
      </c>
      <c r="F348" s="22">
        <f t="shared" si="150"/>
        <v>3518481.88</v>
      </c>
      <c r="G348" s="21">
        <f t="shared" si="151"/>
        <v>10.748989099213441</v>
      </c>
      <c r="H348" s="22">
        <v>648169.76</v>
      </c>
      <c r="I348" s="21">
        <v>0.51765259150627507</v>
      </c>
      <c r="J348" s="22">
        <v>34879.86</v>
      </c>
      <c r="K348" s="21">
        <v>5.5672936473942283</v>
      </c>
      <c r="L348" s="22">
        <v>2931.01</v>
      </c>
      <c r="M348" s="21">
        <v>6.8960597200282487</v>
      </c>
      <c r="N348" s="22">
        <v>2429341.44</v>
      </c>
      <c r="O348" s="21">
        <v>13.223790806573499</v>
      </c>
      <c r="P348" s="22">
        <v>403159.81</v>
      </c>
      <c r="Q348" s="21">
        <v>12.761923800390697</v>
      </c>
      <c r="R348" s="23"/>
      <c r="S348" s="24"/>
    </row>
    <row r="349" spans="1:19" ht="14.25" customHeight="1" x14ac:dyDescent="0.2">
      <c r="A349" s="19" t="s">
        <v>14</v>
      </c>
      <c r="B349" s="20">
        <f t="shared" si="148"/>
        <v>19885044.010000002</v>
      </c>
      <c r="C349" s="21">
        <f t="shared" si="149"/>
        <v>1.9039625087307033</v>
      </c>
      <c r="D349" s="22">
        <v>17973987.260000002</v>
      </c>
      <c r="E349" s="21">
        <v>0.72243761267693296</v>
      </c>
      <c r="F349" s="22">
        <f t="shared" si="150"/>
        <v>1911056.75</v>
      </c>
      <c r="G349" s="21">
        <f t="shared" si="151"/>
        <v>13.016512373638321</v>
      </c>
      <c r="H349" s="22">
        <v>6631</v>
      </c>
      <c r="I349" s="21">
        <v>3.4040974212034398</v>
      </c>
      <c r="J349" s="22">
        <v>75595.400000000009</v>
      </c>
      <c r="K349" s="21">
        <v>6.7780790894684095</v>
      </c>
      <c r="L349" s="22">
        <v>92500.57</v>
      </c>
      <c r="M349" s="21">
        <v>7.6324761512280395</v>
      </c>
      <c r="N349" s="22">
        <v>967813.28</v>
      </c>
      <c r="O349" s="21">
        <v>13.626979576886999</v>
      </c>
      <c r="P349" s="22">
        <v>768516.5</v>
      </c>
      <c r="Q349" s="21">
        <v>13.5923554898301</v>
      </c>
      <c r="R349" s="23"/>
      <c r="S349" s="24"/>
    </row>
    <row r="350" spans="1:19" ht="14.25" customHeight="1" x14ac:dyDescent="0.2">
      <c r="A350" s="19" t="s">
        <v>15</v>
      </c>
      <c r="B350" s="20">
        <f t="shared" si="148"/>
        <v>11424802.220000001</v>
      </c>
      <c r="C350" s="21">
        <f t="shared" si="149"/>
        <v>2.1159542189781564</v>
      </c>
      <c r="D350" s="22">
        <v>10095904.67</v>
      </c>
      <c r="E350" s="21">
        <v>0.76026982261511411</v>
      </c>
      <c r="F350" s="22">
        <f t="shared" si="150"/>
        <v>1328897.55</v>
      </c>
      <c r="G350" s="21">
        <f t="shared" si="151"/>
        <v>12.415364002890973</v>
      </c>
      <c r="H350" s="22">
        <v>71180.3</v>
      </c>
      <c r="I350" s="21">
        <v>6.8277318302957394E-4</v>
      </c>
      <c r="J350" s="22">
        <v>2549.14</v>
      </c>
      <c r="K350" s="21">
        <v>4.0170331955090699</v>
      </c>
      <c r="L350" s="22">
        <v>31085.279999999999</v>
      </c>
      <c r="M350" s="21">
        <v>6.7728749588229498</v>
      </c>
      <c r="N350" s="22">
        <v>715669.62</v>
      </c>
      <c r="O350" s="21">
        <v>13.243922601046</v>
      </c>
      <c r="P350" s="22">
        <v>472053.21</v>
      </c>
      <c r="Q350" s="21">
        <v>13.976150815921798</v>
      </c>
      <c r="R350" s="23">
        <v>36360</v>
      </c>
      <c r="S350" s="24">
        <v>5.56</v>
      </c>
    </row>
    <row r="351" spans="1:19" ht="14.25" customHeight="1" x14ac:dyDescent="0.2">
      <c r="A351" s="19" t="s">
        <v>16</v>
      </c>
      <c r="B351" s="20">
        <f t="shared" si="148"/>
        <v>15774736.83</v>
      </c>
      <c r="C351" s="21">
        <f t="shared" si="149"/>
        <v>2.2837830117068236</v>
      </c>
      <c r="D351" s="22">
        <v>12665901.17</v>
      </c>
      <c r="E351" s="21">
        <v>0.73453149990116307</v>
      </c>
      <c r="F351" s="22">
        <f t="shared" si="150"/>
        <v>3108835.66</v>
      </c>
      <c r="G351" s="21">
        <f t="shared" si="151"/>
        <v>8.5956851776783694</v>
      </c>
      <c r="H351" s="22">
        <v>609778.30000000005</v>
      </c>
      <c r="I351" s="21">
        <v>0.30869641474614601</v>
      </c>
      <c r="J351" s="22">
        <v>34311.5</v>
      </c>
      <c r="K351" s="21">
        <v>5.265508648703789</v>
      </c>
      <c r="L351" s="22">
        <v>732101.12</v>
      </c>
      <c r="M351" s="21">
        <v>8.8859642540910198</v>
      </c>
      <c r="N351" s="22">
        <v>873954.83</v>
      </c>
      <c r="O351" s="21">
        <v>12.386468882951299</v>
      </c>
      <c r="P351" s="22">
        <v>858689.91</v>
      </c>
      <c r="Q351" s="21">
        <v>10.507902716476499</v>
      </c>
      <c r="R351" s="23"/>
      <c r="S351" s="24"/>
    </row>
    <row r="352" spans="1:19" ht="14.25" customHeight="1" x14ac:dyDescent="0.2">
      <c r="A352" s="19" t="s">
        <v>17</v>
      </c>
      <c r="B352" s="20">
        <f t="shared" si="148"/>
        <v>13383827.099999998</v>
      </c>
      <c r="C352" s="21">
        <f t="shared" si="149"/>
        <v>1.594815007764109</v>
      </c>
      <c r="D352" s="22">
        <v>11665360.050000001</v>
      </c>
      <c r="E352" s="21">
        <v>0.57224804150815689</v>
      </c>
      <c r="F352" s="22">
        <f t="shared" si="150"/>
        <v>1718467.05</v>
      </c>
      <c r="G352" s="21">
        <f t="shared" si="151"/>
        <v>8.5362409935645793</v>
      </c>
      <c r="H352" s="22">
        <v>563300.12</v>
      </c>
      <c r="I352" s="21">
        <v>0.41477340001276802</v>
      </c>
      <c r="J352" s="22">
        <v>13468.69</v>
      </c>
      <c r="K352" s="21">
        <v>3.0075936635263001</v>
      </c>
      <c r="L352" s="22">
        <v>55442.29</v>
      </c>
      <c r="M352" s="21">
        <v>5.4482049298468693</v>
      </c>
      <c r="N352" s="22">
        <v>952322.91</v>
      </c>
      <c r="O352" s="21">
        <v>13.1274795117551</v>
      </c>
      <c r="P352" s="22">
        <v>133933.04</v>
      </c>
      <c r="Q352" s="21">
        <v>11.882341939673701</v>
      </c>
      <c r="R352" s="23"/>
      <c r="S352" s="24"/>
    </row>
    <row r="353" spans="1:19" ht="14.25" customHeight="1" x14ac:dyDescent="0.2">
      <c r="A353" s="19" t="s">
        <v>18</v>
      </c>
      <c r="B353" s="20">
        <f t="shared" si="148"/>
        <v>15403032.539999999</v>
      </c>
      <c r="C353" s="21">
        <f t="shared" si="149"/>
        <v>2.6018923103891596</v>
      </c>
      <c r="D353" s="22">
        <v>12592277.779999999</v>
      </c>
      <c r="E353" s="21">
        <v>0.56798109113028206</v>
      </c>
      <c r="F353" s="22">
        <f t="shared" si="150"/>
        <v>2810754.76</v>
      </c>
      <c r="G353" s="21">
        <f t="shared" si="151"/>
        <v>11.713884369335728</v>
      </c>
      <c r="H353" s="22">
        <v>235699.8</v>
      </c>
      <c r="I353" s="21">
        <v>0.127280549241026</v>
      </c>
      <c r="J353" s="22">
        <v>1499.62</v>
      </c>
      <c r="K353" s="21">
        <v>4.9565095824275494</v>
      </c>
      <c r="L353" s="22">
        <v>37051.83</v>
      </c>
      <c r="M353" s="21">
        <v>7.3443673956185203</v>
      </c>
      <c r="N353" s="22">
        <v>1303478.32</v>
      </c>
      <c r="O353" s="21">
        <v>12.5719354960963</v>
      </c>
      <c r="P353" s="22">
        <v>1228025.19</v>
      </c>
      <c r="Q353" s="21">
        <v>13.157755954908401</v>
      </c>
      <c r="R353" s="23">
        <v>5000</v>
      </c>
      <c r="S353" s="24">
        <v>14</v>
      </c>
    </row>
    <row r="354" spans="1:19" ht="14.25" hidden="1" customHeight="1" x14ac:dyDescent="0.2">
      <c r="A354" s="19" t="s">
        <v>19</v>
      </c>
      <c r="B354" s="20">
        <f t="shared" si="148"/>
        <v>0</v>
      </c>
      <c r="C354" s="21" t="e">
        <f t="shared" si="149"/>
        <v>#DIV/0!</v>
      </c>
      <c r="D354" s="22"/>
      <c r="E354" s="21"/>
      <c r="F354" s="22">
        <f t="shared" si="150"/>
        <v>0</v>
      </c>
      <c r="G354" s="21" t="e">
        <f t="shared" si="151"/>
        <v>#DIV/0!</v>
      </c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3"/>
      <c r="S354" s="24"/>
    </row>
    <row r="355" spans="1:19" ht="14.25" hidden="1" customHeight="1" x14ac:dyDescent="0.2">
      <c r="A355" s="19" t="s">
        <v>20</v>
      </c>
      <c r="B355" s="20">
        <f t="shared" si="148"/>
        <v>0</v>
      </c>
      <c r="C355" s="21" t="e">
        <f t="shared" si="149"/>
        <v>#DIV/0!</v>
      </c>
      <c r="D355" s="22"/>
      <c r="E355" s="21"/>
      <c r="F355" s="22">
        <f t="shared" si="150"/>
        <v>0</v>
      </c>
      <c r="G355" s="21" t="e">
        <f t="shared" si="151"/>
        <v>#DIV/0!</v>
      </c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3"/>
      <c r="S355" s="24"/>
    </row>
    <row r="356" spans="1:19" ht="14.25" hidden="1" customHeight="1" thickBot="1" x14ac:dyDescent="0.25">
      <c r="A356" s="25" t="s">
        <v>21</v>
      </c>
      <c r="B356" s="26">
        <f t="shared" ref="B356" si="152">D356+H356+J356+L356+N356+P356+R356</f>
        <v>0</v>
      </c>
      <c r="C356" s="27" t="e">
        <f t="shared" ref="C356" si="153">(D356*E356+H356*I356+J356*K356+L356*M356+N356*O356+P356*Q356+R356*S356)/(D356+H356+J356+L356+N356+P356+R356)</f>
        <v>#DIV/0!</v>
      </c>
      <c r="D356" s="28"/>
      <c r="E356" s="27"/>
      <c r="F356" s="28">
        <f t="shared" ref="F356" si="154">H356+J356+L356+N356+P356+R356</f>
        <v>0</v>
      </c>
      <c r="G356" s="27" t="e">
        <f t="shared" ref="G356" si="155">(H356*I356+J356*K356+L356*M356+N356*O356+P356*Q356+R356*S356)/(H356+J356+L356+N356+P356+R356)</f>
        <v>#DIV/0!</v>
      </c>
      <c r="H356" s="28"/>
      <c r="I356" s="27"/>
      <c r="J356" s="28"/>
      <c r="K356" s="27"/>
      <c r="L356" s="28"/>
      <c r="M356" s="27"/>
      <c r="N356" s="28"/>
      <c r="O356" s="27"/>
      <c r="P356" s="28"/>
      <c r="Q356" s="27"/>
      <c r="R356" s="28"/>
      <c r="S356" s="27"/>
    </row>
    <row r="357" spans="1:19" ht="5.0999999999999996" customHeigh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9" x14ac:dyDescent="0.2">
      <c r="A358" s="8" t="s">
        <v>54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x14ac:dyDescent="0.2">
      <c r="A174" s="19" t="s">
        <v>19</v>
      </c>
      <c r="B174" s="20">
        <f t="shared" ref="B174" si="132">D174+H174+J174+L174+N174+P174+R174</f>
        <v>7100403.1999999993</v>
      </c>
      <c r="C174" s="21">
        <f t="shared" ref="C174" si="133">(D174*E174+H174*I174+J174*K174+L174*M174+N174*O174+P174*Q174+R174*S174)/(D174+H174+J174+L174+N174+P174+R174)</f>
        <v>1.322000738901699</v>
      </c>
      <c r="D174" s="22">
        <v>6666422.5899999999</v>
      </c>
      <c r="E174" s="21">
        <v>0.67871367874084898</v>
      </c>
      <c r="F174" s="22">
        <f t="shared" ref="F174" si="134">H174+J174+L174+N174+P174+R174</f>
        <v>433980.61</v>
      </c>
      <c r="G174" s="21">
        <f t="shared" ref="G174" si="135">(H174*I174+J174*K174+L174*M174+N174*O174+P174*Q174+R174*S174)/(H174+J174+L174+N174+P174+R174)</f>
        <v>11.203602107476623</v>
      </c>
      <c r="H174" s="22">
        <v>5695.62</v>
      </c>
      <c r="I174" s="21">
        <v>3.5450026687173706</v>
      </c>
      <c r="J174" s="22">
        <v>12373.55</v>
      </c>
      <c r="K174" s="21">
        <v>6.1309239789712704</v>
      </c>
      <c r="L174" s="22">
        <v>26156.74</v>
      </c>
      <c r="M174" s="21">
        <v>8.1259308996457502</v>
      </c>
      <c r="N174" s="22">
        <v>300658.06</v>
      </c>
      <c r="O174" s="21">
        <v>10.893699122185499</v>
      </c>
      <c r="P174" s="22">
        <v>88913.5</v>
      </c>
      <c r="Q174" s="21">
        <v>14.3484215355373</v>
      </c>
      <c r="R174" s="23">
        <v>183.14</v>
      </c>
      <c r="S174" s="24">
        <v>13.645899312001699</v>
      </c>
    </row>
    <row r="175" spans="1:19" x14ac:dyDescent="0.2">
      <c r="A175" s="19" t="s">
        <v>20</v>
      </c>
      <c r="B175" s="20">
        <f t="shared" ref="B175" si="136">D175+H175+J175+L175+N175+P175+R175</f>
        <v>7163508.2199999997</v>
      </c>
      <c r="C175" s="21">
        <f t="shared" ref="C175" si="137">(D175*E175+H175*I175+J175*K175+L175*M175+N175*O175+P175*Q175+R175*S175)/(D175+H175+J175+L175+N175+P175+R175)</f>
        <v>1.0508124947890409</v>
      </c>
      <c r="D175" s="22">
        <v>6950398.3099999996</v>
      </c>
      <c r="E175" s="21">
        <v>0.68016092549665719</v>
      </c>
      <c r="F175" s="22">
        <f t="shared" ref="F175" si="138">H175+J175+L175+N175+P175+R175</f>
        <v>213109.91</v>
      </c>
      <c r="G175" s="21">
        <f t="shared" ref="G175" si="139">(H175*I175+J175*K175+L175*M175+N175*O175+P175*Q175+R175*S175)/(H175+J175+L175+N175+P175+R175)</f>
        <v>13.13929791908785</v>
      </c>
      <c r="H175" s="22">
        <v>8827.92</v>
      </c>
      <c r="I175" s="21">
        <v>2.9661125610562902</v>
      </c>
      <c r="J175" s="22">
        <v>5531.78</v>
      </c>
      <c r="K175" s="21">
        <v>7.8480547671816296</v>
      </c>
      <c r="L175" s="22">
        <v>26111.79</v>
      </c>
      <c r="M175" s="21">
        <v>10.8025554701535</v>
      </c>
      <c r="N175" s="22">
        <v>94810.27</v>
      </c>
      <c r="O175" s="21">
        <v>13.7355950679183</v>
      </c>
      <c r="P175" s="22">
        <v>74303.28</v>
      </c>
      <c r="Q175" s="21">
        <v>14.731172802869501</v>
      </c>
      <c r="R175" s="23">
        <v>3524.87</v>
      </c>
      <c r="S175" s="24">
        <v>14.636649238127898</v>
      </c>
    </row>
    <row r="176" spans="1:19" ht="13.5" thickBot="1" x14ac:dyDescent="0.25">
      <c r="A176" s="25" t="s">
        <v>21</v>
      </c>
      <c r="B176" s="26">
        <f t="shared" ref="B176:B187" si="140">D176+H176+J176+L176+N176+P176+R176</f>
        <v>7958193.1900000013</v>
      </c>
      <c r="C176" s="27">
        <f t="shared" ref="C176:C187" si="141">(D176*E176+H176*I176+J176*K176+L176*M176+N176*O176+P176*Q176+R176*S176)/(D176+H176+J176+L176+N176+P176+R176)</f>
        <v>1.100335550976993</v>
      </c>
      <c r="D176" s="28">
        <v>7706843.3600000003</v>
      </c>
      <c r="E176" s="27">
        <v>0.72579118269506404</v>
      </c>
      <c r="F176" s="28">
        <f t="shared" ref="F176:F187" si="142">H176+J176+L176+N176+P176+R176</f>
        <v>251349.82999999996</v>
      </c>
      <c r="G176" s="27">
        <f t="shared" ref="G176:G187" si="143">(H176*I176+J176*K176+L176*M176+N176*O176+P176*Q176+R176*S176)/(H176+J176+L176+N176+P176+R176)</f>
        <v>12.584547725375442</v>
      </c>
      <c r="H176" s="28">
        <v>6668.97</v>
      </c>
      <c r="I176" s="27">
        <v>2.2646452750574699</v>
      </c>
      <c r="J176" s="28">
        <v>6688.15</v>
      </c>
      <c r="K176" s="27">
        <v>8.4750467020027997</v>
      </c>
      <c r="L176" s="28">
        <v>24992.12</v>
      </c>
      <c r="M176" s="27">
        <v>12.127657565664698</v>
      </c>
      <c r="N176" s="28">
        <v>105558.25</v>
      </c>
      <c r="O176" s="27">
        <v>14.050646340764496</v>
      </c>
      <c r="P176" s="28">
        <v>106149.98</v>
      </c>
      <c r="Q176" s="27">
        <v>12.125709545117196</v>
      </c>
      <c r="R176" s="28">
        <v>1292.3600000000001</v>
      </c>
      <c r="S176" s="27">
        <v>13.879536971122599</v>
      </c>
    </row>
    <row r="177" spans="1:19" x14ac:dyDescent="0.2">
      <c r="A177" s="32" t="s">
        <v>76</v>
      </c>
      <c r="B177" s="20">
        <f t="shared" si="140"/>
        <v>6248207.6900000004</v>
      </c>
      <c r="C177" s="21">
        <f t="shared" si="141"/>
        <v>1.1362787491463802</v>
      </c>
      <c r="D177" s="22">
        <v>6013369.1299999999</v>
      </c>
      <c r="E177" s="21">
        <v>0.71846476261469694</v>
      </c>
      <c r="F177" s="22">
        <f t="shared" si="142"/>
        <v>234838.56</v>
      </c>
      <c r="G177" s="21">
        <f t="shared" si="143"/>
        <v>11.834989083138636</v>
      </c>
      <c r="H177" s="22">
        <v>19314.330000000002</v>
      </c>
      <c r="I177" s="21">
        <v>0.307162314198836</v>
      </c>
      <c r="J177" s="22">
        <v>9294.59</v>
      </c>
      <c r="K177" s="21">
        <v>6.7276936368360483</v>
      </c>
      <c r="L177" s="22">
        <v>36427.660000000003</v>
      </c>
      <c r="M177" s="21">
        <v>11.360045050931099</v>
      </c>
      <c r="N177" s="22">
        <v>97806.3</v>
      </c>
      <c r="O177" s="21">
        <v>12.898403380968301</v>
      </c>
      <c r="P177" s="22">
        <v>69943.69</v>
      </c>
      <c r="Q177" s="21">
        <v>14.380475618315199</v>
      </c>
      <c r="R177" s="23">
        <v>2051.9900000000002</v>
      </c>
      <c r="S177" s="24">
        <v>14.454021510826099</v>
      </c>
    </row>
    <row r="178" spans="1:19" x14ac:dyDescent="0.2">
      <c r="A178" s="19" t="s">
        <v>11</v>
      </c>
      <c r="B178" s="20">
        <f t="shared" si="140"/>
        <v>7991102.8899999997</v>
      </c>
      <c r="C178" s="21">
        <f t="shared" si="141"/>
        <v>1.2372123003912416</v>
      </c>
      <c r="D178" s="22">
        <v>7620499.2800000003</v>
      </c>
      <c r="E178" s="21">
        <v>0.66064635531334903</v>
      </c>
      <c r="F178" s="22">
        <f t="shared" si="142"/>
        <v>370603.61000000004</v>
      </c>
      <c r="G178" s="21">
        <f t="shared" si="143"/>
        <v>13.092791282308335</v>
      </c>
      <c r="H178" s="22">
        <v>15231.01</v>
      </c>
      <c r="I178" s="21">
        <v>0.93003301816491513</v>
      </c>
      <c r="J178" s="22">
        <v>8679.06</v>
      </c>
      <c r="K178" s="21">
        <v>6.8111929632932595</v>
      </c>
      <c r="L178" s="22">
        <v>16416.260000000002</v>
      </c>
      <c r="M178" s="21">
        <v>11.648685425303899</v>
      </c>
      <c r="N178" s="22">
        <v>63427.9</v>
      </c>
      <c r="O178" s="21">
        <v>14.240285265632302</v>
      </c>
      <c r="P178" s="22">
        <v>263513.8</v>
      </c>
      <c r="Q178" s="21">
        <v>13.802203621973499</v>
      </c>
      <c r="R178" s="23">
        <v>3335.58</v>
      </c>
      <c r="S178" s="24">
        <v>14.217993992049399</v>
      </c>
    </row>
    <row r="179" spans="1:19" x14ac:dyDescent="0.2">
      <c r="A179" s="19" t="s">
        <v>12</v>
      </c>
      <c r="B179" s="20">
        <f t="shared" si="140"/>
        <v>7532017.7299999995</v>
      </c>
      <c r="C179" s="21">
        <f t="shared" si="141"/>
        <v>0.97681421542537994</v>
      </c>
      <c r="D179" s="22">
        <v>7305559.96</v>
      </c>
      <c r="E179" s="21">
        <v>0.62779664233978905</v>
      </c>
      <c r="F179" s="22">
        <f t="shared" si="142"/>
        <v>226457.77000000002</v>
      </c>
      <c r="G179" s="21">
        <f t="shared" si="143"/>
        <v>12.236170903740675</v>
      </c>
      <c r="H179" s="22">
        <v>19023.96</v>
      </c>
      <c r="I179" s="21">
        <v>0.90256089163349817</v>
      </c>
      <c r="J179" s="22">
        <v>11480.92</v>
      </c>
      <c r="K179" s="21">
        <v>7.3971106235388797</v>
      </c>
      <c r="L179" s="22">
        <v>36425.42</v>
      </c>
      <c r="M179" s="21">
        <v>11.453686474994702</v>
      </c>
      <c r="N179" s="22">
        <v>67598.210000000006</v>
      </c>
      <c r="O179" s="21">
        <v>14.0847722521055</v>
      </c>
      <c r="P179" s="22">
        <v>90867.22</v>
      </c>
      <c r="Q179" s="21">
        <v>14.132593114436599</v>
      </c>
      <c r="R179" s="23">
        <v>1062.04</v>
      </c>
      <c r="S179" s="24">
        <v>14.481448909645598</v>
      </c>
    </row>
    <row r="180" spans="1:19" x14ac:dyDescent="0.2">
      <c r="A180" s="19" t="s">
        <v>13</v>
      </c>
      <c r="B180" s="20">
        <f t="shared" si="140"/>
        <v>9092906.2899999991</v>
      </c>
      <c r="C180" s="21">
        <f t="shared" si="141"/>
        <v>0.84427565848146491</v>
      </c>
      <c r="D180" s="22">
        <v>8895861.6500000004</v>
      </c>
      <c r="E180" s="21">
        <v>0.61386174907520108</v>
      </c>
      <c r="F180" s="22">
        <f t="shared" si="142"/>
        <v>197044.63999999998</v>
      </c>
      <c r="G180" s="21">
        <f t="shared" si="143"/>
        <v>11.2466406267128</v>
      </c>
      <c r="H180" s="22">
        <v>23604.799999999999</v>
      </c>
      <c r="I180" s="21">
        <v>0.25064508489798704</v>
      </c>
      <c r="J180" s="22">
        <v>15594.19</v>
      </c>
      <c r="K180" s="21">
        <v>7.4626620491349698</v>
      </c>
      <c r="L180" s="22">
        <v>31543.77</v>
      </c>
      <c r="M180" s="21">
        <v>12.347005177250502</v>
      </c>
      <c r="N180" s="22">
        <v>70756.350000000006</v>
      </c>
      <c r="O180" s="21">
        <v>12.891878588988799</v>
      </c>
      <c r="P180" s="22">
        <v>54178.43</v>
      </c>
      <c r="Q180" s="21">
        <v>14.263975910708398</v>
      </c>
      <c r="R180" s="23">
        <v>1367.1</v>
      </c>
      <c r="S180" s="24">
        <v>14.151467339624</v>
      </c>
    </row>
    <row r="181" spans="1:19" x14ac:dyDescent="0.2">
      <c r="A181" s="19" t="s">
        <v>14</v>
      </c>
      <c r="B181" s="20">
        <f t="shared" si="140"/>
        <v>8482252.209999999</v>
      </c>
      <c r="C181" s="21">
        <f t="shared" si="141"/>
        <v>1.1365871865533697</v>
      </c>
      <c r="D181" s="22">
        <v>8029756.04</v>
      </c>
      <c r="E181" s="21">
        <v>0.562739147713882</v>
      </c>
      <c r="F181" s="22">
        <f t="shared" si="142"/>
        <v>452496.17</v>
      </c>
      <c r="G181" s="21">
        <f t="shared" si="143"/>
        <v>11.319788860754345</v>
      </c>
      <c r="H181" s="22">
        <v>13119.95</v>
      </c>
      <c r="I181" s="21">
        <v>4.1024198644049692</v>
      </c>
      <c r="J181" s="22">
        <v>19824.580000000002</v>
      </c>
      <c r="K181" s="21">
        <v>6.0868051983951208</v>
      </c>
      <c r="L181" s="22">
        <v>232225.53</v>
      </c>
      <c r="M181" s="21">
        <v>10.0404167509059</v>
      </c>
      <c r="N181" s="22">
        <v>82806.38</v>
      </c>
      <c r="O181" s="21">
        <v>13.527890732573999</v>
      </c>
      <c r="P181" s="22">
        <v>103322.44</v>
      </c>
      <c r="Q181" s="21">
        <v>14.308219501978501</v>
      </c>
      <c r="R181" s="23">
        <v>1197.29</v>
      </c>
      <c r="S181" s="24">
        <v>14.5931993084382</v>
      </c>
    </row>
    <row r="182" spans="1:19" x14ac:dyDescent="0.2">
      <c r="A182" s="19" t="s">
        <v>15</v>
      </c>
      <c r="B182" s="20">
        <f t="shared" si="140"/>
        <v>7585597.5699999994</v>
      </c>
      <c r="C182" s="21">
        <f t="shared" si="141"/>
        <v>1.2392354954047473</v>
      </c>
      <c r="D182" s="22">
        <v>7292222.5800000001</v>
      </c>
      <c r="E182" s="21">
        <v>0.782523441776238</v>
      </c>
      <c r="F182" s="22">
        <f t="shared" si="142"/>
        <v>293374.99</v>
      </c>
      <c r="G182" s="21">
        <f t="shared" si="143"/>
        <v>12.5914163681778</v>
      </c>
      <c r="H182" s="22">
        <v>13925.76</v>
      </c>
      <c r="I182" s="21">
        <v>1.6636790451652201</v>
      </c>
      <c r="J182" s="22">
        <v>9940.8000000000011</v>
      </c>
      <c r="K182" s="21">
        <v>8.9825917732979192</v>
      </c>
      <c r="L182" s="22">
        <v>11699.37</v>
      </c>
      <c r="M182" s="21">
        <v>10.542465919104998</v>
      </c>
      <c r="N182" s="22">
        <v>135184.5</v>
      </c>
      <c r="O182" s="21">
        <v>12.696945598052999</v>
      </c>
      <c r="P182" s="22">
        <v>120142.81</v>
      </c>
      <c r="Q182" s="21">
        <v>14.2139893348591</v>
      </c>
      <c r="R182" s="23">
        <v>2481.75</v>
      </c>
      <c r="S182" s="24">
        <v>13.726376951747801</v>
      </c>
    </row>
    <row r="183" spans="1:19" x14ac:dyDescent="0.2">
      <c r="A183" s="19" t="s">
        <v>16</v>
      </c>
      <c r="B183" s="20">
        <f t="shared" si="140"/>
        <v>7641142.0899999989</v>
      </c>
      <c r="C183" s="21">
        <f t="shared" si="141"/>
        <v>1.1933757668678544</v>
      </c>
      <c r="D183" s="22">
        <v>7406914.6699999999</v>
      </c>
      <c r="E183" s="21">
        <v>0.84898266427578495</v>
      </c>
      <c r="F183" s="22">
        <f t="shared" si="142"/>
        <v>234227.42</v>
      </c>
      <c r="G183" s="21">
        <f t="shared" si="143"/>
        <v>12.084032052267805</v>
      </c>
      <c r="H183" s="22">
        <v>18813.27</v>
      </c>
      <c r="I183" s="21">
        <v>2.0360231846988901</v>
      </c>
      <c r="J183" s="22">
        <v>20191.510000000002</v>
      </c>
      <c r="K183" s="21">
        <v>8.1325553561868293</v>
      </c>
      <c r="L183" s="22">
        <v>13729.6</v>
      </c>
      <c r="M183" s="21">
        <v>9.2458033591656008</v>
      </c>
      <c r="N183" s="22">
        <v>67050.47</v>
      </c>
      <c r="O183" s="21">
        <v>12.750789204013</v>
      </c>
      <c r="P183" s="22">
        <v>113279.38</v>
      </c>
      <c r="Q183" s="21">
        <v>14.384503987398199</v>
      </c>
      <c r="R183" s="23">
        <v>1163.19</v>
      </c>
      <c r="S183" s="24">
        <v>14.222560372768001</v>
      </c>
    </row>
    <row r="184" spans="1:19" x14ac:dyDescent="0.2">
      <c r="A184" s="19" t="s">
        <v>17</v>
      </c>
      <c r="B184" s="20">
        <f t="shared" si="140"/>
        <v>7344186.6400000006</v>
      </c>
      <c r="C184" s="21">
        <f t="shared" si="141"/>
        <v>1.2331901288663332</v>
      </c>
      <c r="D184" s="22">
        <v>7088303.0700000003</v>
      </c>
      <c r="E184" s="21">
        <v>0.84795017566877307</v>
      </c>
      <c r="F184" s="22">
        <f t="shared" si="142"/>
        <v>255883.57000000004</v>
      </c>
      <c r="G184" s="21">
        <f t="shared" si="143"/>
        <v>11.904830918217991</v>
      </c>
      <c r="H184" s="22">
        <v>7569.21</v>
      </c>
      <c r="I184" s="21">
        <v>3.63476982406354</v>
      </c>
      <c r="J184" s="22">
        <v>14592.49</v>
      </c>
      <c r="K184" s="21">
        <v>7.2480928477593594</v>
      </c>
      <c r="L184" s="22">
        <v>21889.24</v>
      </c>
      <c r="M184" s="21">
        <v>8.2471570369734195</v>
      </c>
      <c r="N184" s="22">
        <v>121579.88</v>
      </c>
      <c r="O184" s="21">
        <v>12.500341954606299</v>
      </c>
      <c r="P184" s="22">
        <v>85472.58</v>
      </c>
      <c r="Q184" s="21">
        <v>13.373325922769601</v>
      </c>
      <c r="R184" s="23">
        <v>4780.17</v>
      </c>
      <c r="S184" s="24">
        <v>14.560953438894398</v>
      </c>
    </row>
    <row r="185" spans="1:19" x14ac:dyDescent="0.2">
      <c r="A185" s="19" t="s">
        <v>18</v>
      </c>
      <c r="B185" s="20">
        <f t="shared" si="140"/>
        <v>7673608.5699999994</v>
      </c>
      <c r="C185" s="21">
        <f t="shared" si="141"/>
        <v>1.2745948793945334</v>
      </c>
      <c r="D185" s="22">
        <v>7325667.3899999997</v>
      </c>
      <c r="E185" s="21">
        <v>0.80839399212745311</v>
      </c>
      <c r="F185" s="22">
        <f t="shared" si="142"/>
        <v>347941.18</v>
      </c>
      <c r="G185" s="21">
        <f t="shared" si="143"/>
        <v>11.090140820353625</v>
      </c>
      <c r="H185" s="22">
        <v>35839.65</v>
      </c>
      <c r="I185" s="21">
        <v>0.87501601159609488</v>
      </c>
      <c r="J185" s="22">
        <v>6791.32</v>
      </c>
      <c r="K185" s="21">
        <v>9.3463917765618501</v>
      </c>
      <c r="L185" s="22">
        <v>34880.92</v>
      </c>
      <c r="M185" s="21">
        <v>7.4403923577703788</v>
      </c>
      <c r="N185" s="22">
        <v>144300.1</v>
      </c>
      <c r="O185" s="21">
        <v>12.3611158744866</v>
      </c>
      <c r="P185" s="22">
        <v>121357.39</v>
      </c>
      <c r="Q185" s="21">
        <v>13.605795607502799</v>
      </c>
      <c r="R185" s="23">
        <v>4771.8</v>
      </c>
      <c r="S185" s="24">
        <v>14.560594995599098</v>
      </c>
    </row>
    <row r="186" spans="1:19" hidden="1" x14ac:dyDescent="0.2">
      <c r="A186" s="19" t="s">
        <v>19</v>
      </c>
      <c r="B186" s="20">
        <f t="shared" si="140"/>
        <v>0</v>
      </c>
      <c r="C186" s="21" t="e">
        <f t="shared" si="141"/>
        <v>#DIV/0!</v>
      </c>
      <c r="D186" s="22"/>
      <c r="E186" s="21"/>
      <c r="F186" s="22">
        <f t="shared" si="142"/>
        <v>0</v>
      </c>
      <c r="G186" s="21" t="e">
        <f t="shared" si="143"/>
        <v>#DIV/0!</v>
      </c>
      <c r="H186" s="22"/>
      <c r="I186" s="21"/>
      <c r="J186" s="22"/>
      <c r="K186" s="21"/>
      <c r="L186" s="22"/>
      <c r="M186" s="21"/>
      <c r="N186" s="22"/>
      <c r="O186" s="21"/>
      <c r="P186" s="22"/>
      <c r="Q186" s="21"/>
      <c r="R186" s="23"/>
      <c r="S186" s="24"/>
    </row>
    <row r="187" spans="1:19" hidden="1" x14ac:dyDescent="0.2">
      <c r="A187" s="19" t="s">
        <v>20</v>
      </c>
      <c r="B187" s="20">
        <f t="shared" si="140"/>
        <v>0</v>
      </c>
      <c r="C187" s="21" t="e">
        <f t="shared" si="141"/>
        <v>#DIV/0!</v>
      </c>
      <c r="D187" s="22"/>
      <c r="E187" s="21"/>
      <c r="F187" s="22">
        <f t="shared" si="142"/>
        <v>0</v>
      </c>
      <c r="G187" s="21" t="e">
        <f t="shared" si="143"/>
        <v>#DIV/0!</v>
      </c>
      <c r="H187" s="22"/>
      <c r="I187" s="21"/>
      <c r="J187" s="22"/>
      <c r="K187" s="21"/>
      <c r="L187" s="22"/>
      <c r="M187" s="21"/>
      <c r="N187" s="22"/>
      <c r="O187" s="21"/>
      <c r="P187" s="22"/>
      <c r="Q187" s="21"/>
      <c r="R187" s="23"/>
      <c r="S187" s="24"/>
    </row>
    <row r="188" spans="1:19" ht="13.5" hidden="1" thickBot="1" x14ac:dyDescent="0.25">
      <c r="A188" s="25" t="s">
        <v>21</v>
      </c>
      <c r="B188" s="26">
        <f t="shared" ref="B188" si="144">D188+H188+J188+L188+N188+P188+R188</f>
        <v>0</v>
      </c>
      <c r="C188" s="27" t="e">
        <f t="shared" ref="C188" si="145">(D188*E188+H188*I188+J188*K188+L188*M188+N188*O188+P188*Q188+R188*S188)/(D188+H188+J188+L188+N188+P188+R188)</f>
        <v>#DIV/0!</v>
      </c>
      <c r="D188" s="28"/>
      <c r="E188" s="27"/>
      <c r="F188" s="28">
        <f t="shared" ref="F188" si="146">H188+J188+L188+N188+P188+R188</f>
        <v>0</v>
      </c>
      <c r="G188" s="27" t="e">
        <f t="shared" ref="G188" si="147">(H188*I188+J188*K188+L188*M188+N188*O188+P188*Q188+R188*S188)/(H188+J188+L188+N188+P188+R188)</f>
        <v>#DIV/0!</v>
      </c>
      <c r="H188" s="28"/>
      <c r="I188" s="27"/>
      <c r="J188" s="28"/>
      <c r="K188" s="27"/>
      <c r="L188" s="28"/>
      <c r="M188" s="27"/>
      <c r="N188" s="28"/>
      <c r="O188" s="27"/>
      <c r="P188" s="28"/>
      <c r="Q188" s="27"/>
      <c r="R188" s="28"/>
      <c r="S188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x14ac:dyDescent="0.2">
      <c r="A342" s="19" t="s">
        <v>19</v>
      </c>
      <c r="B342" s="20">
        <f>'11.жеке-чет өл.вал.'!B342+'12.юрид-чет өл.вал.'!B342+'13.рез.эмес.-чет өл.вал.'!B174</f>
        <v>83991229.610000014</v>
      </c>
      <c r="C342" s="21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2">
        <f>'11.жеке-чет өл.вал.'!D342+'12.юрид-чет өл.вал.'!D342+'13.рез.эмес.-чет өл.вал.'!D174</f>
        <v>79715074.069999993</v>
      </c>
      <c r="E342" s="21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2">
        <f t="shared" si="30"/>
        <v>4276155.54</v>
      </c>
      <c r="G342" s="21">
        <f t="shared" si="31"/>
        <v>2.7889394580347773</v>
      </c>
      <c r="H342" s="22">
        <f>'11.жеке-чет өл.вал.'!H342+'12.юрид-чет өл.вал.'!H342+'13.рез.эмес.-чет өл.вал.'!H174</f>
        <v>141421.71000000002</v>
      </c>
      <c r="I342" s="21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2">
        <f>'11.жеке-чет өл.вал.'!J342+'12.юрид-чет өл.вал.'!J342+'13.рез.эмес.-чет өл.вал.'!J174</f>
        <v>552233.88</v>
      </c>
      <c r="K342" s="21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2">
        <f>'11.жеке-чет өл.вал.'!L342+'12.юрид-чет өл.вал.'!L342+'13.рез.эмес.-чет өл.вал.'!L174</f>
        <v>541751.67999999993</v>
      </c>
      <c r="M342" s="21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2">
        <f>'11.жеке-чет өл.вал.'!N342+'12.юрид-чет өл.вал.'!N342+'13.рез.эмес.-чет өл.вал.'!N174</f>
        <v>2031662.5</v>
      </c>
      <c r="O342" s="21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2">
        <f>'11.жеке-чет өл.вал.'!P342+'12.юрид-чет өл.вал.'!P342+'13.рез.эмес.-чет өл.вал.'!P174</f>
        <v>1004816.9200000002</v>
      </c>
      <c r="Q342" s="21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3">
        <f>'11.жеке-чет өл.вал.'!R342+'12.юрид-чет өл.вал.'!R342+'13.рез.эмес.-чет өл.вал.'!R174</f>
        <v>4268.8499999999995</v>
      </c>
      <c r="S342" s="24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14.25" customHeight="1" x14ac:dyDescent="0.2">
      <c r="A343" s="19" t="s">
        <v>20</v>
      </c>
      <c r="B343" s="20">
        <f>'11.жеке-чет өл.вал.'!B343+'12.юрид-чет өл.вал.'!B343+'13.рез.эмес.-чет өл.вал.'!B175</f>
        <v>79879307.980000004</v>
      </c>
      <c r="C343" s="21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0.18100430684276947</v>
      </c>
      <c r="D343" s="22">
        <f>'11.жеке-чет өл.вал.'!D343+'12.юрид-чет өл.вал.'!D343+'13.рез.эмес.-чет өл.вал.'!D175</f>
        <v>74280853.129999995</v>
      </c>
      <c r="E343" s="21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7.4861006015481166E-2</v>
      </c>
      <c r="F343" s="22">
        <f t="shared" ref="F343" si="32">H343+J343+L343+N343+P343+R343</f>
        <v>5598454.8499999996</v>
      </c>
      <c r="G343" s="21">
        <f t="shared" ref="G343" si="33">(H343*I343+J343*K343+L343*M343+N343*O343+P343*Q343+R343*S343)/(H343+J343+L343+N343+P343+R343)</f>
        <v>1.5893241291389537</v>
      </c>
      <c r="H343" s="22">
        <f>'11.жеке-чет өл.вал.'!H343+'12.юрид-чет өл.вал.'!H343+'13.рез.эмес.-чет өл.вал.'!H175</f>
        <v>794365.36</v>
      </c>
      <c r="I343" s="21">
        <f>('11.жеке-чет өл.вал.'!H343*'11.жеке-чет өл.вал.'!I343+'12.юрид-чет өл.вал.'!H343*'12.юрид-чет өл.вал.'!I343+'13.рез.эмес.-чет өл.вал.'!H175*'13.рез.эмес.-чет өл.вал.'!I175)/('11.жеке-чет өл.вал.'!H343+'12.юрид-чет өл.вал.'!H343+'13.рез.эмес.-чет өл.вал.'!H175)</f>
        <v>0.60776219043589641</v>
      </c>
      <c r="J343" s="22">
        <f>'11.жеке-чет өл.вал.'!J343+'12.юрид-чет өл.вал.'!J343+'13.рез.эмес.-чет өл.вал.'!J175</f>
        <v>576153.48</v>
      </c>
      <c r="K343" s="21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3.3896165150299864</v>
      </c>
      <c r="L343" s="22">
        <f>'11.жеке-чет өл.вал.'!L343+'12.юрид-чет өл.вал.'!L343+'13.рез.эмес.-чет өл.вал.'!L175</f>
        <v>847038.3</v>
      </c>
      <c r="M343" s="21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1.8647536789068468</v>
      </c>
      <c r="N343" s="22">
        <f>'11.жеке-чет өл.вал.'!N343+'12.юрид-чет өл.вал.'!N343+'13.рез.эмес.-чет өл.вал.'!N175</f>
        <v>1034890.02</v>
      </c>
      <c r="O343" s="21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2.3936947249718381</v>
      </c>
      <c r="P343" s="22">
        <f>'11.жеке-чет өл.вал.'!P343+'12.юрид-чет өл.вал.'!P343+'13.рез.эмес.-чет өл.вал.'!P175</f>
        <v>806612.09000000008</v>
      </c>
      <c r="Q343" s="21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2.95925139815348</v>
      </c>
      <c r="R343" s="23">
        <f>'11.жеке-чет өл.вал.'!R343+'12.юрид-чет өл.вал.'!R343+'13.рез.эмес.-чет өл.вал.'!R175</f>
        <v>1539395.5999999999</v>
      </c>
      <c r="S343" s="24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1.1912645326516452E-2</v>
      </c>
    </row>
    <row r="344" spans="1:19" ht="14.25" customHeight="1" thickBot="1" x14ac:dyDescent="0.25">
      <c r="A344" s="25" t="s">
        <v>21</v>
      </c>
      <c r="B344" s="26">
        <f>'11.жеке-чет өл.вал.'!B344+'12.юрид-чет өл.вал.'!B344+'13.рез.эмес.-чет өл.вал.'!B176</f>
        <v>76203954.909999996</v>
      </c>
      <c r="C344" s="27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0.19193393817517812</v>
      </c>
      <c r="D344" s="28">
        <f>'11.жеке-чет өл.вал.'!D344+'12.юрид-чет өл.вал.'!D344+'13.рез.эмес.-чет өл.вал.'!D176</f>
        <v>71888926.560000002</v>
      </c>
      <c r="E344" s="27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3.7654256997991846E-2</v>
      </c>
      <c r="F344" s="28">
        <f t="shared" ref="F344:F355" si="34">H344+J344+L344+N344+P344+R344</f>
        <v>4315028.3499999996</v>
      </c>
      <c r="G344" s="27">
        <f t="shared" ref="G344:G355" si="35">(H344*I344+J344*K344+L344*M344+N344*O344+P344*Q344+R344*S344)/(H344+J344+L344+N344+P344+R344)</f>
        <v>2.7622532432260845</v>
      </c>
      <c r="H344" s="28">
        <f>'11.жеке-чет өл.вал.'!H344+'12.юрид-чет өл.вал.'!H344+'13.рез.эмес.-чет өл.вал.'!H176</f>
        <v>213158.05</v>
      </c>
      <c r="I344" s="27">
        <f>('11.жеке-чет өл.вал.'!H344*'11.жеке-чет өл.вал.'!I344+'12.юрид-чет өл.вал.'!H344*'12.юрид-чет өл.вал.'!I344+'13.рез.эмес.-чет өл.вал.'!H176*'13.рез.эмес.-чет өл.вал.'!I176)/('11.жеке-чет өл.вал.'!H344+'12.юрид-чет өл.вал.'!H344+'13.рез.эмес.-чет өл.вал.'!H176)</f>
        <v>1.4481718860723276</v>
      </c>
      <c r="J344" s="28">
        <f>'11.жеке-чет өл.вал.'!J344+'12.юрид-чет өл.вал.'!J344+'13.рез.эмес.-чет өл.вал.'!J176</f>
        <v>647694.87</v>
      </c>
      <c r="K344" s="27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2.3302234987595325</v>
      </c>
      <c r="L344" s="28">
        <f>'11.жеке-чет өл.вал.'!L344+'12.юрид-чет өл.вал.'!L344+'13.рез.эмес.-чет өл.вал.'!L176</f>
        <v>598933.68999999994</v>
      </c>
      <c r="M344" s="27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2.2214560934116054</v>
      </c>
      <c r="N344" s="28">
        <f>'11.жеке-чет өл.вал.'!N344+'12.юрид-чет өл.вал.'!N344+'13.рез.эмес.-чет өл.вал.'!N176</f>
        <v>2241747.91</v>
      </c>
      <c r="O344" s="27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2.8552179762710259</v>
      </c>
      <c r="P344" s="28">
        <f>'11.жеке-чет өл.вал.'!P344+'12.юрид-чет өл.вал.'!P344+'13.рез.эмес.-чет өл.вал.'!P176</f>
        <v>608290.49</v>
      </c>
      <c r="Q344" s="27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3.8816782678946682</v>
      </c>
      <c r="R344" s="28">
        <f>'11.жеке-чет өл.вал.'!R344+'12.юрид-чет өл.вал.'!R344+'13.рез.эмес.-чет өл.вал.'!R176</f>
        <v>5203.34</v>
      </c>
      <c r="S344" s="39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1.7038962089734626</v>
      </c>
    </row>
    <row r="345" spans="1:19" ht="14.25" customHeight="1" x14ac:dyDescent="0.2">
      <c r="A345" s="32" t="s">
        <v>76</v>
      </c>
      <c r="B345" s="20">
        <f>'11.жеке-чет өл.вал.'!B345+'12.юрид-чет өл.вал.'!B345+'13.рез.эмес.-чет өл.вал.'!B177</f>
        <v>69089423.030000001</v>
      </c>
      <c r="C345" s="21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0.14022211980831475</v>
      </c>
      <c r="D345" s="22">
        <f>'11.жеке-чет өл.вал.'!D345+'12.юрид-чет өл.вал.'!D345+'13.рез.эмес.-чет өл.вал.'!D177</f>
        <v>65949405.590000004</v>
      </c>
      <c r="E345" s="21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2.9109280149313323E-2</v>
      </c>
      <c r="F345" s="22">
        <f t="shared" si="34"/>
        <v>3140017.44</v>
      </c>
      <c r="G345" s="21">
        <f t="shared" si="35"/>
        <v>2.4739116196118967</v>
      </c>
      <c r="H345" s="22">
        <f>'11.жеке-чет өл.вал.'!H345+'12.юрид-чет өл.вал.'!H345+'13.рез.эмес.-чет өл.вал.'!H177</f>
        <v>553153.31000000006</v>
      </c>
      <c r="I345" s="21">
        <f>('11.жеке-чет өл.вал.'!H345*'11.жеке-чет өл.вал.'!I345+'12.юрид-чет өл.вал.'!H345*'12.юрид-чет өл.вал.'!I345+'13.рез.эмес.-чет өл.вал.'!H177*'13.рез.эмес.-чет өл.вал.'!I177)/('11.жеке-чет өл.вал.'!H345+'12.юрид-чет өл.вал.'!H345+'13.рез.эмес.-чет өл.вал.'!H177)</f>
        <v>0.96063892286932318</v>
      </c>
      <c r="J345" s="22">
        <f>'11.жеке-чет өл.вал.'!J345+'12.юрид-чет өл.вал.'!J345+'13.рез.эмес.-чет өл.вал.'!J177</f>
        <v>350857.57</v>
      </c>
      <c r="K345" s="21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2.4774995126939956</v>
      </c>
      <c r="L345" s="22">
        <f>'11.жеке-чет өл.вал.'!L345+'12.юрид-чет өл.вал.'!L345+'13.рез.эмес.-чет өл.вал.'!L177</f>
        <v>582455.63</v>
      </c>
      <c r="M345" s="21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2.4116478745342365</v>
      </c>
      <c r="N345" s="22">
        <f>'11.жеке-чет өл.вал.'!N345+'12.юрид-чет өл.вал.'!N345+'13.рез.эмес.-чет өл.вал.'!N177</f>
        <v>1001680.3200000001</v>
      </c>
      <c r="O345" s="21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3.1478228191605071</v>
      </c>
      <c r="P345" s="22">
        <f>'11.жеке-чет өл.вал.'!P345+'12.юрид-чет өл.вал.'!P345+'13.рез.эмес.-чет өл.вал.'!P177</f>
        <v>645634.6</v>
      </c>
      <c r="Q345" s="21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2.7552277382593831</v>
      </c>
      <c r="R345" s="23">
        <f>'11.жеке-чет өл.вал.'!R345+'12.юрид-чет өл.вал.'!R345+'13.рез.эмес.-чет өл.вал.'!R177</f>
        <v>6236.01</v>
      </c>
      <c r="S345" s="24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4.9446941874692261</v>
      </c>
    </row>
    <row r="346" spans="1:19" ht="14.25" customHeight="1" x14ac:dyDescent="0.2">
      <c r="A346" s="19" t="s">
        <v>11</v>
      </c>
      <c r="B346" s="20">
        <f>'11.жеке-чет өл.вал.'!B346+'12.юрид-чет өл.вал.'!B346+'13.рез.эмес.-чет өл.вал.'!B178</f>
        <v>71063713.969999999</v>
      </c>
      <c r="C346" s="21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0.14629614595416279</v>
      </c>
      <c r="D346" s="22">
        <f>'11.жеке-чет өл.вал.'!D346+'12.юрид-чет өл.вал.'!D346+'13.рез.эмес.-чет өл.вал.'!D178</f>
        <v>67634241.519999996</v>
      </c>
      <c r="E346" s="21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4.2904782840536483E-2</v>
      </c>
      <c r="F346" s="22">
        <f t="shared" si="34"/>
        <v>3429472.4499999997</v>
      </c>
      <c r="G346" s="21">
        <f t="shared" si="35"/>
        <v>2.1853259168184893</v>
      </c>
      <c r="H346" s="22">
        <f>'11.жеке-чет өл.вал.'!H346+'12.юрид-чет өл.вал.'!H346+'13.рез.эмес.-чет өл.вал.'!H178</f>
        <v>458069.67</v>
      </c>
      <c r="I346" s="21">
        <f>('11.жеке-чет өл.вал.'!H346*'11.жеке-чет өл.вал.'!I346+'12.юрид-чет өл.вал.'!H346*'12.юрид-чет өл.вал.'!I346+'13.рез.эмес.-чет өл.вал.'!H178*'13.рез.эмес.-чет өл.вал.'!I178)/('11.жеке-чет өл.вал.'!H346+'12.юрид-чет өл.вал.'!H346+'13.рез.эмес.-чет өл.вал.'!H178)</f>
        <v>0.64654659017262539</v>
      </c>
      <c r="J346" s="22">
        <f>'11.жеке-чет өл.вал.'!J346+'12.юрид-чет өл.вал.'!J346+'13.рез.эмес.-чет өл.вал.'!J178</f>
        <v>546470.07000000007</v>
      </c>
      <c r="K346" s="21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2.3390834484311296</v>
      </c>
      <c r="L346" s="22">
        <f>'11.жеке-чет өл.вал.'!L346+'12.юрид-чет өл.вал.'!L346+'13.рез.эмес.-чет өл.вал.'!L178</f>
        <v>533502.54</v>
      </c>
      <c r="M346" s="21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2.4515974017668256</v>
      </c>
      <c r="N346" s="22">
        <f>'11.жеке-чет өл.вал.'!N346+'12.юрид-чет өл.вал.'!N346+'13.рез.эмес.-чет өл.вал.'!N178</f>
        <v>1127808.48</v>
      </c>
      <c r="O346" s="21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2.3667632958390219</v>
      </c>
      <c r="P346" s="22">
        <f>'11.жеке-чет өл.вал.'!P346+'12.юрид-чет өл.вал.'!P346+'13.рез.эмес.-чет өл.вал.'!P178</f>
        <v>762405.79</v>
      </c>
      <c r="Q346" s="21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2.5407046115166558</v>
      </c>
      <c r="R346" s="23">
        <f>'11.жеке-чет өл.вал.'!R346+'12.юрид-чет өл.вал.'!R346+'13.рез.эмес.-чет өл.вал.'!R178</f>
        <v>1215.9000000000001</v>
      </c>
      <c r="S346" s="24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4.8322102146558059</v>
      </c>
    </row>
    <row r="347" spans="1:19" ht="14.25" customHeight="1" x14ac:dyDescent="0.2">
      <c r="A347" s="19" t="s">
        <v>12</v>
      </c>
      <c r="B347" s="20">
        <f>'11.жеке-чет өл.вал.'!B347+'12.юрид-чет өл.вал.'!B347+'13.рез.эмес.-чет өл.вал.'!B179</f>
        <v>76078612.599999994</v>
      </c>
      <c r="C347" s="21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0.1475216873408125</v>
      </c>
      <c r="D347" s="22">
        <f>'11.жеке-чет өл.вал.'!D347+'12.юрид-чет өл.вал.'!D347+'13.рез.эмес.-чет өл.вал.'!D179</f>
        <v>73437946.789999992</v>
      </c>
      <c r="E347" s="21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4.9691242647825672E-2</v>
      </c>
      <c r="F347" s="22">
        <f t="shared" si="34"/>
        <v>2640665.81</v>
      </c>
      <c r="G347" s="21">
        <f t="shared" si="35"/>
        <v>2.8682245360688015</v>
      </c>
      <c r="H347" s="22">
        <f>'11.жеке-чет өл.вал.'!H347+'12.юрид-чет өл.вал.'!H347+'13.рез.эмес.-чет өл.вал.'!H179</f>
        <v>385797.36000000004</v>
      </c>
      <c r="I347" s="21">
        <f>('11.жеке-чет өл.вал.'!H347*'11.жеке-чет өл.вал.'!I347+'12.юрид-чет өл.вал.'!H347*'12.юрид-чет өл.вал.'!I347+'13.рез.эмес.-чет өл.вал.'!H179*'13.рез.эмес.-чет өл.вал.'!I179)/('11.жеке-чет өл.вал.'!H347+'12.юрид-чет өл.вал.'!H347+'13.рез.эмес.-чет өл.вал.'!H179)</f>
        <v>0.63846280959517066</v>
      </c>
      <c r="J347" s="22">
        <f>'11.жеке-чет өл.вал.'!J347+'12.юрид-чет өл.вал.'!J347+'13.рез.эмес.-чет өл.вал.'!J179</f>
        <v>376585.56</v>
      </c>
      <c r="K347" s="21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2.8956947796936241</v>
      </c>
      <c r="L347" s="22">
        <f>'11.жеке-чет өл.вал.'!L347+'12.юрид-чет өл.вал.'!L347+'13.рез.эмес.-чет өл.вал.'!L179</f>
        <v>443532.51999999996</v>
      </c>
      <c r="M347" s="21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2.628327545858415</v>
      </c>
      <c r="N347" s="22">
        <f>'11.жеке-чет өл.вал.'!N347+'12.юрид-чет өл.вал.'!N347+'13.рез.эмес.-чет өл.вал.'!N179</f>
        <v>873582.06</v>
      </c>
      <c r="O347" s="21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3.7537034551739756</v>
      </c>
      <c r="P347" s="22">
        <f>'11.жеке-чет өл.вал.'!P347+'12.юрид-чет өл.вал.'!P347+'13.рез.эмес.-чет өл.вал.'!P179</f>
        <v>551602.11</v>
      </c>
      <c r="Q347" s="21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3.1639492314487305</v>
      </c>
      <c r="R347" s="23">
        <f>'11.жеке-чет өл.вал.'!R347+'12.юрид-чет өл.вал.'!R347+'13.рез.эмес.-чет өл.вал.'!R179</f>
        <v>9566.2000000000007</v>
      </c>
      <c r="S347" s="24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4.9205068261169558</v>
      </c>
    </row>
    <row r="348" spans="1:19" ht="14.25" customHeight="1" x14ac:dyDescent="0.2">
      <c r="A348" s="19" t="s">
        <v>13</v>
      </c>
      <c r="B348" s="20">
        <f>'11.жеке-чет өл.вал.'!B348+'12.юрид-чет өл.вал.'!B348+'13.рез.эмес.-чет өл.вал.'!B180</f>
        <v>91676478.680000007</v>
      </c>
      <c r="C348" s="21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0.14936821231319128</v>
      </c>
      <c r="D348" s="22">
        <f>'11.жеке-чет өл.вал.'!D348+'12.юрид-чет өл.вал.'!D348+'13.рез.эмес.-чет өл.вал.'!D180</f>
        <v>87681153.620000005</v>
      </c>
      <c r="E348" s="21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2.6824680959301451E-2</v>
      </c>
      <c r="F348" s="22">
        <f t="shared" si="34"/>
        <v>3995325.06</v>
      </c>
      <c r="G348" s="21">
        <f t="shared" si="35"/>
        <v>2.838700878971784</v>
      </c>
      <c r="H348" s="22">
        <f>'11.жеке-чет өл.вал.'!H348+'12.юрид-чет өл.вал.'!H348+'13.рез.эмес.-чет өл.вал.'!H180</f>
        <v>273419.83</v>
      </c>
      <c r="I348" s="21">
        <f>('11.жеке-чет өл.вал.'!H348*'11.жеке-чет өл.вал.'!I348+'12.юрид-чет өл.вал.'!H348*'12.юрид-чет өл.вал.'!I348+'13.рез.эмес.-чет өл.вал.'!H180*'13.рез.эмес.-чет өл.вал.'!I180)/('11.жеке-чет өл.вал.'!H348+'12.юрид-чет өл.вал.'!H348+'13.рез.эмес.-чет өл.вал.'!H180)</f>
        <v>1.8537280708571882</v>
      </c>
      <c r="J348" s="22">
        <f>'11.жеке-чет өл.вал.'!J348+'12.юрид-чет өл.вал.'!J348+'13.рез.эмес.-чет өл.вал.'!J180</f>
        <v>884238.06</v>
      </c>
      <c r="K348" s="21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2.1565303009010943</v>
      </c>
      <c r="L348" s="22">
        <f>'11.жеке-чет өл.вал.'!L348+'12.юрид-чет өл.вал.'!L348+'13.рез.эмес.-чет өл.вал.'!L180</f>
        <v>970249.03</v>
      </c>
      <c r="M348" s="21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2.604412924380866</v>
      </c>
      <c r="N348" s="22">
        <f>'11.жеке-чет өл.вал.'!N348+'12.юрид-чет өл.вал.'!N348+'13.рез.эмес.-чет өл.вал.'!N180</f>
        <v>1019785.9400000001</v>
      </c>
      <c r="O348" s="21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3.2952405111606047</v>
      </c>
      <c r="P348" s="22">
        <f>'11.жеке-чет өл.вал.'!P348+'12.юрид-чет өл.вал.'!P348+'13.рез.эмес.-чет өл.вал.'!P180</f>
        <v>843684.10000000009</v>
      </c>
      <c r="Q348" s="21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3.5790563936193638</v>
      </c>
      <c r="R348" s="23">
        <f>'11.жеке-чет өл.вал.'!R348+'12.юрид-чет өл.вал.'!R348+'13.рез.эмес.-чет өл.вал.'!R180</f>
        <v>3948.1000000000004</v>
      </c>
      <c r="S348" s="24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5.2781205896507135</v>
      </c>
    </row>
    <row r="349" spans="1:19" ht="14.25" customHeight="1" x14ac:dyDescent="0.2">
      <c r="A349" s="19" t="s">
        <v>14</v>
      </c>
      <c r="B349" s="20">
        <f>'11.жеке-чет өл.вал.'!B349+'12.юрид-чет өл.вал.'!B349+'13.рез.эмес.-чет өл.вал.'!B181</f>
        <v>88902138.25999999</v>
      </c>
      <c r="C349" s="21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0.16160816958734875</v>
      </c>
      <c r="D349" s="22">
        <f>'11.жеке-чет өл.вал.'!D349+'12.юрид-чет өл.вал.'!D349+'13.рез.эмес.-чет өл.вал.'!D181</f>
        <v>84907224.729999989</v>
      </c>
      <c r="E349" s="21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2.3767521461421373E-2</v>
      </c>
      <c r="F349" s="22">
        <f t="shared" si="34"/>
        <v>3994913.5299999993</v>
      </c>
      <c r="G349" s="21">
        <f t="shared" si="35"/>
        <v>3.0912502755973303</v>
      </c>
      <c r="H349" s="22">
        <f>'11.жеке-чет өл.вал.'!H349+'12.юрид-чет өл.вал.'!H349+'13.рез.эмес.-чет өл.вал.'!H181</f>
        <v>308441.7</v>
      </c>
      <c r="I349" s="21">
        <f>('11.жеке-чет өл.вал.'!H349*'11.жеке-чет өл.вал.'!I349+'12.юрид-чет өл.вал.'!H349*'12.юрид-чет өл.вал.'!I349+'13.рез.эмес.-чет өл.вал.'!H181*'13.рез.эмес.-чет өл.вал.'!I181)/('11.жеке-чет өл.вал.'!H349+'12.юрид-чет өл.вал.'!H349+'13.рез.эмес.-чет өл.вал.'!H181)</f>
        <v>0.86051785248233159</v>
      </c>
      <c r="J349" s="22">
        <f>'11.жеке-чет өл.вал.'!J349+'12.юрид-чет өл.вал.'!J349+'13.рез.эмес.-чет өл.вал.'!J181</f>
        <v>505375.85</v>
      </c>
      <c r="K349" s="21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2.3998487743330017</v>
      </c>
      <c r="L349" s="22">
        <f>'11.жеке-чет өл.вал.'!L349+'12.юрид-чет өл.вал.'!L349+'13.рез.эмес.-чет өл.вал.'!L181</f>
        <v>445923.5</v>
      </c>
      <c r="M349" s="21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2.577289833570112</v>
      </c>
      <c r="N349" s="22">
        <f>'11.жеке-чет өл.вал.'!N349+'12.юрид-чет өл.вал.'!N349+'13.рез.эмес.-чет өл.вал.'!N181</f>
        <v>1058125.54</v>
      </c>
      <c r="O349" s="21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2.9683955899977659</v>
      </c>
      <c r="P349" s="22">
        <f>'11.жеке-чет өл.вал.'!P349+'12.юрид-чет өл.вал.'!P349+'13.рез.эмес.-чет өл.вал.'!P181</f>
        <v>1676096.93</v>
      </c>
      <c r="Q349" s="21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3.9234578243037519</v>
      </c>
      <c r="R349" s="23">
        <f>'11.жеке-чет өл.вал.'!R349+'12.юрид-чет өл.вал.'!R349+'13.рез.эмес.-чет өл.вал.'!R181</f>
        <v>950.01</v>
      </c>
      <c r="S349" s="24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4.9762035136472234</v>
      </c>
    </row>
    <row r="350" spans="1:19" ht="14.25" customHeight="1" x14ac:dyDescent="0.2">
      <c r="A350" s="19" t="s">
        <v>15</v>
      </c>
      <c r="B350" s="20">
        <f>'11.жеке-чет өл.вал.'!B350+'12.юрид-чет өл.вал.'!B350+'13.рез.эмес.-чет өл.вал.'!B182</f>
        <v>80572399.890000015</v>
      </c>
      <c r="C350" s="21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0.14676823177098497</v>
      </c>
      <c r="D350" s="22">
        <f>'11.жеке-чет өл.вал.'!D350+'12.юрид-чет өл.вал.'!D350+'13.рез.эмес.-чет өл.вал.'!D182</f>
        <v>77558955.74000001</v>
      </c>
      <c r="E350" s="21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4.7185510442768641E-2</v>
      </c>
      <c r="F350" s="22">
        <f t="shared" si="34"/>
        <v>3013444.15</v>
      </c>
      <c r="G350" s="21">
        <f t="shared" si="35"/>
        <v>2.7097929607887394</v>
      </c>
      <c r="H350" s="22">
        <f>'11.жеке-чет өл.вал.'!H350+'12.юрид-чет өл.вал.'!H350+'13.рез.эмес.-чет өл.вал.'!H182</f>
        <v>582084.6</v>
      </c>
      <c r="I350" s="21">
        <f>('11.жеке-чет өл.вал.'!H350*'11.жеке-чет өл.вал.'!I350+'12.юрид-чет өл.вал.'!H350*'12.юрид-чет өл.вал.'!I350+'13.рез.эмес.-чет өл.вал.'!H182*'13.рез.эмес.-чет өл.вал.'!I182)/('11.жеке-чет өл.вал.'!H350+'12.юрид-чет өл.вал.'!H350+'13.рез.эмес.-чет өл.вал.'!H182)</f>
        <v>0.53269970808367018</v>
      </c>
      <c r="J350" s="22">
        <f>'11.жеке-чет өл.вал.'!J350+'12.юрид-чет өл.вал.'!J350+'13.рез.эмес.-чет өл.вал.'!J182</f>
        <v>318282.82</v>
      </c>
      <c r="K350" s="21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2.8959413216208167</v>
      </c>
      <c r="L350" s="22">
        <f>'11.жеке-чет өл.вал.'!L350+'12.юрид-чет өл.вал.'!L350+'13.рез.эмес.-чет өл.вал.'!L182</f>
        <v>326366.43</v>
      </c>
      <c r="M350" s="21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2.7862330586512853</v>
      </c>
      <c r="N350" s="22">
        <f>'11.жеке-чет өл.вал.'!N350+'12.юрид-чет өл.вал.'!N350+'13.рез.эмес.-чет өл.вал.'!N182</f>
        <v>1166021.1099999999</v>
      </c>
      <c r="O350" s="21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3.3388682866985184</v>
      </c>
      <c r="P350" s="22">
        <f>'11.жеке-чет өл.вал.'!P350+'12.юрид-чет өл.вал.'!P350+'13.рез.эмес.-чет өл.вал.'!P182</f>
        <v>618928.17000000004</v>
      </c>
      <c r="Q350" s="21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3.4338007240807928</v>
      </c>
      <c r="R350" s="23">
        <f>'11.жеке-чет өл.вал.'!R350+'12.юрид-чет өл.вал.'!R350+'13.рез.эмес.-чет өл.вал.'!R182</f>
        <v>1761.02</v>
      </c>
      <c r="S350" s="24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3.5236612304232771</v>
      </c>
    </row>
    <row r="351" spans="1:19" ht="14.25" customHeight="1" x14ac:dyDescent="0.2">
      <c r="A351" s="19" t="s">
        <v>16</v>
      </c>
      <c r="B351" s="20">
        <f>'11.жеке-чет өл.вал.'!B351+'12.юрид-чет өл.вал.'!B351+'13.рез.эмес.-чет өл.вал.'!B183</f>
        <v>95381136.650000006</v>
      </c>
      <c r="C351" s="21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0.12025253699154778</v>
      </c>
      <c r="D351" s="22">
        <f>'11.жеке-чет өл.вал.'!D351+'12.юрид-чет өл.вал.'!D351+'13.рез.эмес.-чет өл.вал.'!D183</f>
        <v>92235274.310000002</v>
      </c>
      <c r="E351" s="21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2.9920749922904454E-2</v>
      </c>
      <c r="F351" s="22">
        <f t="shared" si="34"/>
        <v>3145862.34</v>
      </c>
      <c r="G351" s="21">
        <f t="shared" si="35"/>
        <v>2.7687400608254196</v>
      </c>
      <c r="H351" s="22">
        <f>'11.жеке-чет өл.вал.'!H351+'12.юрид-чет өл.вал.'!H351+'13.рез.эмес.-чет өл.вал.'!H183</f>
        <v>270271.17</v>
      </c>
      <c r="I351" s="21">
        <f>('11.жеке-чет өл.вал.'!H351*'11.жеке-чет өл.вал.'!I351+'12.юрид-чет өл.вал.'!H351*'12.юрид-чет өл.вал.'!I351+'13.рез.эмес.-чет өл.вал.'!H183*'13.рез.эмес.-чет өл.вал.'!I183)/('11.жеке-чет өл.вал.'!H351+'12.юрид-чет өл.вал.'!H351+'13.рез.эмес.-чет өл.вал.'!H183)</f>
        <v>1.4851101739782315</v>
      </c>
      <c r="J351" s="22">
        <f>'11.жеке-чет өл.вал.'!J351+'12.юрид-чет өл.вал.'!J351+'13.рез.эмес.-чет өл.вал.'!J183</f>
        <v>914571.84000000008</v>
      </c>
      <c r="K351" s="21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2.0700123021500425</v>
      </c>
      <c r="L351" s="22">
        <f>'11.жеке-чет өл.вал.'!L351+'12.юрид-чет өл.вал.'!L351+'13.рез.эмес.-чет өл.вал.'!L183</f>
        <v>345789.7</v>
      </c>
      <c r="M351" s="21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2.4397966868301708</v>
      </c>
      <c r="N351" s="22">
        <f>'11.жеке-чет өл.вал.'!N351+'12.юрид-чет өл.вал.'!N351+'13.рез.эмес.-чет өл.вал.'!N183</f>
        <v>963582.97</v>
      </c>
      <c r="O351" s="21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3.4190187870381274</v>
      </c>
      <c r="P351" s="22">
        <f>'11.жеке-чет өл.вал.'!P351+'12.юрид-чет өл.вал.'!P351+'13.рез.эмес.-чет өл.вал.'!P183</f>
        <v>631234.23</v>
      </c>
      <c r="Q351" s="21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3.4928433247354196</v>
      </c>
      <c r="R351" s="23">
        <f>'11.жеке-чет өл.вал.'!R351+'12.юрид-чет өл.вал.'!R351+'13.рез.эмес.-чет өл.вал.'!R183</f>
        <v>20412.43</v>
      </c>
      <c r="S351" s="24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3.5542340622845989</v>
      </c>
    </row>
    <row r="352" spans="1:19" ht="14.25" customHeight="1" x14ac:dyDescent="0.2">
      <c r="A352" s="19" t="s">
        <v>17</v>
      </c>
      <c r="B352" s="20">
        <f>'11.жеке-чет өл.вал.'!B352+'12.юрид-чет өл.вал.'!B352+'13.рез.эмес.-чет өл.вал.'!B184</f>
        <v>86203756.849999994</v>
      </c>
      <c r="C352" s="21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0.11890302090238894</v>
      </c>
      <c r="D352" s="22">
        <f>'11.жеке-чет өл.вал.'!D352+'12.юрид-чет өл.вал.'!D352+'13.рез.эмес.-чет өл.вал.'!D184</f>
        <v>82994879.689999998</v>
      </c>
      <c r="E352" s="21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2.3439003177859834E-2</v>
      </c>
      <c r="F352" s="22">
        <f t="shared" si="34"/>
        <v>3208877.1600000006</v>
      </c>
      <c r="G352" s="21">
        <f t="shared" si="35"/>
        <v>2.5879986798248131</v>
      </c>
      <c r="H352" s="22">
        <f>'11.жеке-чет өл.вал.'!H352+'12.юрид-чет өл.вал.'!H352+'13.рез.эмес.-чет өл.вал.'!H184</f>
        <v>435481.05000000005</v>
      </c>
      <c r="I352" s="21">
        <f>('11.жеке-чет өл.вал.'!H352*'11.жеке-чет өл.вал.'!I352+'12.юрид-чет өл.вал.'!H352*'12.юрид-чет өл.вал.'!I352+'13.рез.эмес.-чет өл.вал.'!H184*'13.рез.эмес.-чет өл.вал.'!I184)/('11.жеке-чет өл.вал.'!H352+'12.юрид-чет өл.вал.'!H352+'13.рез.эмес.-чет өл.вал.'!H184)</f>
        <v>0.89198260039099342</v>
      </c>
      <c r="J352" s="22">
        <f>'11.жеке-чет өл.вал.'!J352+'12.юрид-чет өл.вал.'!J352+'13.рез.эмес.-чет өл.вал.'!J184</f>
        <v>370431.23</v>
      </c>
      <c r="K352" s="21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2.6586236479035508</v>
      </c>
      <c r="L352" s="22">
        <f>'11.жеке-чет өл.вал.'!L352+'12.юрид-чет өл.вал.'!L352+'13.рез.эмес.-чет өл.вал.'!L184</f>
        <v>521679.92000000004</v>
      </c>
      <c r="M352" s="21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2.0365291608310288</v>
      </c>
      <c r="N352" s="22">
        <f>'11.жеке-чет өл.вал.'!N352+'12.юрид-чет өл.вал.'!N352+'13.рез.эмес.-чет өл.вал.'!N184</f>
        <v>1353406.6800000002</v>
      </c>
      <c r="O352" s="21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3.1412691088535194</v>
      </c>
      <c r="P352" s="22">
        <f>'11.жеке-чет өл.вал.'!P352+'12.юрид-чет өл.вал.'!P352+'13.рез.эмес.-чет өл.вал.'!P184</f>
        <v>526166.26</v>
      </c>
      <c r="Q352" s="21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3.0542440138597993</v>
      </c>
      <c r="R352" s="23">
        <f>'11.жеке-чет өл.вал.'!R352+'12.юрид-чет өл.вал.'!R352+'13.рез.эмес.-чет өл.вал.'!R184</f>
        <v>1712.02</v>
      </c>
      <c r="S352" s="24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6.0863723554631264</v>
      </c>
    </row>
    <row r="353" spans="1:19" ht="14.25" customHeight="1" x14ac:dyDescent="0.2">
      <c r="A353" s="19" t="s">
        <v>18</v>
      </c>
      <c r="B353" s="20">
        <f>'11.жеке-чет өл.вал.'!B353+'12.юрид-чет өл.вал.'!B353+'13.рез.эмес.-чет өл.вал.'!B185</f>
        <v>108111161.94</v>
      </c>
      <c r="C353" s="21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0.23182942783844798</v>
      </c>
      <c r="D353" s="22">
        <f>'11.жеке-чет өл.вал.'!D353+'12.юрид-чет өл.вал.'!D353+'13.рез.эмес.-чет өл.вал.'!D185</f>
        <v>100013226.27</v>
      </c>
      <c r="E353" s="21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1.9556232265918693E-2</v>
      </c>
      <c r="F353" s="22">
        <f t="shared" si="34"/>
        <v>8097935.6699999999</v>
      </c>
      <c r="G353" s="21">
        <f t="shared" si="35"/>
        <v>2.8535009259835227</v>
      </c>
      <c r="H353" s="22">
        <f>'11.жеке-чет өл.вал.'!H353+'12.юрид-чет өл.вал.'!H353+'13.рез.эмес.-чет өл.вал.'!H185</f>
        <v>543558.80000000005</v>
      </c>
      <c r="I353" s="21">
        <f>('11.жеке-чет өл.вал.'!H353*'11.жеке-чет өл.вал.'!I353+'12.юрид-чет өл.вал.'!H353*'12.юрид-чет өл.вал.'!I353+'13.рез.эмес.-чет өл.вал.'!H185*'13.рез.эмес.-чет өл.вал.'!I185)/('11.жеке-чет өл.вал.'!H353+'12.юрид-чет өл.вал.'!H353+'13.рез.эмес.-чет өл.вал.'!H185)</f>
        <v>0.730217851316178</v>
      </c>
      <c r="J353" s="22">
        <f>'11.жеке-чет өл.вал.'!J353+'12.юрид-чет өл.вал.'!J353+'13.рез.эмес.-чет өл.вал.'!J185</f>
        <v>790708.66</v>
      </c>
      <c r="K353" s="21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2.3966762120703216</v>
      </c>
      <c r="L353" s="22">
        <f>'11.жеке-чет өл.вал.'!L353+'12.юрид-чет өл.вал.'!L353+'13.рез.эмес.-чет өл.вал.'!L185</f>
        <v>625909.66</v>
      </c>
      <c r="M353" s="21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2.8716597423979686</v>
      </c>
      <c r="N353" s="22">
        <f>'11.жеке-чет өл.вал.'!N353+'12.юрид-чет өл.вал.'!N353+'13.рез.эмес.-чет өл.вал.'!N185</f>
        <v>5327849.1900000004</v>
      </c>
      <c r="O353" s="21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3.1139565087990024</v>
      </c>
      <c r="P353" s="22">
        <f>'11.жеке-чет өл.вал.'!P353+'12.юрид-чет өл.вал.'!P353+'13.рез.эмес.-чет өл.вал.'!P185</f>
        <v>808074.05</v>
      </c>
      <c r="Q353" s="21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2.9927829765106297</v>
      </c>
      <c r="R353" s="23">
        <f>'11.жеке-чет өл.вал.'!R353+'12.юрид-чет өл.вал.'!R353+'13.рез.эмес.-чет өл.вал.'!R185</f>
        <v>1835.31</v>
      </c>
      <c r="S353" s="24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4.9024203540546285</v>
      </c>
    </row>
    <row r="354" spans="1:19" ht="14.25" hidden="1" customHeight="1" x14ac:dyDescent="0.2">
      <c r="A354" s="19" t="s">
        <v>19</v>
      </c>
      <c r="B354" s="20">
        <f>'11.жеке-чет өл.вал.'!B354+'12.юрид-чет өл.вал.'!B354+'13.рез.эмес.-чет өл.вал.'!B186</f>
        <v>0</v>
      </c>
      <c r="C354" s="21" t="e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#DIV/0!</v>
      </c>
      <c r="D354" s="22">
        <f>'11.жеке-чет өл.вал.'!D354+'12.юрид-чет өл.вал.'!D354+'13.рез.эмес.-чет өл.вал.'!D186</f>
        <v>0</v>
      </c>
      <c r="E354" s="21" t="e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#DIV/0!</v>
      </c>
      <c r="F354" s="22">
        <f t="shared" si="34"/>
        <v>0</v>
      </c>
      <c r="G354" s="21" t="e">
        <f t="shared" si="35"/>
        <v>#DIV/0!</v>
      </c>
      <c r="H354" s="22">
        <f>'11.жеке-чет өл.вал.'!H354+'12.юрид-чет өл.вал.'!H354+'13.рез.эмес.-чет өл.вал.'!H186</f>
        <v>0</v>
      </c>
      <c r="I354" s="21" t="e">
        <f>('11.жеке-чет өл.вал.'!H354*'11.жеке-чет өл.вал.'!I354+'12.юрид-чет өл.вал.'!H354*'12.юрид-чет өл.вал.'!I354+'13.рез.эмес.-чет өл.вал.'!H186*'13.рез.эмес.-чет өл.вал.'!I186)/('11.жеке-чет өл.вал.'!H354+'12.юрид-чет өл.вал.'!H354+'13.рез.эмес.-чет өл.вал.'!H186)</f>
        <v>#DIV/0!</v>
      </c>
      <c r="J354" s="22">
        <f>'11.жеке-чет өл.вал.'!J354+'12.юрид-чет өл.вал.'!J354+'13.рез.эмес.-чет өл.вал.'!J186</f>
        <v>0</v>
      </c>
      <c r="K354" s="21" t="e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#DIV/0!</v>
      </c>
      <c r="L354" s="22">
        <f>'11.жеке-чет өл.вал.'!L354+'12.юрид-чет өл.вал.'!L354+'13.рез.эмес.-чет өл.вал.'!L186</f>
        <v>0</v>
      </c>
      <c r="M354" s="21" t="e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#DIV/0!</v>
      </c>
      <c r="N354" s="22">
        <f>'11.жеке-чет өл.вал.'!N354+'12.юрид-чет өл.вал.'!N354+'13.рез.эмес.-чет өл.вал.'!N186</f>
        <v>0</v>
      </c>
      <c r="O354" s="21" t="e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#DIV/0!</v>
      </c>
      <c r="P354" s="22">
        <f>'11.жеке-чет өл.вал.'!P354+'12.юрид-чет өл.вал.'!P354+'13.рез.эмес.-чет өл.вал.'!P186</f>
        <v>0</v>
      </c>
      <c r="Q354" s="21" t="e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#DIV/0!</v>
      </c>
      <c r="R354" s="23">
        <f>'11.жеке-чет өл.вал.'!R354+'12.юрид-чет өл.вал.'!R354+'13.рез.эмес.-чет өл.вал.'!R186</f>
        <v>0</v>
      </c>
      <c r="S354" s="24" t="e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#DIV/0!</v>
      </c>
    </row>
    <row r="355" spans="1:19" ht="14.25" hidden="1" customHeight="1" x14ac:dyDescent="0.2">
      <c r="A355" s="19" t="s">
        <v>20</v>
      </c>
      <c r="B355" s="20">
        <f>'11.жеке-чет өл.вал.'!B355+'12.юрид-чет өл.вал.'!B355+'13.рез.эмес.-чет өл.вал.'!B187</f>
        <v>0</v>
      </c>
      <c r="C355" s="21" t="e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#DIV/0!</v>
      </c>
      <c r="D355" s="22">
        <f>'11.жеке-чет өл.вал.'!D355+'12.юрид-чет өл.вал.'!D355+'13.рез.эмес.-чет өл.вал.'!D187</f>
        <v>0</v>
      </c>
      <c r="E355" s="21" t="e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#DIV/0!</v>
      </c>
      <c r="F355" s="22">
        <f t="shared" si="34"/>
        <v>0</v>
      </c>
      <c r="G355" s="21" t="e">
        <f t="shared" si="35"/>
        <v>#DIV/0!</v>
      </c>
      <c r="H355" s="22">
        <f>'11.жеке-чет өл.вал.'!H355+'12.юрид-чет өл.вал.'!H355+'13.рез.эмес.-чет өл.вал.'!H187</f>
        <v>0</v>
      </c>
      <c r="I355" s="21" t="e">
        <f>('11.жеке-чет өл.вал.'!H355*'11.жеке-чет өл.вал.'!I355+'12.юрид-чет өл.вал.'!H355*'12.юрид-чет өл.вал.'!I355+'13.рез.эмес.-чет өл.вал.'!H187*'13.рез.эмес.-чет өл.вал.'!I187)/('11.жеке-чет өл.вал.'!H355+'12.юрид-чет өл.вал.'!H355+'13.рез.эмес.-чет өл.вал.'!H187)</f>
        <v>#DIV/0!</v>
      </c>
      <c r="J355" s="22">
        <f>'11.жеке-чет өл.вал.'!J355+'12.юрид-чет өл.вал.'!J355+'13.рез.эмес.-чет өл.вал.'!J187</f>
        <v>0</v>
      </c>
      <c r="K355" s="21" t="e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#DIV/0!</v>
      </c>
      <c r="L355" s="22">
        <f>'11.жеке-чет өл.вал.'!L355+'12.юрид-чет өл.вал.'!L355+'13.рез.эмес.-чет өл.вал.'!L187</f>
        <v>0</v>
      </c>
      <c r="M355" s="21" t="e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#DIV/0!</v>
      </c>
      <c r="N355" s="22">
        <f>'11.жеке-чет өл.вал.'!N355+'12.юрид-чет өл.вал.'!N355+'13.рез.эмес.-чет өл.вал.'!N187</f>
        <v>0</v>
      </c>
      <c r="O355" s="21" t="e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#DIV/0!</v>
      </c>
      <c r="P355" s="22">
        <f>'11.жеке-чет өл.вал.'!P355+'12.юрид-чет өл.вал.'!P355+'13.рез.эмес.-чет өл.вал.'!P187</f>
        <v>0</v>
      </c>
      <c r="Q355" s="21" t="e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#DIV/0!</v>
      </c>
      <c r="R355" s="23">
        <f>'11.жеке-чет өл.вал.'!R355+'12.юрид-чет өл.вал.'!R355+'13.рез.эмес.-чет өл.вал.'!R187</f>
        <v>0</v>
      </c>
      <c r="S355" s="24" t="e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#DIV/0!</v>
      </c>
    </row>
    <row r="356" spans="1:19" ht="14.25" hidden="1" customHeight="1" thickBot="1" x14ac:dyDescent="0.25">
      <c r="A356" s="25" t="s">
        <v>21</v>
      </c>
      <c r="B356" s="26">
        <f>'11.жеке-чет өл.вал.'!B356+'12.юрид-чет өл.вал.'!B356+'13.рез.эмес.-чет өл.вал.'!B188</f>
        <v>0</v>
      </c>
      <c r="C356" s="27" t="e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#DIV/0!</v>
      </c>
      <c r="D356" s="28">
        <f>'11.жеке-чет өл.вал.'!D356+'12.юрид-чет өл.вал.'!D356+'13.рез.эмес.-чет өл.вал.'!D188</f>
        <v>0</v>
      </c>
      <c r="E356" s="27" t="e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#DIV/0!</v>
      </c>
      <c r="F356" s="28">
        <f t="shared" ref="F356" si="36">H356+J356+L356+N356+P356+R356</f>
        <v>0</v>
      </c>
      <c r="G356" s="27" t="e">
        <f t="shared" ref="G356" si="37">(H356*I356+J356*K356+L356*M356+N356*O356+P356*Q356+R356*S356)/(H356+J356+L356+N356+P356+R356)</f>
        <v>#DIV/0!</v>
      </c>
      <c r="H356" s="28">
        <f>'11.жеке-чет өл.вал.'!H356+'12.юрид-чет өл.вал.'!H356+'13.рез.эмес.-чет өл.вал.'!H188</f>
        <v>0</v>
      </c>
      <c r="I356" s="27" t="e">
        <f>('11.жеке-чет өл.вал.'!H356*'11.жеке-чет өл.вал.'!I356+'12.юрид-чет өл.вал.'!H356*'12.юрид-чет өл.вал.'!I356+'13.рез.эмес.-чет өл.вал.'!H188*'13.рез.эмес.-чет өл.вал.'!I188)/('11.жеке-чет өл.вал.'!H356+'12.юрид-чет өл.вал.'!H356+'13.рез.эмес.-чет өл.вал.'!H188)</f>
        <v>#DIV/0!</v>
      </c>
      <c r="J356" s="28">
        <f>'11.жеке-чет өл.вал.'!J356+'12.юрид-чет өл.вал.'!J356+'13.рез.эмес.-чет өл.вал.'!J188</f>
        <v>0</v>
      </c>
      <c r="K356" s="27" t="e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#DIV/0!</v>
      </c>
      <c r="L356" s="28">
        <f>'11.жеке-чет өл.вал.'!L356+'12.юрид-чет өл.вал.'!L356+'13.рез.эмес.-чет өл.вал.'!L188</f>
        <v>0</v>
      </c>
      <c r="M356" s="27" t="e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#DIV/0!</v>
      </c>
      <c r="N356" s="28">
        <f>'11.жеке-чет өл.вал.'!N356+'12.юрид-чет өл.вал.'!N356+'13.рез.эмес.-чет өл.вал.'!N188</f>
        <v>0</v>
      </c>
      <c r="O356" s="27" t="e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#DIV/0!</v>
      </c>
      <c r="P356" s="28">
        <f>'11.жеке-чет өл.вал.'!P356+'12.юрид-чет өл.вал.'!P356+'13.рез.эмес.-чет өл.вал.'!P188</f>
        <v>0</v>
      </c>
      <c r="Q356" s="27" t="e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#DIV/0!</v>
      </c>
      <c r="R356" s="28">
        <f>'11.жеке-чет өл.вал.'!R356+'12.юрид-чет өл.вал.'!R356+'13.рез.эмес.-чет өл.вал.'!R188</f>
        <v>0</v>
      </c>
      <c r="S356" s="39" t="e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#DIV/0!</v>
      </c>
    </row>
    <row r="357" spans="1:19" ht="4.5" customHeigh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9" x14ac:dyDescent="0.2">
      <c r="A358" s="8" t="s">
        <v>55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x14ac:dyDescent="0.2">
      <c r="A342" s="19" t="s">
        <v>19</v>
      </c>
      <c r="B342" s="20">
        <f t="shared" ref="B342" si="136">D342+H342+J342+L342+N342+P342+R342</f>
        <v>46459703.920000002</v>
      </c>
      <c r="C342" s="21">
        <f t="shared" ref="C342" si="137">(D342*E342+H342*I342+J342*K342+L342*M342+N342*O342+P342*Q342+R342*S342)/(D342+H342+J342+L342+N342+P342+R342)</f>
        <v>0.21315354570387041</v>
      </c>
      <c r="D342" s="22">
        <v>43981427.490000002</v>
      </c>
      <c r="E342" s="21">
        <v>4.7073746309638002E-2</v>
      </c>
      <c r="F342" s="22">
        <f t="shared" ref="F342" si="138">H342+J342+L342+N342+P342+R342</f>
        <v>2478276.4300000002</v>
      </c>
      <c r="G342" s="21">
        <f t="shared" ref="G342" si="139">(H342*I342+J342*K342+L342*M342+N342*O342+P342*Q342+R342*S342)/(H342+J342+L342+N342+P342+R342)</f>
        <v>3.1605352688198742</v>
      </c>
      <c r="H342" s="22">
        <v>99877.39</v>
      </c>
      <c r="I342" s="21">
        <v>2.7841848350262302</v>
      </c>
      <c r="J342" s="22">
        <v>284994.87</v>
      </c>
      <c r="K342" s="21">
        <v>2.1705763584446305</v>
      </c>
      <c r="L342" s="22">
        <v>399582.17</v>
      </c>
      <c r="M342" s="21">
        <v>2.1477586962901802</v>
      </c>
      <c r="N342" s="22">
        <v>1240386.67</v>
      </c>
      <c r="O342" s="21">
        <v>3.6176480627609506</v>
      </c>
      <c r="P342" s="22">
        <v>449227.71</v>
      </c>
      <c r="Q342" s="21">
        <v>3.5016775276395999</v>
      </c>
      <c r="R342" s="23">
        <v>4207.62</v>
      </c>
      <c r="S342" s="24">
        <v>4.14978776600549</v>
      </c>
    </row>
    <row r="343" spans="1:19" x14ac:dyDescent="0.2">
      <c r="A343" s="19" t="s">
        <v>20</v>
      </c>
      <c r="B343" s="20">
        <f t="shared" ref="B343" si="140">D343+H343+J343+L343+N343+P343+R343</f>
        <v>36058274.880000003</v>
      </c>
      <c r="C343" s="21">
        <f t="shared" ref="C343" si="141">(D343*E343+H343*I343+J343*K343+L343*M343+N343*O343+P343*Q343+R343*S343)/(D343+H343+J343+L343+N343+P343+R343)</f>
        <v>0.18779046882400377</v>
      </c>
      <c r="D343" s="22">
        <v>34152068.810000002</v>
      </c>
      <c r="E343" s="21">
        <v>2.8051578231755102E-2</v>
      </c>
      <c r="F343" s="22">
        <f t="shared" ref="F343" si="142">H343+J343+L343+N343+P343+R343</f>
        <v>1906206.07</v>
      </c>
      <c r="G343" s="21">
        <f t="shared" ref="G343" si="143">(H343*I343+J343*K343+L343*M343+N343*O343+P343*Q343+R343*S343)/(H343+J343+L343+N343+P343+R343)</f>
        <v>3.0497127284354937</v>
      </c>
      <c r="H343" s="22">
        <v>160057.05000000002</v>
      </c>
      <c r="I343" s="21">
        <v>2.7253868492515601</v>
      </c>
      <c r="J343" s="22">
        <v>276339.84999999998</v>
      </c>
      <c r="K343" s="21">
        <v>3.8350921776211404</v>
      </c>
      <c r="L343" s="22">
        <v>443222.81</v>
      </c>
      <c r="M343" s="21">
        <v>2.5839381050808301</v>
      </c>
      <c r="N343" s="22">
        <v>465658.01</v>
      </c>
      <c r="O343" s="21">
        <v>2.9476026880757398</v>
      </c>
      <c r="P343" s="22">
        <v>557790.17000000004</v>
      </c>
      <c r="Q343" s="21">
        <v>3.1960987673913297</v>
      </c>
      <c r="R343" s="23">
        <v>3138.18</v>
      </c>
      <c r="S343" s="24">
        <v>5.3493278906882304</v>
      </c>
    </row>
    <row r="344" spans="1:19" ht="13.5" thickBot="1" x14ac:dyDescent="0.25">
      <c r="A344" s="25" t="s">
        <v>21</v>
      </c>
      <c r="B344" s="26">
        <f t="shared" ref="B344" si="144">D344+H344+J344+L344+N344+P344+R344</f>
        <v>30306627.689999998</v>
      </c>
      <c r="C344" s="27">
        <f t="shared" ref="C344:C355" si="145">(D344*E344+H344*I344+J344*K344+L344*M344+N344*O344+P344*Q344+R344*S344)/(D344+H344+J344+L344+N344+P344+R344)</f>
        <v>0.27417704923143821</v>
      </c>
      <c r="D344" s="28">
        <v>27862544.359999999</v>
      </c>
      <c r="E344" s="27">
        <v>2.3845421883071694E-2</v>
      </c>
      <c r="F344" s="28">
        <f t="shared" ref="F344:F355" si="146">H344+J344+L344+N344+P344+R344</f>
        <v>2444083.33</v>
      </c>
      <c r="G344" s="27">
        <f t="shared" ref="G344:G355" si="147">(H344*I344+J344*K344+L344*M344+N344*O344+P344*Q344+R344*S344)/(H344+J344+L344+N344+P344+R344)</f>
        <v>3.1279570272262354</v>
      </c>
      <c r="H344" s="28">
        <v>102504.69</v>
      </c>
      <c r="I344" s="27">
        <v>2.5778215952850498</v>
      </c>
      <c r="J344" s="28">
        <v>286630.99</v>
      </c>
      <c r="K344" s="27">
        <v>3.50958497683729</v>
      </c>
      <c r="L344" s="28">
        <v>313982.33</v>
      </c>
      <c r="M344" s="27">
        <v>2.3521473778476598</v>
      </c>
      <c r="N344" s="28">
        <v>1299131.94</v>
      </c>
      <c r="O344" s="27">
        <v>3.1750607344008501</v>
      </c>
      <c r="P344" s="28">
        <v>436852.57</v>
      </c>
      <c r="Q344" s="27">
        <v>3.4420824863179798</v>
      </c>
      <c r="R344" s="28">
        <v>4980.8100000000004</v>
      </c>
      <c r="S344" s="27">
        <v>1.5569558565775399</v>
      </c>
    </row>
    <row r="345" spans="1:19" x14ac:dyDescent="0.2">
      <c r="A345" s="32" t="s">
        <v>76</v>
      </c>
      <c r="B345" s="20">
        <f>D345+H345+J345+L345+N345+P345+R345</f>
        <v>26212459.870000005</v>
      </c>
      <c r="C345" s="21">
        <f t="shared" si="145"/>
        <v>0.22216849173949729</v>
      </c>
      <c r="D345" s="22">
        <v>24576565.350000001</v>
      </c>
      <c r="E345" s="21">
        <v>3.0491215974570701E-2</v>
      </c>
      <c r="F345" s="22">
        <f t="shared" si="146"/>
        <v>1635894.52</v>
      </c>
      <c r="G345" s="21">
        <f t="shared" si="147"/>
        <v>3.1017973653337991</v>
      </c>
      <c r="H345" s="22">
        <v>159787.26</v>
      </c>
      <c r="I345" s="21">
        <v>2.9562663055865697</v>
      </c>
      <c r="J345" s="22">
        <v>230123.37</v>
      </c>
      <c r="K345" s="21">
        <v>3.1616211717219302</v>
      </c>
      <c r="L345" s="22">
        <v>346505.01</v>
      </c>
      <c r="M345" s="21">
        <v>3.1171507124817595</v>
      </c>
      <c r="N345" s="22">
        <v>371894.92</v>
      </c>
      <c r="O345" s="21">
        <v>3.4767020350802293</v>
      </c>
      <c r="P345" s="22">
        <v>521506.08</v>
      </c>
      <c r="Q345" s="21">
        <v>2.8206594642194802</v>
      </c>
      <c r="R345" s="23">
        <v>6077.88</v>
      </c>
      <c r="S345" s="24">
        <v>4.9703969805261004</v>
      </c>
    </row>
    <row r="346" spans="1:19" x14ac:dyDescent="0.2">
      <c r="A346" s="19" t="s">
        <v>11</v>
      </c>
      <c r="B346" s="20">
        <f t="shared" ref="B346:B356" si="148">D346+H346+J346+L346+N346+P346+R346</f>
        <v>30657667.000000004</v>
      </c>
      <c r="C346" s="21">
        <f t="shared" si="145"/>
        <v>0.15842693561776894</v>
      </c>
      <c r="D346" s="22">
        <v>29298314.030000001</v>
      </c>
      <c r="E346" s="21">
        <v>3.6488249627789196E-2</v>
      </c>
      <c r="F346" s="22">
        <f t="shared" si="146"/>
        <v>1359352.9699999997</v>
      </c>
      <c r="G346" s="21">
        <f t="shared" si="147"/>
        <v>2.7865875336263852</v>
      </c>
      <c r="H346" s="22">
        <v>89697.67</v>
      </c>
      <c r="I346" s="21">
        <v>1.1190000030101099</v>
      </c>
      <c r="J346" s="22">
        <v>269785.59000000003</v>
      </c>
      <c r="K346" s="21">
        <v>2.9700013666408198</v>
      </c>
      <c r="L346" s="22">
        <v>284422.27</v>
      </c>
      <c r="M346" s="21">
        <v>2.5585999000711204</v>
      </c>
      <c r="N346" s="22">
        <v>464942.87</v>
      </c>
      <c r="O346" s="21">
        <v>2.9736613887637393</v>
      </c>
      <c r="P346" s="22">
        <v>249491.93</v>
      </c>
      <c r="Q346" s="21">
        <v>3.0905601992818004</v>
      </c>
      <c r="R346" s="23">
        <v>1012.64</v>
      </c>
      <c r="S346" s="24">
        <v>4.8837642202559604</v>
      </c>
    </row>
    <row r="347" spans="1:19" x14ac:dyDescent="0.2">
      <c r="A347" s="19" t="s">
        <v>12</v>
      </c>
      <c r="B347" s="20">
        <f t="shared" si="148"/>
        <v>32455096.190000001</v>
      </c>
      <c r="C347" s="21">
        <f t="shared" si="145"/>
        <v>0.19680216816205337</v>
      </c>
      <c r="D347" s="22">
        <v>30943773.719999999</v>
      </c>
      <c r="E347" s="21">
        <v>4.9891133478725598E-2</v>
      </c>
      <c r="F347" s="22">
        <f t="shared" si="146"/>
        <v>1511322.4699999997</v>
      </c>
      <c r="G347" s="21">
        <f t="shared" si="147"/>
        <v>3.2047517649228077</v>
      </c>
      <c r="H347" s="22">
        <v>100494.27</v>
      </c>
      <c r="I347" s="21">
        <v>1.9933217336669999</v>
      </c>
      <c r="J347" s="22">
        <v>209585.25</v>
      </c>
      <c r="K347" s="21">
        <v>3.8111268741478699</v>
      </c>
      <c r="L347" s="22">
        <v>322886.17</v>
      </c>
      <c r="M347" s="21">
        <v>2.8834609645869897</v>
      </c>
      <c r="N347" s="22">
        <v>412972.46</v>
      </c>
      <c r="O347" s="21">
        <v>3.3443062147534</v>
      </c>
      <c r="P347" s="22">
        <v>455978.16</v>
      </c>
      <c r="Q347" s="21">
        <v>3.2588068233355698</v>
      </c>
      <c r="R347" s="23">
        <v>9406.16</v>
      </c>
      <c r="S347" s="24">
        <v>4.9179677041428196</v>
      </c>
    </row>
    <row r="348" spans="1:19" x14ac:dyDescent="0.2">
      <c r="A348" s="19" t="s">
        <v>13</v>
      </c>
      <c r="B348" s="20">
        <f t="shared" si="148"/>
        <v>35441812.640000001</v>
      </c>
      <c r="C348" s="21">
        <f t="shared" si="145"/>
        <v>0.22380914747705741</v>
      </c>
      <c r="D348" s="22">
        <v>33380685.170000002</v>
      </c>
      <c r="E348" s="21">
        <v>3.8941949195466403E-2</v>
      </c>
      <c r="F348" s="22">
        <f t="shared" si="146"/>
        <v>2061127.4700000002</v>
      </c>
      <c r="G348" s="21">
        <f t="shared" si="147"/>
        <v>3.2177985216993874</v>
      </c>
      <c r="H348" s="22">
        <v>125820.97</v>
      </c>
      <c r="I348" s="21">
        <v>3.8024187708932802</v>
      </c>
      <c r="J348" s="22">
        <v>282444.41000000003</v>
      </c>
      <c r="K348" s="21">
        <v>3.1553664358236002</v>
      </c>
      <c r="L348" s="22">
        <v>501412.71</v>
      </c>
      <c r="M348" s="21">
        <v>2.4676484634783202</v>
      </c>
      <c r="N348" s="22">
        <v>749482.77</v>
      </c>
      <c r="O348" s="21">
        <v>3.5316526664115298</v>
      </c>
      <c r="P348" s="22">
        <v>398095.31</v>
      </c>
      <c r="Q348" s="21">
        <v>3.4111701295852996</v>
      </c>
      <c r="R348" s="23">
        <v>3871.3</v>
      </c>
      <c r="S348" s="24">
        <v>5.2848758556557183</v>
      </c>
    </row>
    <row r="349" spans="1:19" x14ac:dyDescent="0.2">
      <c r="A349" s="19" t="s">
        <v>14</v>
      </c>
      <c r="B349" s="20">
        <f t="shared" si="148"/>
        <v>32762488.959999993</v>
      </c>
      <c r="C349" s="21">
        <f t="shared" si="145"/>
        <v>0.22328131400612625</v>
      </c>
      <c r="D349" s="22">
        <v>30890073.739999998</v>
      </c>
      <c r="E349" s="21">
        <v>4.2108262885616504E-2</v>
      </c>
      <c r="F349" s="22">
        <f t="shared" si="146"/>
        <v>1872415.2200000002</v>
      </c>
      <c r="G349" s="21">
        <f t="shared" si="147"/>
        <v>3.2121744019470229</v>
      </c>
      <c r="H349" s="22">
        <v>109224.33</v>
      </c>
      <c r="I349" s="21">
        <v>2.0134713401308999</v>
      </c>
      <c r="J349" s="22">
        <v>318738.22000000003</v>
      </c>
      <c r="K349" s="21">
        <v>3.1701726394782499</v>
      </c>
      <c r="L349" s="22">
        <v>335447.55</v>
      </c>
      <c r="M349" s="21">
        <v>2.6140936438498401</v>
      </c>
      <c r="N349" s="22">
        <v>644243.66</v>
      </c>
      <c r="O349" s="21">
        <v>3.1710143454108701</v>
      </c>
      <c r="P349" s="22">
        <v>463820.22</v>
      </c>
      <c r="Q349" s="21">
        <v>4.0094165698511395</v>
      </c>
      <c r="R349" s="23">
        <v>941.24</v>
      </c>
      <c r="S349" s="24">
        <v>4.9969461561344595</v>
      </c>
    </row>
    <row r="350" spans="1:19" x14ac:dyDescent="0.2">
      <c r="A350" s="19" t="s">
        <v>15</v>
      </c>
      <c r="B350" s="20">
        <f t="shared" si="148"/>
        <v>32321459.560000002</v>
      </c>
      <c r="C350" s="21">
        <f t="shared" si="145"/>
        <v>0.21207932289305328</v>
      </c>
      <c r="D350" s="22">
        <v>30676369.379999999</v>
      </c>
      <c r="E350" s="21">
        <v>4.7552226697043398E-2</v>
      </c>
      <c r="F350" s="22">
        <f t="shared" si="146"/>
        <v>1645090.18</v>
      </c>
      <c r="G350" s="21">
        <f t="shared" si="147"/>
        <v>3.2800533691107461</v>
      </c>
      <c r="H350" s="22">
        <v>128802.96</v>
      </c>
      <c r="I350" s="21">
        <v>2.3497972895964496</v>
      </c>
      <c r="J350" s="22">
        <v>215011.29</v>
      </c>
      <c r="K350" s="21">
        <v>3.5581569791056102</v>
      </c>
      <c r="L350" s="22">
        <v>226683.02</v>
      </c>
      <c r="M350" s="21">
        <v>2.7881701474596601</v>
      </c>
      <c r="N350" s="22">
        <v>707825.71</v>
      </c>
      <c r="O350" s="21">
        <v>3.4595638478574098</v>
      </c>
      <c r="P350" s="22">
        <v>365965.78</v>
      </c>
      <c r="Q350" s="21">
        <v>3.39838524492645</v>
      </c>
      <c r="R350" s="23">
        <v>801.42</v>
      </c>
      <c r="S350" s="24">
        <v>4.7254197549349897</v>
      </c>
    </row>
    <row r="351" spans="1:19" x14ac:dyDescent="0.2">
      <c r="A351" s="19" t="s">
        <v>16</v>
      </c>
      <c r="B351" s="20">
        <f t="shared" si="148"/>
        <v>37005188.820000008</v>
      </c>
      <c r="C351" s="21">
        <f t="shared" si="145"/>
        <v>0.18549291352866007</v>
      </c>
      <c r="D351" s="22">
        <v>35346835.850000001</v>
      </c>
      <c r="E351" s="21">
        <v>3.4329110952091103E-2</v>
      </c>
      <c r="F351" s="22">
        <f t="shared" si="146"/>
        <v>1658352.97</v>
      </c>
      <c r="G351" s="21">
        <f t="shared" si="147"/>
        <v>3.40746206774062</v>
      </c>
      <c r="H351" s="22">
        <v>117374.44</v>
      </c>
      <c r="I351" s="21">
        <v>3.3730541027501402</v>
      </c>
      <c r="J351" s="22">
        <v>265891.42</v>
      </c>
      <c r="K351" s="21">
        <v>3.1458008897015204</v>
      </c>
      <c r="L351" s="22">
        <v>240898.1</v>
      </c>
      <c r="M351" s="21">
        <v>2.6529793879652797</v>
      </c>
      <c r="N351" s="22">
        <v>657983.53</v>
      </c>
      <c r="O351" s="21">
        <v>3.8503290890882895</v>
      </c>
      <c r="P351" s="22">
        <v>356291.81</v>
      </c>
      <c r="Q351" s="21">
        <v>3.3012782696296101</v>
      </c>
      <c r="R351" s="23">
        <v>19913.670000000002</v>
      </c>
      <c r="S351" s="24">
        <v>3.49778863464143</v>
      </c>
    </row>
    <row r="352" spans="1:19" x14ac:dyDescent="0.2">
      <c r="A352" s="19" t="s">
        <v>17</v>
      </c>
      <c r="B352" s="20">
        <f t="shared" si="148"/>
        <v>34925350.340000004</v>
      </c>
      <c r="C352" s="21">
        <f t="shared" si="145"/>
        <v>0.17938618455673871</v>
      </c>
      <c r="D352" s="22">
        <v>33137030.91</v>
      </c>
      <c r="E352" s="21">
        <v>2.8232465169885704E-2</v>
      </c>
      <c r="F352" s="22">
        <f t="shared" si="146"/>
        <v>1788319.4300000002</v>
      </c>
      <c r="G352" s="21">
        <f t="shared" si="147"/>
        <v>2.9802199659598827</v>
      </c>
      <c r="H352" s="22">
        <v>131054.62000000002</v>
      </c>
      <c r="I352" s="21">
        <v>1.9927663969419798</v>
      </c>
      <c r="J352" s="22">
        <v>281953.11</v>
      </c>
      <c r="K352" s="21">
        <v>2.87762780626892</v>
      </c>
      <c r="L352" s="22">
        <v>335962.34</v>
      </c>
      <c r="M352" s="21">
        <v>2.23849512031616</v>
      </c>
      <c r="N352" s="22">
        <v>651172.85</v>
      </c>
      <c r="O352" s="21">
        <v>3.3761414960712801</v>
      </c>
      <c r="P352" s="22">
        <v>387029.39</v>
      </c>
      <c r="Q352" s="21">
        <v>3.3635573841045998</v>
      </c>
      <c r="R352" s="23">
        <v>1147.1200000000001</v>
      </c>
      <c r="S352" s="24">
        <v>4.1587778087732792</v>
      </c>
    </row>
    <row r="353" spans="1:19" x14ac:dyDescent="0.2">
      <c r="A353" s="19" t="s">
        <v>18</v>
      </c>
      <c r="B353" s="20">
        <f t="shared" si="148"/>
        <v>34270652.090000004</v>
      </c>
      <c r="C353" s="21">
        <f t="shared" si="145"/>
        <v>0.1966444211479256</v>
      </c>
      <c r="D353" s="22">
        <v>32612841.399999999</v>
      </c>
      <c r="E353" s="21">
        <v>3.8567890867675203E-2</v>
      </c>
      <c r="F353" s="22">
        <f t="shared" si="146"/>
        <v>1657810.6900000002</v>
      </c>
      <c r="G353" s="21">
        <f t="shared" si="147"/>
        <v>3.3063630652544518</v>
      </c>
      <c r="H353" s="22">
        <v>145971.6</v>
      </c>
      <c r="I353" s="21">
        <v>2.5988930449484702</v>
      </c>
      <c r="J353" s="22">
        <v>218071.79</v>
      </c>
      <c r="K353" s="21">
        <v>3.4126312183707896</v>
      </c>
      <c r="L353" s="22">
        <v>327919.74</v>
      </c>
      <c r="M353" s="21">
        <v>3.0243594636907201</v>
      </c>
      <c r="N353" s="22">
        <v>631869.44000000006</v>
      </c>
      <c r="O353" s="21">
        <v>3.5695625825803501</v>
      </c>
      <c r="P353" s="22">
        <v>332236.81</v>
      </c>
      <c r="Q353" s="21">
        <v>3.3170920525031495</v>
      </c>
      <c r="R353" s="23">
        <v>1741.31</v>
      </c>
      <c r="S353" s="24">
        <v>4.8561709862115299</v>
      </c>
    </row>
    <row r="354" spans="1:19" hidden="1" x14ac:dyDescent="0.2">
      <c r="A354" s="19" t="s">
        <v>19</v>
      </c>
      <c r="B354" s="20">
        <f t="shared" si="148"/>
        <v>0</v>
      </c>
      <c r="C354" s="21" t="e">
        <f t="shared" si="145"/>
        <v>#DIV/0!</v>
      </c>
      <c r="D354" s="22"/>
      <c r="E354" s="21"/>
      <c r="F354" s="22">
        <f t="shared" si="146"/>
        <v>0</v>
      </c>
      <c r="G354" s="21" t="e">
        <f t="shared" si="147"/>
        <v>#DIV/0!</v>
      </c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3"/>
      <c r="S354" s="24"/>
    </row>
    <row r="355" spans="1:19" hidden="1" x14ac:dyDescent="0.2">
      <c r="A355" s="19" t="s">
        <v>20</v>
      </c>
      <c r="B355" s="20">
        <f t="shared" si="148"/>
        <v>0</v>
      </c>
      <c r="C355" s="21" t="e">
        <f t="shared" si="145"/>
        <v>#DIV/0!</v>
      </c>
      <c r="D355" s="22"/>
      <c r="E355" s="21"/>
      <c r="F355" s="22">
        <f t="shared" si="146"/>
        <v>0</v>
      </c>
      <c r="G355" s="21" t="e">
        <f t="shared" si="147"/>
        <v>#DIV/0!</v>
      </c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3"/>
      <c r="S355" s="24"/>
    </row>
    <row r="356" spans="1:19" ht="13.5" hidden="1" thickBot="1" x14ac:dyDescent="0.25">
      <c r="A356" s="25" t="s">
        <v>21</v>
      </c>
      <c r="B356" s="26">
        <f t="shared" si="148"/>
        <v>0</v>
      </c>
      <c r="C356" s="27" t="e">
        <f t="shared" ref="C356" si="149">(D356*E356+H356*I356+J356*K356+L356*M356+N356*O356+P356*Q356+R356*S356)/(D356+H356+J356+L356+N356+P356+R356)</f>
        <v>#DIV/0!</v>
      </c>
      <c r="D356" s="28"/>
      <c r="E356" s="27"/>
      <c r="F356" s="28">
        <f t="shared" ref="F356" si="150">H356+J356+L356+N356+P356+R356</f>
        <v>0</v>
      </c>
      <c r="G356" s="27" t="e">
        <f t="shared" ref="G356" si="151">(H356*I356+J356*K356+L356*M356+N356*O356+P356*Q356+R356*S356)/(H356+J356+L356+N356+P356+R356)</f>
        <v>#DIV/0!</v>
      </c>
      <c r="H356" s="28"/>
      <c r="I356" s="27"/>
      <c r="J356" s="28"/>
      <c r="K356" s="27"/>
      <c r="L356" s="28"/>
      <c r="M356" s="27"/>
      <c r="N356" s="28"/>
      <c r="O356" s="27"/>
      <c r="P356" s="28"/>
      <c r="Q356" s="27"/>
      <c r="R356" s="28"/>
      <c r="S356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x14ac:dyDescent="0.2">
      <c r="A342" s="19" t="s">
        <v>19</v>
      </c>
      <c r="B342" s="20">
        <f t="shared" ref="B342" si="133">D342+H342+J342+L342+N342+P342+R342</f>
        <v>7803835.7400000002</v>
      </c>
      <c r="C342" s="21">
        <f t="shared" ref="C342" si="134">(D342*E342+H342*I342+J342*K342+L342*M342+N342*O342+P342*Q342+R342*S342)/(D342+H342+J342+L342+N342+P342+R342)</f>
        <v>0.48875635316742366</v>
      </c>
      <c r="D342" s="22">
        <v>7281672.4400000004</v>
      </c>
      <c r="E342" s="21">
        <v>0.33671113308139999</v>
      </c>
      <c r="F342" s="22">
        <f t="shared" ref="F342" si="135">H342+J342+L342+N342+P342+R342</f>
        <v>522163.3</v>
      </c>
      <c r="G342" s="21">
        <f t="shared" ref="G342" si="136">(H342*I342+J342*K342+L342*M342+N342*O342+P342*Q342+R342*S342)/(H342+J342+L342+N342+P342+R342)</f>
        <v>2.6090575860080558</v>
      </c>
      <c r="H342" s="22">
        <v>12505.1</v>
      </c>
      <c r="I342" s="21">
        <v>0.50009596084797403</v>
      </c>
      <c r="J342" s="22"/>
      <c r="K342" s="21"/>
      <c r="L342" s="22"/>
      <c r="M342" s="21"/>
      <c r="N342" s="22">
        <v>508389.3</v>
      </c>
      <c r="O342" s="21">
        <v>2.6623536707007802</v>
      </c>
      <c r="P342" s="22">
        <v>1268.9000000000001</v>
      </c>
      <c r="Q342" s="21">
        <v>2.03975884624478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37">D343+H343+J343+L343+N343+P343+R343</f>
        <v>9751438.879999999</v>
      </c>
      <c r="C343" s="21">
        <f t="shared" ref="C343" si="138">(D343*E343+H343*I343+J343*K343+L343*M343+N343*O343+P343*Q343+R343*S343)/(D343+H343+J343+L343+N343+P343+R343)</f>
        <v>0.47932063037244865</v>
      </c>
      <c r="D343" s="22">
        <v>8165379.75</v>
      </c>
      <c r="E343" s="21">
        <v>0.56368718956396413</v>
      </c>
      <c r="F343" s="22">
        <f t="shared" ref="F343" si="139">H343+J343+L343+N343+P343+R343</f>
        <v>1586059.13</v>
      </c>
      <c r="G343" s="21">
        <f t="shared" ref="G343" si="140">(H343*I343+J343*K343+L343*M343+N343*O343+P343*Q343+R343*S343)/(H343+J343+L343+N343+P343+R343)</f>
        <v>4.4983107281756918E-2</v>
      </c>
      <c r="H343" s="22">
        <v>16482.599999999999</v>
      </c>
      <c r="I343" s="21">
        <v>0.5</v>
      </c>
      <c r="J343" s="22">
        <v>8903.7000000000007</v>
      </c>
      <c r="K343" s="21">
        <v>1</v>
      </c>
      <c r="L343" s="22">
        <v>17807.400000000001</v>
      </c>
      <c r="M343" s="21">
        <v>1.5</v>
      </c>
      <c r="N343" s="22">
        <v>489.63</v>
      </c>
      <c r="O343" s="21">
        <v>6.1595551743153001</v>
      </c>
      <c r="P343" s="22">
        <v>6484.1</v>
      </c>
      <c r="Q343" s="21">
        <v>3.7744428679384998</v>
      </c>
      <c r="R343" s="23">
        <v>1535891.7</v>
      </c>
      <c r="S343" s="24">
        <v>0</v>
      </c>
    </row>
    <row r="344" spans="1:19" ht="14.25" customHeight="1" thickBot="1" x14ac:dyDescent="0.25">
      <c r="A344" s="25" t="s">
        <v>21</v>
      </c>
      <c r="B344" s="26">
        <f t="shared" ref="B344:B355" si="141">D344+H344+J344+L344+N344+P344+R344</f>
        <v>5696130.3999999985</v>
      </c>
      <c r="C344" s="27">
        <f t="shared" ref="C344:C355" si="142">(D344*E344+H344*I344+J344*K344+L344*M344+N344*O344+P344*Q344+R344*S344)/(D344+H344+J344+L344+N344+P344+R344)</f>
        <v>0.6324209308129608</v>
      </c>
      <c r="D344" s="28">
        <v>5217455.62</v>
      </c>
      <c r="E344" s="27">
        <v>0.39148008910136201</v>
      </c>
      <c r="F344" s="28">
        <f t="shared" ref="F344:F355" si="143">H344+J344+L344+N344+P344+R344</f>
        <v>478674.78</v>
      </c>
      <c r="G344" s="27">
        <f t="shared" ref="G344:G355" si="144">(H344*I344+J344*K344+L344*M344+N344*O344+P344*Q344+R344*S344)/(H344+J344+L344+N344+P344+R344)</f>
        <v>3.2586260312272981</v>
      </c>
      <c r="H344" s="28">
        <v>17817.100000000002</v>
      </c>
      <c r="I344" s="27">
        <v>0.5</v>
      </c>
      <c r="J344" s="28">
        <v>75429.42</v>
      </c>
      <c r="K344" s="27">
        <v>1.56933897410321</v>
      </c>
      <c r="L344" s="28">
        <v>1205.8500000000001</v>
      </c>
      <c r="M344" s="27">
        <v>2.3285856449807203</v>
      </c>
      <c r="N344" s="28">
        <v>292270.31</v>
      </c>
      <c r="O344" s="27">
        <v>3.1277835234102302</v>
      </c>
      <c r="P344" s="28">
        <v>91952.1</v>
      </c>
      <c r="Q344" s="27">
        <v>5.6069740114690099</v>
      </c>
      <c r="R344" s="28"/>
      <c r="S344" s="27"/>
    </row>
    <row r="345" spans="1:19" ht="14.25" customHeight="1" x14ac:dyDescent="0.2">
      <c r="A345" s="32" t="s">
        <v>76</v>
      </c>
      <c r="B345" s="20">
        <f t="shared" si="141"/>
        <v>4942643.3600000003</v>
      </c>
      <c r="C345" s="21">
        <f t="shared" si="142"/>
        <v>0.48116739298786859</v>
      </c>
      <c r="D345" s="22">
        <v>4433907.99</v>
      </c>
      <c r="E345" s="21">
        <v>0.22778228918548199</v>
      </c>
      <c r="F345" s="22">
        <f t="shared" si="143"/>
        <v>508735.37</v>
      </c>
      <c r="G345" s="21">
        <f t="shared" si="144"/>
        <v>2.6895576535203363</v>
      </c>
      <c r="H345" s="22"/>
      <c r="I345" s="21"/>
      <c r="J345" s="22">
        <v>20836.03</v>
      </c>
      <c r="K345" s="21">
        <v>1</v>
      </c>
      <c r="L345" s="22">
        <v>108751.6</v>
      </c>
      <c r="M345" s="21">
        <v>1.05186866216221</v>
      </c>
      <c r="N345" s="22">
        <v>363297.94</v>
      </c>
      <c r="O345" s="21">
        <v>3.3538193968289498</v>
      </c>
      <c r="P345" s="22">
        <v>15849.8</v>
      </c>
      <c r="Q345" s="21">
        <v>0.92171510050600003</v>
      </c>
      <c r="R345" s="23"/>
      <c r="S345" s="24"/>
    </row>
    <row r="346" spans="1:19" ht="14.25" customHeight="1" x14ac:dyDescent="0.2">
      <c r="A346" s="19" t="s">
        <v>11</v>
      </c>
      <c r="B346" s="20">
        <f t="shared" si="141"/>
        <v>6419355.1899999995</v>
      </c>
      <c r="C346" s="21">
        <f t="shared" si="142"/>
        <v>0.30120376732105991</v>
      </c>
      <c r="D346" s="22">
        <v>6324406.5099999998</v>
      </c>
      <c r="E346" s="21">
        <v>0.27344912969549101</v>
      </c>
      <c r="F346" s="22">
        <f t="shared" si="143"/>
        <v>94948.680000000008</v>
      </c>
      <c r="G346" s="21">
        <f t="shared" si="144"/>
        <v>2.1499036216195964</v>
      </c>
      <c r="H346" s="22">
        <v>1381.4</v>
      </c>
      <c r="I346" s="21">
        <v>0</v>
      </c>
      <c r="J346" s="22">
        <v>16237.81</v>
      </c>
      <c r="K346" s="21">
        <v>2</v>
      </c>
      <c r="L346" s="22">
        <v>178.4</v>
      </c>
      <c r="M346" s="21">
        <v>6.4237668161434991</v>
      </c>
      <c r="N346" s="22">
        <v>77008.430000000008</v>
      </c>
      <c r="O346" s="21">
        <v>2.21201628185382</v>
      </c>
      <c r="P346" s="22">
        <v>142.64000000000001</v>
      </c>
      <c r="Q346" s="21">
        <v>1.15668816601234</v>
      </c>
      <c r="R346" s="23"/>
      <c r="S346" s="24"/>
    </row>
    <row r="347" spans="1:19" ht="14.25" customHeight="1" x14ac:dyDescent="0.2">
      <c r="A347" s="19" t="s">
        <v>12</v>
      </c>
      <c r="B347" s="20">
        <f t="shared" si="141"/>
        <v>5440547.7600000007</v>
      </c>
      <c r="C347" s="21">
        <f t="shared" si="142"/>
        <v>0.66629983255583025</v>
      </c>
      <c r="D347" s="22">
        <v>5101954.16</v>
      </c>
      <c r="E347" s="21">
        <v>0.38801989598824604</v>
      </c>
      <c r="F347" s="22">
        <f t="shared" si="143"/>
        <v>338593.60000000003</v>
      </c>
      <c r="G347" s="21">
        <f t="shared" si="144"/>
        <v>4.8594431170583228</v>
      </c>
      <c r="H347" s="22"/>
      <c r="I347" s="21"/>
      <c r="J347" s="22">
        <v>175.5</v>
      </c>
      <c r="K347" s="21">
        <v>7.5</v>
      </c>
      <c r="L347" s="22">
        <v>26877.24</v>
      </c>
      <c r="M347" s="21">
        <v>2.9993302883778199</v>
      </c>
      <c r="N347" s="22">
        <v>299355.41000000003</v>
      </c>
      <c r="O347" s="21">
        <v>5.0826727434122496</v>
      </c>
      <c r="P347" s="22">
        <v>12185.45</v>
      </c>
      <c r="Q347" s="21">
        <v>3.4402329007135601</v>
      </c>
      <c r="R347" s="23"/>
      <c r="S347" s="24"/>
    </row>
    <row r="348" spans="1:19" ht="14.25" customHeight="1" x14ac:dyDescent="0.2">
      <c r="A348" s="19" t="s">
        <v>13</v>
      </c>
      <c r="B348" s="20">
        <f t="shared" si="141"/>
        <v>6513834.25</v>
      </c>
      <c r="C348" s="21">
        <f t="shared" si="142"/>
        <v>0.18269502175312491</v>
      </c>
      <c r="D348" s="22">
        <v>6086939.9900000002</v>
      </c>
      <c r="E348" s="21">
        <v>0.13488063384045298</v>
      </c>
      <c r="F348" s="22">
        <f t="shared" si="143"/>
        <v>426894.25999999995</v>
      </c>
      <c r="G348" s="21">
        <f t="shared" si="144"/>
        <v>0.86446410874674129</v>
      </c>
      <c r="H348" s="22"/>
      <c r="I348" s="21"/>
      <c r="J348" s="22">
        <v>319304.48</v>
      </c>
      <c r="K348" s="21">
        <v>0.56931575779957699</v>
      </c>
      <c r="L348" s="22">
        <v>73662.100000000006</v>
      </c>
      <c r="M348" s="21">
        <v>1.23070915708349</v>
      </c>
      <c r="N348" s="22">
        <v>33880.67</v>
      </c>
      <c r="O348" s="21">
        <v>2.8461225235510401</v>
      </c>
      <c r="P348" s="22">
        <v>47.01</v>
      </c>
      <c r="Q348" s="21">
        <v>3.5</v>
      </c>
      <c r="R348" s="23"/>
      <c r="S348" s="24"/>
    </row>
    <row r="349" spans="1:19" ht="14.25" customHeight="1" x14ac:dyDescent="0.2">
      <c r="A349" s="19" t="s">
        <v>14</v>
      </c>
      <c r="B349" s="20">
        <f t="shared" si="141"/>
        <v>8022181.1299999999</v>
      </c>
      <c r="C349" s="21">
        <f t="shared" si="142"/>
        <v>0.61961437263134944</v>
      </c>
      <c r="D349" s="22">
        <v>6954317.3899999997</v>
      </c>
      <c r="E349" s="21">
        <v>0.10290494089744201</v>
      </c>
      <c r="F349" s="22">
        <f t="shared" si="143"/>
        <v>1067863.74</v>
      </c>
      <c r="G349" s="21">
        <f t="shared" si="144"/>
        <v>3.9846142804699007</v>
      </c>
      <c r="H349" s="22">
        <v>356</v>
      </c>
      <c r="I349" s="21">
        <v>7.5</v>
      </c>
      <c r="J349" s="22">
        <v>1790.6</v>
      </c>
      <c r="K349" s="21">
        <v>0.73</v>
      </c>
      <c r="L349" s="22">
        <v>33.5</v>
      </c>
      <c r="M349" s="21">
        <v>1.53</v>
      </c>
      <c r="N349" s="22">
        <v>13183.4</v>
      </c>
      <c r="O349" s="21">
        <v>3.1284190724699199</v>
      </c>
      <c r="P349" s="22">
        <v>1052500.24</v>
      </c>
      <c r="Q349" s="21">
        <v>3.9997648979158398</v>
      </c>
      <c r="R349" s="23"/>
      <c r="S349" s="24"/>
    </row>
    <row r="350" spans="1:19" ht="14.25" customHeight="1" x14ac:dyDescent="0.2">
      <c r="A350" s="19" t="s">
        <v>15</v>
      </c>
      <c r="B350" s="20">
        <f t="shared" si="141"/>
        <v>5024185.0600000005</v>
      </c>
      <c r="C350" s="21">
        <f t="shared" si="142"/>
        <v>0.63304169472610972</v>
      </c>
      <c r="D350" s="22">
        <v>4687363.41</v>
      </c>
      <c r="E350" s="21">
        <v>0.42415709047829103</v>
      </c>
      <c r="F350" s="22">
        <f t="shared" si="143"/>
        <v>336821.65</v>
      </c>
      <c r="G350" s="21">
        <f t="shared" si="144"/>
        <v>3.5399749362904691</v>
      </c>
      <c r="H350" s="22">
        <v>165.5</v>
      </c>
      <c r="I350" s="21">
        <v>7.5</v>
      </c>
      <c r="J350" s="22">
        <v>37.4</v>
      </c>
      <c r="K350" s="21">
        <v>2.5</v>
      </c>
      <c r="L350" s="22">
        <v>34.1</v>
      </c>
      <c r="M350" s="21">
        <v>1.53</v>
      </c>
      <c r="N350" s="22">
        <v>293361.95</v>
      </c>
      <c r="O350" s="21">
        <v>3.6176647175954502</v>
      </c>
      <c r="P350" s="22">
        <v>43222.7</v>
      </c>
      <c r="Q350" s="21">
        <v>3</v>
      </c>
      <c r="R350" s="23"/>
      <c r="S350" s="24"/>
    </row>
    <row r="351" spans="1:19" ht="14.25" customHeight="1" x14ac:dyDescent="0.2">
      <c r="A351" s="19" t="s">
        <v>16</v>
      </c>
      <c r="B351" s="20">
        <f t="shared" si="141"/>
        <v>8030769.6699999999</v>
      </c>
      <c r="C351" s="21">
        <f t="shared" si="142"/>
        <v>0.29138145273191512</v>
      </c>
      <c r="D351" s="22">
        <v>7554527.0099999998</v>
      </c>
      <c r="E351" s="21">
        <v>0.20468827829368</v>
      </c>
      <c r="F351" s="22">
        <f t="shared" si="143"/>
        <v>476242.66</v>
      </c>
      <c r="G351" s="21">
        <f t="shared" si="144"/>
        <v>1.6665751992902116</v>
      </c>
      <c r="H351" s="22">
        <v>35.300000000000004</v>
      </c>
      <c r="I351" s="21">
        <v>2.5</v>
      </c>
      <c r="J351" s="22">
        <v>285733.90000000002</v>
      </c>
      <c r="K351" s="21">
        <v>0.500111642335754</v>
      </c>
      <c r="L351" s="22">
        <v>8403.2000000000007</v>
      </c>
      <c r="M351" s="21">
        <v>1.25007735148515</v>
      </c>
      <c r="N351" s="22">
        <v>64403.72</v>
      </c>
      <c r="O351" s="21">
        <v>2.8935372987771499</v>
      </c>
      <c r="P351" s="22">
        <v>117666.54</v>
      </c>
      <c r="Q351" s="21">
        <v>3.8570683730481101</v>
      </c>
      <c r="R351" s="23"/>
      <c r="S351" s="24"/>
    </row>
    <row r="352" spans="1:19" ht="14.25" customHeight="1" x14ac:dyDescent="0.2">
      <c r="A352" s="19" t="s">
        <v>17</v>
      </c>
      <c r="B352" s="20">
        <f t="shared" si="141"/>
        <v>8632693.379999999</v>
      </c>
      <c r="C352" s="21">
        <f t="shared" si="142"/>
        <v>0.30411279647465089</v>
      </c>
      <c r="D352" s="22">
        <v>8080337.5700000003</v>
      </c>
      <c r="E352" s="21">
        <v>0.12083886601782201</v>
      </c>
      <c r="F352" s="22">
        <f t="shared" si="143"/>
        <v>552355.80999999994</v>
      </c>
      <c r="G352" s="21">
        <f t="shared" si="144"/>
        <v>2.9852020492008622</v>
      </c>
      <c r="H352" s="22"/>
      <c r="I352" s="21"/>
      <c r="J352" s="22">
        <v>33.6</v>
      </c>
      <c r="K352" s="21">
        <v>1.53</v>
      </c>
      <c r="L352" s="22">
        <v>8534.84</v>
      </c>
      <c r="M352" s="21">
        <v>2.0076134994915003</v>
      </c>
      <c r="N352" s="22">
        <v>524753.71</v>
      </c>
      <c r="O352" s="21">
        <v>3.1012978791517298</v>
      </c>
      <c r="P352" s="22">
        <v>19033.66</v>
      </c>
      <c r="Q352" s="21">
        <v>0.22539332950152499</v>
      </c>
      <c r="R352" s="23"/>
      <c r="S352" s="24"/>
    </row>
    <row r="353" spans="1:19" ht="14.25" customHeight="1" x14ac:dyDescent="0.2">
      <c r="A353" s="19" t="s">
        <v>18</v>
      </c>
      <c r="B353" s="20">
        <f t="shared" si="141"/>
        <v>8948936.3499999996</v>
      </c>
      <c r="C353" s="21">
        <f t="shared" si="142"/>
        <v>1.5978600528989124</v>
      </c>
      <c r="D353" s="22">
        <v>4441464.96</v>
      </c>
      <c r="E353" s="21">
        <v>0.15717187479511299</v>
      </c>
      <c r="F353" s="22">
        <f t="shared" si="143"/>
        <v>4507471.3900000006</v>
      </c>
      <c r="G353" s="21">
        <f t="shared" si="144"/>
        <v>3.0174511068832306</v>
      </c>
      <c r="H353" s="22">
        <v>33.1</v>
      </c>
      <c r="I353" s="21">
        <v>1.5</v>
      </c>
      <c r="J353" s="22">
        <v>19366.2</v>
      </c>
      <c r="K353" s="21">
        <v>1.5000309818136799</v>
      </c>
      <c r="L353" s="22">
        <v>66135.89</v>
      </c>
      <c r="M353" s="21">
        <v>2.2239031636226603</v>
      </c>
      <c r="N353" s="22">
        <v>4421936.2</v>
      </c>
      <c r="O353" s="21">
        <v>3.0359766769136098</v>
      </c>
      <c r="P353" s="22"/>
      <c r="Q353" s="21"/>
      <c r="R353" s="23"/>
      <c r="S353" s="24"/>
    </row>
    <row r="354" spans="1:19" ht="14.25" hidden="1" customHeight="1" x14ac:dyDescent="0.2">
      <c r="A354" s="19" t="s">
        <v>19</v>
      </c>
      <c r="B354" s="20">
        <f t="shared" si="141"/>
        <v>0</v>
      </c>
      <c r="C354" s="21" t="e">
        <f t="shared" si="142"/>
        <v>#DIV/0!</v>
      </c>
      <c r="D354" s="22"/>
      <c r="E354" s="21"/>
      <c r="F354" s="22">
        <f t="shared" si="143"/>
        <v>0</v>
      </c>
      <c r="G354" s="21" t="e">
        <f t="shared" si="144"/>
        <v>#DIV/0!</v>
      </c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3"/>
      <c r="S354" s="24"/>
    </row>
    <row r="355" spans="1:19" ht="14.25" hidden="1" customHeight="1" x14ac:dyDescent="0.2">
      <c r="A355" s="19" t="s">
        <v>20</v>
      </c>
      <c r="B355" s="20">
        <f t="shared" si="141"/>
        <v>0</v>
      </c>
      <c r="C355" s="21" t="e">
        <f t="shared" si="142"/>
        <v>#DIV/0!</v>
      </c>
      <c r="D355" s="22"/>
      <c r="E355" s="21"/>
      <c r="F355" s="22">
        <f t="shared" si="143"/>
        <v>0</v>
      </c>
      <c r="G355" s="21" t="e">
        <f t="shared" si="144"/>
        <v>#DIV/0!</v>
      </c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3"/>
      <c r="S355" s="24"/>
    </row>
    <row r="356" spans="1:19" ht="14.25" hidden="1" customHeight="1" thickBot="1" x14ac:dyDescent="0.25">
      <c r="A356" s="25" t="s">
        <v>21</v>
      </c>
      <c r="B356" s="26">
        <f t="shared" ref="B356" si="145">D356+H356+J356+L356+N356+P356+R356</f>
        <v>0</v>
      </c>
      <c r="C356" s="27" t="e">
        <f t="shared" ref="C356" si="146">(D356*E356+H356*I356+J356*K356+L356*M356+N356*O356+P356*Q356+R356*S356)/(D356+H356+J356+L356+N356+P356+R356)</f>
        <v>#DIV/0!</v>
      </c>
      <c r="D356" s="28"/>
      <c r="E356" s="27"/>
      <c r="F356" s="28">
        <f t="shared" ref="F356" si="147">H356+J356+L356+N356+P356+R356</f>
        <v>0</v>
      </c>
      <c r="G356" s="27" t="e">
        <f t="shared" ref="G356" si="148">(H356*I356+J356*K356+L356*M356+N356*O356+P356*Q356+R356*S356)/(H356+J356+L356+N356+P356+R356)</f>
        <v>#DIV/0!</v>
      </c>
      <c r="H356" s="28"/>
      <c r="I356" s="27"/>
      <c r="J356" s="28"/>
      <c r="K356" s="27"/>
      <c r="L356" s="28"/>
      <c r="M356" s="27"/>
      <c r="N356" s="28"/>
      <c r="O356" s="27"/>
      <c r="P356" s="28"/>
      <c r="Q356" s="27"/>
      <c r="R356" s="28"/>
      <c r="S356" s="27"/>
    </row>
    <row r="357" spans="1:19" ht="5.0999999999999996" customHeigh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x14ac:dyDescent="0.2">
      <c r="A358" s="8" t="s">
        <v>56</v>
      </c>
      <c r="L358" s="7"/>
      <c r="M358" s="7"/>
      <c r="N358" s="7"/>
      <c r="O358" s="7"/>
      <c r="P358" s="7"/>
      <c r="Q358" s="7"/>
      <c r="R358" s="7"/>
      <c r="S358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x14ac:dyDescent="0.2">
      <c r="A174" s="19" t="s">
        <v>19</v>
      </c>
      <c r="B174" s="20">
        <f t="shared" ref="B174" si="128">D174+H174+J174+L174+N174+P174+R174</f>
        <v>29727689.950000003</v>
      </c>
      <c r="C174" s="21">
        <f t="shared" ref="C174" si="129">(D174*E174+H174*I174+J174*K174+L174*M174+N174*O174+P174*Q174+R174*S174)/(D174+H174+J174+L174+N174+P174+R174)</f>
        <v>9.1864007492449024E-2</v>
      </c>
      <c r="D174" s="22">
        <v>28451974.140000001</v>
      </c>
      <c r="E174" s="21">
        <v>0</v>
      </c>
      <c r="F174" s="22">
        <f t="shared" ref="F174" si="130">H174+J174+L174+N174+P174+R174</f>
        <v>1275715.81</v>
      </c>
      <c r="G174" s="21">
        <f t="shared" ref="G174" si="131">(H174*I174+J174*K174+L174*M174+N174*O174+P174*Q174+R174*S174)/(H174+J174+L174+N174+P174+R174)</f>
        <v>2.1406842424411137</v>
      </c>
      <c r="H174" s="22">
        <v>29039.22</v>
      </c>
      <c r="I174" s="21">
        <v>1.4497022165195899</v>
      </c>
      <c r="J174" s="22">
        <v>267239.01</v>
      </c>
      <c r="K174" s="21">
        <v>1.5332810737474298</v>
      </c>
      <c r="L174" s="22">
        <v>142169.51</v>
      </c>
      <c r="M174" s="21">
        <v>1.6627003553715598</v>
      </c>
      <c r="N174" s="22">
        <v>282886.53000000003</v>
      </c>
      <c r="O174" s="21">
        <v>1.9907245679035999</v>
      </c>
      <c r="P174" s="22">
        <v>554320.31000000006</v>
      </c>
      <c r="Q174" s="21">
        <v>2.6686494258166404</v>
      </c>
      <c r="R174" s="23">
        <v>61.23</v>
      </c>
      <c r="S174" s="24">
        <v>3.8046300832925</v>
      </c>
    </row>
    <row r="175" spans="1:19" x14ac:dyDescent="0.2">
      <c r="A175" s="19" t="s">
        <v>20</v>
      </c>
      <c r="B175" s="20">
        <f t="shared" ref="B175" si="132">D175+H175+J175+L175+N175+P175+R175</f>
        <v>34069594.219999999</v>
      </c>
      <c r="C175" s="21">
        <f t="shared" ref="C175" si="133">(D175*E175+H175*I175+J175*K175+L175*M175+N175*O175+P175*Q175+R175*S175)/(D175+H175+J175+L175+N175+P175+R175)</f>
        <v>8.8437583871522896E-2</v>
      </c>
      <c r="D175" s="22">
        <v>31963404.57</v>
      </c>
      <c r="E175" s="21">
        <v>0</v>
      </c>
      <c r="F175" s="22">
        <f t="shared" ref="F175" si="134">H175+J175+L175+N175+P175+R175</f>
        <v>2106189.65</v>
      </c>
      <c r="G175" s="21">
        <f t="shared" ref="G175" si="135">(H175*I175+J175*K175+L175*M175+N175*O175+P175*Q175+R175*S175)/(H175+J175+L175+N175+P175+R175)</f>
        <v>1.4305609166297071</v>
      </c>
      <c r="H175" s="22">
        <v>617825.71</v>
      </c>
      <c r="I175" s="21">
        <v>6.2034569587594506E-2</v>
      </c>
      <c r="J175" s="22">
        <v>290909.93</v>
      </c>
      <c r="K175" s="21">
        <v>3.0395897929644402</v>
      </c>
      <c r="L175" s="22">
        <v>386008.09</v>
      </c>
      <c r="M175" s="21">
        <v>1.0557975049175798</v>
      </c>
      <c r="N175" s="22">
        <v>568742.38</v>
      </c>
      <c r="O175" s="21">
        <v>1.9369403714912199</v>
      </c>
      <c r="P175" s="22">
        <v>242337.82</v>
      </c>
      <c r="Q175" s="21">
        <v>2.3922869954842403</v>
      </c>
      <c r="R175" s="23">
        <v>365.72</v>
      </c>
      <c r="S175" s="24">
        <v>4.2412774800393702</v>
      </c>
    </row>
    <row r="176" spans="1:19" ht="13.5" thickBot="1" x14ac:dyDescent="0.25">
      <c r="A176" s="25" t="s">
        <v>21</v>
      </c>
      <c r="B176" s="26">
        <f t="shared" ref="B176:B187" si="136">D176+H176+J176+L176+N176+P176+R176</f>
        <v>40201196.819999993</v>
      </c>
      <c r="C176" s="27">
        <f t="shared" ref="C176:C187" si="137">(D176*E176+H176*I176+J176*K176+L176*M176+N176*O176+P176*Q176+R176*S176)/(D176+H176+J176+L176+N176+P176+R176)</f>
        <v>6.7520162167152148E-2</v>
      </c>
      <c r="D176" s="28">
        <v>38808926.579999998</v>
      </c>
      <c r="E176" s="27">
        <v>0</v>
      </c>
      <c r="F176" s="28">
        <f t="shared" ref="F176:F187" si="138">H176+J176+L176+N176+P176+R176</f>
        <v>1392270.2400000002</v>
      </c>
      <c r="G176" s="27">
        <f t="shared" ref="G176:G187" si="139">(H176*I176+J176*K176+L176*M176+N176*O176+P176*Q176+R176*S176)/(H176+J176+L176+N176+P176+R176)</f>
        <v>1.9496152762699288</v>
      </c>
      <c r="H176" s="28">
        <v>92836.26</v>
      </c>
      <c r="I176" s="27">
        <v>0.38284762656315502</v>
      </c>
      <c r="J176" s="28">
        <v>285634.46000000002</v>
      </c>
      <c r="K176" s="27">
        <v>1.3476793419813597</v>
      </c>
      <c r="L176" s="28">
        <v>283745.51</v>
      </c>
      <c r="M176" s="27">
        <v>2.0763826571211599</v>
      </c>
      <c r="N176" s="28">
        <v>650345.66</v>
      </c>
      <c r="O176" s="27">
        <v>2.0938063296985798</v>
      </c>
      <c r="P176" s="28">
        <v>79485.820000000007</v>
      </c>
      <c r="Q176" s="27">
        <v>4.3018032688094596</v>
      </c>
      <c r="R176" s="28">
        <v>222.53</v>
      </c>
      <c r="S176" s="27">
        <v>4.9928099582078795</v>
      </c>
    </row>
    <row r="177" spans="1:19" x14ac:dyDescent="0.2">
      <c r="A177" s="32" t="s">
        <v>76</v>
      </c>
      <c r="B177" s="20">
        <f t="shared" si="136"/>
        <v>37934319.800000004</v>
      </c>
      <c r="C177" s="21">
        <f t="shared" si="137"/>
        <v>3.9174126947176743E-2</v>
      </c>
      <c r="D177" s="22">
        <v>36938932.25</v>
      </c>
      <c r="E177" s="21">
        <v>4.3424278729659298E-3</v>
      </c>
      <c r="F177" s="22">
        <f t="shared" si="138"/>
        <v>995387.54999999993</v>
      </c>
      <c r="G177" s="21">
        <f t="shared" si="139"/>
        <v>1.3317819883320829</v>
      </c>
      <c r="H177" s="22">
        <v>393366.05</v>
      </c>
      <c r="I177" s="21">
        <v>0.15000508330599502</v>
      </c>
      <c r="J177" s="22">
        <v>99898.17</v>
      </c>
      <c r="K177" s="21">
        <v>1.2097369751618099</v>
      </c>
      <c r="L177" s="22">
        <v>127199.02</v>
      </c>
      <c r="M177" s="21">
        <v>1.6523487625926696</v>
      </c>
      <c r="N177" s="22">
        <v>266487.46000000002</v>
      </c>
      <c r="O177" s="21">
        <v>2.40802574950431</v>
      </c>
      <c r="P177" s="22">
        <v>108278.72</v>
      </c>
      <c r="Q177" s="21">
        <v>2.7084758528730304</v>
      </c>
      <c r="R177" s="23">
        <v>158.13</v>
      </c>
      <c r="S177" s="24">
        <v>3.9567823942325901</v>
      </c>
    </row>
    <row r="178" spans="1:19" x14ac:dyDescent="0.2">
      <c r="A178" s="19" t="s">
        <v>11</v>
      </c>
      <c r="B178" s="20">
        <f t="shared" si="136"/>
        <v>33986691.780000001</v>
      </c>
      <c r="C178" s="21">
        <f t="shared" si="137"/>
        <v>0.10609485887419898</v>
      </c>
      <c r="D178" s="22">
        <v>32011520.98</v>
      </c>
      <c r="E178" s="21">
        <v>3.2296120220152102E-3</v>
      </c>
      <c r="F178" s="22">
        <f t="shared" si="138"/>
        <v>1975170.8</v>
      </c>
      <c r="G178" s="21">
        <f t="shared" si="139"/>
        <v>1.7732281557625291</v>
      </c>
      <c r="H178" s="22">
        <v>366990.6</v>
      </c>
      <c r="I178" s="21">
        <v>0.53350600860076502</v>
      </c>
      <c r="J178" s="22">
        <v>260446.67</v>
      </c>
      <c r="K178" s="21">
        <v>1.7066830027045499</v>
      </c>
      <c r="L178" s="22">
        <v>248901.87</v>
      </c>
      <c r="M178" s="21">
        <v>2.32647769701369</v>
      </c>
      <c r="N178" s="22">
        <v>585857.18000000005</v>
      </c>
      <c r="O178" s="21">
        <v>1.9054629554936902</v>
      </c>
      <c r="P178" s="22">
        <v>512771.22</v>
      </c>
      <c r="Q178" s="21">
        <v>2.2735540571095196</v>
      </c>
      <c r="R178" s="23">
        <v>203.26</v>
      </c>
      <c r="S178" s="24">
        <v>4.5753684935550503</v>
      </c>
    </row>
    <row r="179" spans="1:19" x14ac:dyDescent="0.2">
      <c r="A179" s="19" t="s">
        <v>12</v>
      </c>
      <c r="B179" s="20">
        <f t="shared" si="136"/>
        <v>38182968.649999999</v>
      </c>
      <c r="C179" s="21">
        <f t="shared" si="137"/>
        <v>3.1715080951412622E-2</v>
      </c>
      <c r="D179" s="22">
        <v>37392218.909999996</v>
      </c>
      <c r="E179" s="21">
        <v>3.3628163737127598E-3</v>
      </c>
      <c r="F179" s="22">
        <f t="shared" si="138"/>
        <v>790749.74</v>
      </c>
      <c r="G179" s="21">
        <f t="shared" si="139"/>
        <v>1.3724099051869436</v>
      </c>
      <c r="H179" s="22">
        <v>285303.09000000003</v>
      </c>
      <c r="I179" s="21">
        <v>0.16123153065043896</v>
      </c>
      <c r="J179" s="22">
        <v>166824.81</v>
      </c>
      <c r="K179" s="21">
        <v>1.740775916364</v>
      </c>
      <c r="L179" s="22">
        <v>93769.11</v>
      </c>
      <c r="M179" s="21">
        <v>1.6434554257793399</v>
      </c>
      <c r="N179" s="22">
        <v>161254.19</v>
      </c>
      <c r="O179" s="21">
        <v>2.3350466087113801</v>
      </c>
      <c r="P179" s="22">
        <v>83438.5</v>
      </c>
      <c r="Q179" s="21">
        <v>2.6052187767038002</v>
      </c>
      <c r="R179" s="23">
        <v>160.04</v>
      </c>
      <c r="S179" s="24">
        <v>5.0697406898275394</v>
      </c>
    </row>
    <row r="180" spans="1:19" x14ac:dyDescent="0.2">
      <c r="A180" s="19" t="s">
        <v>13</v>
      </c>
      <c r="B180" s="20">
        <f t="shared" si="136"/>
        <v>49720831.789999999</v>
      </c>
      <c r="C180" s="21">
        <f t="shared" si="137"/>
        <v>9.1939426695580542E-2</v>
      </c>
      <c r="D180" s="22">
        <v>48213528.460000001</v>
      </c>
      <c r="E180" s="21">
        <v>4.7932542873672908E-3</v>
      </c>
      <c r="F180" s="22">
        <f t="shared" si="138"/>
        <v>1507303.33</v>
      </c>
      <c r="G180" s="21">
        <f t="shared" si="139"/>
        <v>2.8794503277585113</v>
      </c>
      <c r="H180" s="22">
        <v>147598.86000000002</v>
      </c>
      <c r="I180" s="21">
        <v>0.19256243510281901</v>
      </c>
      <c r="J180" s="22">
        <v>282489.17</v>
      </c>
      <c r="K180" s="21">
        <v>2.9519201967990498</v>
      </c>
      <c r="L180" s="22">
        <v>395174.22</v>
      </c>
      <c r="M180" s="21">
        <v>3.0340091243806295</v>
      </c>
      <c r="N180" s="22">
        <v>236422.5</v>
      </c>
      <c r="O180" s="21">
        <v>2.6101516611151596</v>
      </c>
      <c r="P180" s="22">
        <v>445541.78</v>
      </c>
      <c r="Q180" s="21">
        <v>3.7290725172844601</v>
      </c>
      <c r="R180" s="23">
        <v>76.8</v>
      </c>
      <c r="S180" s="24">
        <v>4.9376041666666692</v>
      </c>
    </row>
    <row r="181" spans="1:19" x14ac:dyDescent="0.2">
      <c r="A181" s="19" t="s">
        <v>14</v>
      </c>
      <c r="B181" s="20">
        <f t="shared" si="136"/>
        <v>48117468.170000002</v>
      </c>
      <c r="C181" s="21">
        <f t="shared" si="137"/>
        <v>4.3256671696573205E-2</v>
      </c>
      <c r="D181" s="22">
        <v>47062833.600000001</v>
      </c>
      <c r="E181" s="21">
        <v>3.5555028713783197E-5</v>
      </c>
      <c r="F181" s="22">
        <f t="shared" si="138"/>
        <v>1054634.57</v>
      </c>
      <c r="G181" s="21">
        <f t="shared" si="139"/>
        <v>1.9719894096587418</v>
      </c>
      <c r="H181" s="22">
        <v>198861.37</v>
      </c>
      <c r="I181" s="21">
        <v>0.215373811414454</v>
      </c>
      <c r="J181" s="22">
        <v>184847.03</v>
      </c>
      <c r="K181" s="21">
        <v>1.0877280094789701</v>
      </c>
      <c r="L181" s="22">
        <v>110442.45</v>
      </c>
      <c r="M181" s="21">
        <v>2.4658230580723299</v>
      </c>
      <c r="N181" s="22">
        <v>400698.48</v>
      </c>
      <c r="O181" s="21">
        <v>2.6373598891615502</v>
      </c>
      <c r="P181" s="22">
        <v>159776.47</v>
      </c>
      <c r="Q181" s="21">
        <v>3.1712656050042902</v>
      </c>
      <c r="R181" s="23">
        <v>8.77</v>
      </c>
      <c r="S181" s="24">
        <v>2.75</v>
      </c>
    </row>
    <row r="182" spans="1:19" x14ac:dyDescent="0.2">
      <c r="A182" s="19" t="s">
        <v>15</v>
      </c>
      <c r="B182" s="20">
        <f t="shared" si="136"/>
        <v>43226755.270000011</v>
      </c>
      <c r="C182" s="21">
        <f t="shared" si="137"/>
        <v>4.141501639014878E-2</v>
      </c>
      <c r="D182" s="22">
        <v>42195222.950000003</v>
      </c>
      <c r="E182" s="21">
        <v>5.0420593642105608E-3</v>
      </c>
      <c r="F182" s="22">
        <f t="shared" si="138"/>
        <v>1031532.32</v>
      </c>
      <c r="G182" s="21">
        <f t="shared" si="139"/>
        <v>1.529264695264227</v>
      </c>
      <c r="H182" s="22">
        <v>453116.14</v>
      </c>
      <c r="I182" s="21">
        <v>1.3626087563334201E-2</v>
      </c>
      <c r="J182" s="22">
        <v>103234.13</v>
      </c>
      <c r="K182" s="21">
        <v>1.5168525012028495</v>
      </c>
      <c r="L182" s="22">
        <v>99649.31</v>
      </c>
      <c r="M182" s="21">
        <v>2.7822564370992597</v>
      </c>
      <c r="N182" s="22">
        <v>164833.45000000001</v>
      </c>
      <c r="O182" s="21">
        <v>2.3243916383476799</v>
      </c>
      <c r="P182" s="22">
        <v>209739.69</v>
      </c>
      <c r="Q182" s="21">
        <v>3.5849923846078</v>
      </c>
      <c r="R182" s="23">
        <v>959.6</v>
      </c>
      <c r="S182" s="24">
        <v>2.52</v>
      </c>
    </row>
    <row r="183" spans="1:19" x14ac:dyDescent="0.2">
      <c r="A183" s="19" t="s">
        <v>16</v>
      </c>
      <c r="B183" s="20">
        <f t="shared" si="136"/>
        <v>50345178.160000004</v>
      </c>
      <c r="C183" s="21">
        <f t="shared" si="137"/>
        <v>4.500145045072175E-2</v>
      </c>
      <c r="D183" s="22">
        <v>49333911.450000003</v>
      </c>
      <c r="E183" s="21">
        <v>0</v>
      </c>
      <c r="F183" s="22">
        <f t="shared" si="138"/>
        <v>1011266.71</v>
      </c>
      <c r="G183" s="21">
        <f t="shared" si="139"/>
        <v>2.2403645032476143</v>
      </c>
      <c r="H183" s="22">
        <v>152861.43</v>
      </c>
      <c r="I183" s="21">
        <v>3.5220643297658498E-2</v>
      </c>
      <c r="J183" s="22">
        <v>362946.52</v>
      </c>
      <c r="K183" s="21">
        <v>2.5178217562190701</v>
      </c>
      <c r="L183" s="22">
        <v>96488.4</v>
      </c>
      <c r="M183" s="21">
        <v>2.01116632154746</v>
      </c>
      <c r="N183" s="22">
        <v>241195.72</v>
      </c>
      <c r="O183" s="21">
        <v>2.3827146916205599</v>
      </c>
      <c r="P183" s="22">
        <v>157275.88</v>
      </c>
      <c r="Q183" s="21">
        <v>3.6543172837436999</v>
      </c>
      <c r="R183" s="23">
        <v>498.76</v>
      </c>
      <c r="S183" s="24">
        <v>5.80789437805758</v>
      </c>
    </row>
    <row r="184" spans="1:19" x14ac:dyDescent="0.2">
      <c r="A184" s="19" t="s">
        <v>17</v>
      </c>
      <c r="B184" s="20">
        <f t="shared" si="136"/>
        <v>42645713.130000003</v>
      </c>
      <c r="C184" s="21">
        <f t="shared" si="137"/>
        <v>3.1877746580433346E-2</v>
      </c>
      <c r="D184" s="22">
        <v>41777511.210000001</v>
      </c>
      <c r="E184" s="21">
        <v>7.9847620966026409E-4</v>
      </c>
      <c r="F184" s="22">
        <f t="shared" si="138"/>
        <v>868201.91999999993</v>
      </c>
      <c r="G184" s="21">
        <f t="shared" si="139"/>
        <v>1.5273991643556826</v>
      </c>
      <c r="H184" s="22">
        <v>304426.43</v>
      </c>
      <c r="I184" s="21">
        <v>0.41809864044984507</v>
      </c>
      <c r="J184" s="22">
        <v>88444.52</v>
      </c>
      <c r="K184" s="21">
        <v>1.9608870125588296</v>
      </c>
      <c r="L184" s="22">
        <v>177182.74</v>
      </c>
      <c r="M184" s="21">
        <v>1.6549673574299597</v>
      </c>
      <c r="N184" s="22">
        <v>177480.12</v>
      </c>
      <c r="O184" s="21">
        <v>2.3977071217891903</v>
      </c>
      <c r="P184" s="22">
        <v>120103.21</v>
      </c>
      <c r="Q184" s="21">
        <v>2.5057991980397496</v>
      </c>
      <c r="R184" s="23">
        <v>564.9</v>
      </c>
      <c r="S184" s="24">
        <v>10.0006620640821</v>
      </c>
    </row>
    <row r="185" spans="1:19" x14ac:dyDescent="0.2">
      <c r="A185" s="19" t="s">
        <v>18</v>
      </c>
      <c r="B185" s="20">
        <f t="shared" si="136"/>
        <v>64891573.5</v>
      </c>
      <c r="C185" s="21">
        <f t="shared" si="137"/>
        <v>6.2027596900543644E-2</v>
      </c>
      <c r="D185" s="22">
        <v>62958919.909999996</v>
      </c>
      <c r="E185" s="21">
        <v>0</v>
      </c>
      <c r="F185" s="22">
        <f t="shared" si="138"/>
        <v>1932653.59</v>
      </c>
      <c r="G185" s="21">
        <f t="shared" si="139"/>
        <v>2.0826641588159625</v>
      </c>
      <c r="H185" s="22">
        <v>397554.1</v>
      </c>
      <c r="I185" s="21">
        <v>4.4024481196395703E-2</v>
      </c>
      <c r="J185" s="22">
        <v>553270.67000000004</v>
      </c>
      <c r="K185" s="21">
        <v>2.0276226420966803</v>
      </c>
      <c r="L185" s="22">
        <v>231854.03</v>
      </c>
      <c r="M185" s="21">
        <v>2.84046211747969</v>
      </c>
      <c r="N185" s="22">
        <v>274043.55</v>
      </c>
      <c r="O185" s="21">
        <v>3.3217274517134197</v>
      </c>
      <c r="P185" s="22">
        <v>475837.24</v>
      </c>
      <c r="Q185" s="21">
        <v>2.7663454390413</v>
      </c>
      <c r="R185" s="23">
        <v>94</v>
      </c>
      <c r="S185" s="24">
        <v>5.7591702127659596</v>
      </c>
    </row>
    <row r="186" spans="1:19" hidden="1" x14ac:dyDescent="0.2">
      <c r="A186" s="19" t="s">
        <v>19</v>
      </c>
      <c r="B186" s="20">
        <f t="shared" si="136"/>
        <v>0</v>
      </c>
      <c r="C186" s="21" t="e">
        <f t="shared" si="137"/>
        <v>#DIV/0!</v>
      </c>
      <c r="D186" s="22"/>
      <c r="E186" s="21"/>
      <c r="F186" s="22">
        <f t="shared" si="138"/>
        <v>0</v>
      </c>
      <c r="G186" s="21" t="e">
        <f t="shared" si="139"/>
        <v>#DIV/0!</v>
      </c>
      <c r="H186" s="22"/>
      <c r="I186" s="21"/>
      <c r="J186" s="22"/>
      <c r="K186" s="21"/>
      <c r="L186" s="22"/>
      <c r="M186" s="21"/>
      <c r="N186" s="22"/>
      <c r="O186" s="21"/>
      <c r="P186" s="22"/>
      <c r="Q186" s="21"/>
      <c r="R186" s="23"/>
      <c r="S186" s="24"/>
    </row>
    <row r="187" spans="1:19" hidden="1" x14ac:dyDescent="0.2">
      <c r="A187" s="19" t="s">
        <v>20</v>
      </c>
      <c r="B187" s="20">
        <f t="shared" si="136"/>
        <v>0</v>
      </c>
      <c r="C187" s="21" t="e">
        <f t="shared" si="137"/>
        <v>#DIV/0!</v>
      </c>
      <c r="D187" s="22"/>
      <c r="E187" s="21"/>
      <c r="F187" s="22">
        <f t="shared" si="138"/>
        <v>0</v>
      </c>
      <c r="G187" s="21" t="e">
        <f t="shared" si="139"/>
        <v>#DIV/0!</v>
      </c>
      <c r="H187" s="22"/>
      <c r="I187" s="21"/>
      <c r="J187" s="22"/>
      <c r="K187" s="21"/>
      <c r="L187" s="22"/>
      <c r="M187" s="21"/>
      <c r="N187" s="22"/>
      <c r="O187" s="21"/>
      <c r="P187" s="22"/>
      <c r="Q187" s="21"/>
      <c r="R187" s="23"/>
      <c r="S187" s="24"/>
    </row>
    <row r="188" spans="1:19" ht="13.5" hidden="1" thickBot="1" x14ac:dyDescent="0.25">
      <c r="A188" s="25" t="s">
        <v>21</v>
      </c>
      <c r="B188" s="26">
        <f t="shared" ref="B188" si="140">D188+H188+J188+L188+N188+P188+R188</f>
        <v>0</v>
      </c>
      <c r="C188" s="27" t="e">
        <f t="shared" ref="C188" si="141">(D188*E188+H188*I188+J188*K188+L188*M188+N188*O188+P188*Q188+R188*S188)/(D188+H188+J188+L188+N188+P188+R188)</f>
        <v>#DIV/0!</v>
      </c>
      <c r="D188" s="28"/>
      <c r="E188" s="27"/>
      <c r="F188" s="28">
        <f t="shared" ref="F188" si="142">H188+J188+L188+N188+P188+R188</f>
        <v>0</v>
      </c>
      <c r="G188" s="27" t="e">
        <f t="shared" ref="G188" si="143">(H188*I188+J188*K188+L188*M188+N188*O188+P188*Q188+R188*S188)/(H188+J188+L188+N188+P188+R188)</f>
        <v>#DIV/0!</v>
      </c>
      <c r="H188" s="28"/>
      <c r="I188" s="27"/>
      <c r="J188" s="28"/>
      <c r="K188" s="27"/>
      <c r="L188" s="28"/>
      <c r="M188" s="27"/>
      <c r="N188" s="28"/>
      <c r="O188" s="27"/>
      <c r="P188" s="28"/>
      <c r="Q188" s="27"/>
      <c r="R188" s="28"/>
      <c r="S188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2024-10-25T10:43:35Z</dcterms:modified>
</cp:coreProperties>
</file>