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0" i="18" l="1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V370" i="19"/>
  <c r="U370" i="19"/>
  <c r="T370" i="19"/>
  <c r="S370" i="19"/>
  <c r="V369" i="19"/>
  <c r="U369" i="19"/>
  <c r="T369" i="19"/>
  <c r="S369" i="19"/>
  <c r="V368" i="19"/>
  <c r="U368" i="19"/>
  <c r="T368" i="19"/>
  <c r="S368" i="19"/>
  <c r="V367" i="19"/>
  <c r="U367" i="19"/>
  <c r="T367" i="19"/>
  <c r="S367" i="19"/>
  <c r="V366" i="19"/>
  <c r="U366" i="19"/>
  <c r="T366" i="19"/>
  <c r="S366" i="19"/>
  <c r="V365" i="19"/>
  <c r="U365" i="19"/>
  <c r="T365" i="19"/>
  <c r="S365" i="19"/>
  <c r="V364" i="19"/>
  <c r="U364" i="19"/>
  <c r="T364" i="19"/>
  <c r="S364" i="19"/>
  <c r="V363" i="19"/>
  <c r="U363" i="19"/>
  <c r="T363" i="19"/>
  <c r="S363" i="19"/>
  <c r="V362" i="19"/>
  <c r="U362" i="19"/>
  <c r="T362" i="19"/>
  <c r="S362" i="19"/>
  <c r="V361" i="19"/>
  <c r="U361" i="19"/>
  <c r="T361" i="19"/>
  <c r="S361" i="19"/>
  <c r="V360" i="19"/>
  <c r="U360" i="19"/>
  <c r="T360" i="19"/>
  <c r="S360" i="19"/>
  <c r="V359" i="19"/>
  <c r="U359" i="19"/>
  <c r="T359" i="19"/>
  <c r="S359" i="19"/>
  <c r="V370" i="20"/>
  <c r="U370" i="20"/>
  <c r="T370" i="20"/>
  <c r="S370" i="20"/>
  <c r="V369" i="20"/>
  <c r="U369" i="20"/>
  <c r="T369" i="20"/>
  <c r="S369" i="20"/>
  <c r="V368" i="20"/>
  <c r="U368" i="20"/>
  <c r="T368" i="20"/>
  <c r="S368" i="20"/>
  <c r="V367" i="20"/>
  <c r="U367" i="20"/>
  <c r="T367" i="20"/>
  <c r="S367" i="20"/>
  <c r="V366" i="20"/>
  <c r="U366" i="20"/>
  <c r="T366" i="20"/>
  <c r="S366" i="20"/>
  <c r="V365" i="20"/>
  <c r="U365" i="20"/>
  <c r="T365" i="20"/>
  <c r="S365" i="20"/>
  <c r="V364" i="20"/>
  <c r="U364" i="20"/>
  <c r="T364" i="20"/>
  <c r="S364" i="20"/>
  <c r="V363" i="20"/>
  <c r="U363" i="20"/>
  <c r="T363" i="20"/>
  <c r="S363" i="20"/>
  <c r="V362" i="20"/>
  <c r="U362" i="20"/>
  <c r="T362" i="20"/>
  <c r="S362" i="20"/>
  <c r="V361" i="20"/>
  <c r="U361" i="20"/>
  <c r="T361" i="20"/>
  <c r="S361" i="20"/>
  <c r="V360" i="20"/>
  <c r="U360" i="20"/>
  <c r="T360" i="20"/>
  <c r="S360" i="20"/>
  <c r="V359" i="20"/>
  <c r="U359" i="20"/>
  <c r="T359" i="20"/>
  <c r="S359" i="20"/>
  <c r="V370" i="21"/>
  <c r="U370" i="21"/>
  <c r="T370" i="21"/>
  <c r="S370" i="21"/>
  <c r="V369" i="21"/>
  <c r="U369" i="21"/>
  <c r="T369" i="21"/>
  <c r="S369" i="21"/>
  <c r="V368" i="21"/>
  <c r="U368" i="21"/>
  <c r="T368" i="21"/>
  <c r="S368" i="21"/>
  <c r="V367" i="21"/>
  <c r="U367" i="21"/>
  <c r="T367" i="21"/>
  <c r="S367" i="21"/>
  <c r="V366" i="21"/>
  <c r="U366" i="21"/>
  <c r="T366" i="21"/>
  <c r="S366" i="21"/>
  <c r="V365" i="21"/>
  <c r="U365" i="21"/>
  <c r="T365" i="21"/>
  <c r="S365" i="21"/>
  <c r="V364" i="21"/>
  <c r="U364" i="21"/>
  <c r="T364" i="21"/>
  <c r="S364" i="21"/>
  <c r="V363" i="21"/>
  <c r="U363" i="21"/>
  <c r="T363" i="21"/>
  <c r="S363" i="21"/>
  <c r="V362" i="21"/>
  <c r="U362" i="21"/>
  <c r="T362" i="21"/>
  <c r="S362" i="21"/>
  <c r="V361" i="21"/>
  <c r="U361" i="21"/>
  <c r="T361" i="21"/>
  <c r="S361" i="21"/>
  <c r="V360" i="21"/>
  <c r="U360" i="21"/>
  <c r="T360" i="21"/>
  <c r="S360" i="21"/>
  <c r="V359" i="21"/>
  <c r="U359" i="21"/>
  <c r="T359" i="21"/>
  <c r="S359" i="21"/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<sst xmlns="http://schemas.openxmlformats.org/spreadsheetml/2006/main" count="8244" uniqueCount="232">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</sst>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tabSelected="1" zoomScale="75" zoomScaleNormal="75" workbookViewId="0">
      <pane xSplit="3" ySplit="10" topLeftCell="D338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37026912.960000001</v>
      </c>
      <c r="E357" s="12">
        <f>'2. отрасли_общ'!E357</f>
        <v>17.401898847891413</v>
      </c>
      <c r="F357" s="11">
        <f>'3. отрасли_нац вал'!D357</f>
        <v>31065824.920000002</v>
      </c>
      <c r="G357" s="12">
        <f>'3. отрасли_нац вал'!E357</f>
        <v>19.094414419786155</v>
      </c>
      <c r="H357" s="11">
        <f>'4. отрасли_ин вал'!D357</f>
        <v>5961088.04</v>
      </c>
      <c r="I357" s="12">
        <f>'4. отрасли_ин вал'!E357</f>
        <v>8.5814633706701624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44236874.950000003</v>
      </c>
      <c r="E358" s="15">
        <f>'2. отрасли_общ'!E358</f>
        <v>17.796982213358181</v>
      </c>
      <c r="F358" s="14">
        <f>'3. отрасли_нац вал'!D358</f>
        <v>38316433.289999999</v>
      </c>
      <c r="G358" s="15">
        <f>'3. отрасли_нац вал'!E358</f>
        <v>19.215295404487797</v>
      </c>
      <c r="H358" s="14">
        <f>'4. отрасли_ин вал'!D358</f>
        <v>5920441.6599999992</v>
      </c>
      <c r="I358" s="15">
        <f>'4. отрасли_ин вал'!E358</f>
        <v>8.6178185811225418</v>
      </c>
    </row>
    <row r="359" spans="1:9" s="1" customFormat="1" x14ac:dyDescent="0.2">
      <c r="A359" s="7" t="s">
        <v>229</v>
      </c>
      <c r="B359" s="7" t="s">
        <v>230</v>
      </c>
      <c r="C359" s="19" t="s">
        <v>231</v>
      </c>
      <c r="D359" s="16">
        <f>'2. отрасли_общ'!D359</f>
        <v>28999935.070000004</v>
      </c>
      <c r="E359" s="12">
        <f>'2. отрасли_общ'!E359</f>
        <v>18.835986508617388</v>
      </c>
      <c r="F359" s="11">
        <f>'3. отрасли_нац вал'!D359</f>
        <v>25207657.41</v>
      </c>
      <c r="G359" s="12">
        <f>'3. отрасли_нац вал'!E359</f>
        <v>20.323678883709501</v>
      </c>
      <c r="H359" s="11">
        <f>'4. отрасли_ин вал'!D359</f>
        <v>3792277.66</v>
      </c>
      <c r="I359" s="12">
        <f>'4. отрасли_ин вал'!E359</f>
        <v>8.947143157734919</v>
      </c>
    </row>
    <row r="360" spans="1:9" s="1" customFormat="1" x14ac:dyDescent="0.2">
      <c r="A360" s="10" t="s">
        <v>51</v>
      </c>
      <c r="B360" s="10" t="s">
        <v>2</v>
      </c>
      <c r="C360" s="20" t="s">
        <v>52</v>
      </c>
      <c r="D360" s="16">
        <f>'2. отрасли_общ'!D360</f>
        <v>38586574.719999999</v>
      </c>
      <c r="E360" s="12">
        <f>'2. отрасли_общ'!E360</f>
        <v>18.011831158363055</v>
      </c>
      <c r="F360" s="11">
        <f>'3. отрасли_нац вал'!D360</f>
        <v>33432044.769999996</v>
      </c>
      <c r="G360" s="12">
        <f>'3. отрасли_нац вал'!E360</f>
        <v>19.433948508779771</v>
      </c>
      <c r="H360" s="11">
        <f>'4. отрасли_ин вал'!D360</f>
        <v>5154529.95</v>
      </c>
      <c r="I360" s="12">
        <f>'4. отрасли_ин вал'!E360</f>
        <v>8.7880432691636603</v>
      </c>
    </row>
    <row r="361" spans="1:9" s="1" customFormat="1" x14ac:dyDescent="0.2">
      <c r="A361" s="10" t="s">
        <v>53</v>
      </c>
      <c r="B361" s="10" t="s">
        <v>3</v>
      </c>
      <c r="C361" s="20" t="s">
        <v>54</v>
      </c>
      <c r="D361" s="16">
        <f>'2. отрасли_общ'!D361</f>
        <v>44681271.189999998</v>
      </c>
      <c r="E361" s="12">
        <f>'2. отрасли_общ'!E361</f>
        <v>18.202431158695944</v>
      </c>
      <c r="F361" s="11">
        <f>'3. отрасли_нац вал'!D361</f>
        <v>39889947.130000003</v>
      </c>
      <c r="G361" s="12">
        <f>'3. отрасли_нац вал'!E361</f>
        <v>19.350694022967996</v>
      </c>
      <c r="H361" s="11">
        <f>'4. отрасли_ин вал'!D361</f>
        <v>4791324.0600000005</v>
      </c>
      <c r="I361" s="12">
        <f>'4. отрасли_ин вал'!E361</f>
        <v>8.6426217253190778</v>
      </c>
    </row>
    <row r="362" spans="1:9" s="1" customFormat="1" x14ac:dyDescent="0.2">
      <c r="A362" s="10" t="s">
        <v>55</v>
      </c>
      <c r="B362" s="10" t="s">
        <v>4</v>
      </c>
      <c r="C362" s="20" t="s">
        <v>56</v>
      </c>
      <c r="D362" s="16">
        <f>'2. отрасли_общ'!D362</f>
        <v>0</v>
      </c>
      <c r="E362" s="12">
        <f>'2. отрасли_общ'!E362</f>
        <v>0</v>
      </c>
      <c r="F362" s="11">
        <f>'3. отрасли_нац вал'!D362</f>
        <v>0</v>
      </c>
      <c r="G362" s="12">
        <f>'3. отрасли_нац вал'!E362</f>
        <v>0</v>
      </c>
      <c r="H362" s="11">
        <f>'4. отрасли_ин вал'!D362</f>
        <v>0</v>
      </c>
      <c r="I362" s="12">
        <f>'4. отрасли_ин вал'!E362</f>
        <v>0</v>
      </c>
    </row>
    <row r="363" spans="1:9" s="1" customFormat="1" x14ac:dyDescent="0.2">
      <c r="A363" s="10" t="s">
        <v>57</v>
      </c>
      <c r="B363" s="10" t="s">
        <v>5</v>
      </c>
      <c r="C363" s="20" t="s">
        <v>58</v>
      </c>
      <c r="D363" s="16">
        <f>'2. отрасли_общ'!D363</f>
        <v>0</v>
      </c>
      <c r="E363" s="12">
        <f>'2. отрасли_общ'!E363</f>
        <v>0</v>
      </c>
      <c r="F363" s="11">
        <f>'3. отрасли_нац вал'!D363</f>
        <v>0</v>
      </c>
      <c r="G363" s="12">
        <f>'3. отрасли_нац вал'!E363</f>
        <v>0</v>
      </c>
      <c r="H363" s="11">
        <f>'4. отрасли_ин вал'!D363</f>
        <v>0</v>
      </c>
      <c r="I363" s="12">
        <f>'4. отрасли_ин вал'!E363</f>
        <v>0</v>
      </c>
    </row>
    <row r="364" spans="1:9" s="1" customFormat="1" x14ac:dyDescent="0.2">
      <c r="A364" s="10" t="s">
        <v>59</v>
      </c>
      <c r="B364" s="10" t="s">
        <v>6</v>
      </c>
      <c r="C364" s="20" t="s">
        <v>60</v>
      </c>
      <c r="D364" s="16">
        <f>'2. отрасли_общ'!D364</f>
        <v>0</v>
      </c>
      <c r="E364" s="12">
        <f>'2. отрасли_общ'!E364</f>
        <v>0</v>
      </c>
      <c r="F364" s="11">
        <f>'3. отрасли_нац вал'!D364</f>
        <v>0</v>
      </c>
      <c r="G364" s="12">
        <f>'3. отрасли_нац вал'!E364</f>
        <v>0</v>
      </c>
      <c r="H364" s="11">
        <f>'4. отрасли_ин вал'!D364</f>
        <v>0</v>
      </c>
      <c r="I364" s="12">
        <f>'4. отрасли_ин вал'!E364</f>
        <v>0</v>
      </c>
    </row>
    <row r="365" spans="1:9" s="1" customFormat="1" x14ac:dyDescent="0.2">
      <c r="A365" s="10" t="s">
        <v>61</v>
      </c>
      <c r="B365" s="10" t="s">
        <v>7</v>
      </c>
      <c r="C365" s="20" t="s">
        <v>62</v>
      </c>
      <c r="D365" s="16">
        <f>'2. отрасли_общ'!D365</f>
        <v>0</v>
      </c>
      <c r="E365" s="12">
        <f>'2. отрасли_общ'!E365</f>
        <v>0</v>
      </c>
      <c r="F365" s="11">
        <f>'3. отрасли_нац вал'!D365</f>
        <v>0</v>
      </c>
      <c r="G365" s="12">
        <f>'3. отрасли_нац вал'!E365</f>
        <v>0</v>
      </c>
      <c r="H365" s="11">
        <f>'4. отрасли_ин вал'!D365</f>
        <v>0</v>
      </c>
      <c r="I365" s="12">
        <f>'4. отрасли_ин вал'!E365</f>
        <v>0</v>
      </c>
    </row>
    <row r="366" spans="1:9" s="1" customFormat="1" x14ac:dyDescent="0.2">
      <c r="A366" s="10" t="s">
        <v>63</v>
      </c>
      <c r="B366" s="10" t="s">
        <v>8</v>
      </c>
      <c r="C366" s="20" t="s">
        <v>64</v>
      </c>
      <c r="D366" s="16">
        <f>'2. отрасли_общ'!D366</f>
        <v>0</v>
      </c>
      <c r="E366" s="12">
        <f>'2. отрасли_общ'!E366</f>
        <v>0</v>
      </c>
      <c r="F366" s="11">
        <f>'3. отрасли_нац вал'!D366</f>
        <v>0</v>
      </c>
      <c r="G366" s="12">
        <f>'3. отрасли_нац вал'!E366</f>
        <v>0</v>
      </c>
      <c r="H366" s="11">
        <f>'4. отрасли_ин вал'!D366</f>
        <v>0</v>
      </c>
      <c r="I366" s="12">
        <f>'4. отрасли_ин вал'!E366</f>
        <v>0</v>
      </c>
    </row>
    <row r="367" spans="1:9" s="1" customFormat="1" x14ac:dyDescent="0.2">
      <c r="A367" s="10" t="s">
        <v>65</v>
      </c>
      <c r="B367" s="10" t="s">
        <v>9</v>
      </c>
      <c r="C367" s="20" t="s">
        <v>66</v>
      </c>
      <c r="D367" s="16">
        <f>'2. отрасли_общ'!D367</f>
        <v>0</v>
      </c>
      <c r="E367" s="12">
        <f>'2. отрасли_общ'!E367</f>
        <v>0</v>
      </c>
      <c r="F367" s="11">
        <f>'3. отрасли_нац вал'!D367</f>
        <v>0</v>
      </c>
      <c r="G367" s="12">
        <f>'3. отрасли_нац вал'!E367</f>
        <v>0</v>
      </c>
      <c r="H367" s="11">
        <f>'4. отрасли_ин вал'!D367</f>
        <v>0</v>
      </c>
      <c r="I367" s="12">
        <f>'4. отрасли_ин вал'!E367</f>
        <v>0</v>
      </c>
    </row>
    <row r="368" spans="1:9" s="1" customFormat="1" x14ac:dyDescent="0.2">
      <c r="A368" s="10" t="s">
        <v>67</v>
      </c>
      <c r="B368" s="10" t="s">
        <v>10</v>
      </c>
      <c r="C368" s="20" t="s">
        <v>68</v>
      </c>
      <c r="D368" s="16">
        <f>'2. отрасли_общ'!D368</f>
        <v>0</v>
      </c>
      <c r="E368" s="12">
        <f>'2. отрасли_общ'!E368</f>
        <v>0</v>
      </c>
      <c r="F368" s="11">
        <f>'3. отрасли_нац вал'!D368</f>
        <v>0</v>
      </c>
      <c r="G368" s="12">
        <f>'3. отрасли_нац вал'!E368</f>
        <v>0</v>
      </c>
      <c r="H368" s="11">
        <f>'4. отрасли_ин вал'!D368</f>
        <v>0</v>
      </c>
      <c r="I368" s="12">
        <f>'4. отрасли_ин вал'!E368</f>
        <v>0</v>
      </c>
    </row>
    <row r="369" spans="1:9" s="1" customFormat="1" x14ac:dyDescent="0.2">
      <c r="A369" s="10" t="s">
        <v>69</v>
      </c>
      <c r="B369" s="10" t="s">
        <v>11</v>
      </c>
      <c r="C369" s="20" t="s">
        <v>106</v>
      </c>
      <c r="D369" s="16">
        <f>'2. отрасли_общ'!D369</f>
        <v>0</v>
      </c>
      <c r="E369" s="12">
        <f>'2. отрасли_общ'!E369</f>
        <v>0</v>
      </c>
      <c r="F369" s="11">
        <f>'3. отрасли_нац вал'!D369</f>
        <v>0</v>
      </c>
      <c r="G369" s="12">
        <f>'3. отрасли_нац вал'!E369</f>
        <v>0</v>
      </c>
      <c r="H369" s="11">
        <f>'4. отрасли_ин вал'!D369</f>
        <v>0</v>
      </c>
      <c r="I369" s="12">
        <f>'4. отрасли_ин вал'!E369</f>
        <v>0</v>
      </c>
    </row>
    <row r="370" spans="1:9" s="1" customFormat="1" ht="13.5" thickBot="1" x14ac:dyDescent="0.25">
      <c r="A370" s="13" t="s">
        <v>71</v>
      </c>
      <c r="B370" s="13" t="s">
        <v>0</v>
      </c>
      <c r="C370" s="21" t="s">
        <v>72</v>
      </c>
      <c r="D370" s="18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2.25" customHeight="1" x14ac:dyDescent="0.2"/>
    <row r="372" spans="1:9" x14ac:dyDescent="0.2">
      <c r="A372" s="3" t="s">
        <v>214</v>
      </c>
      <c r="B372" s="3" t="s">
        <v>215</v>
      </c>
      <c r="C372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653380.82999999996</v>
      </c>
      <c r="G357" s="12">
        <v>11.830978411166416</v>
      </c>
      <c r="H357" s="11">
        <v>2638206.17</v>
      </c>
      <c r="I357" s="12">
        <v>17.957365740676753</v>
      </c>
      <c r="J357" s="11">
        <v>574319.60999999987</v>
      </c>
      <c r="K357" s="12">
        <v>18.557863171518751</v>
      </c>
      <c r="L357" s="11"/>
      <c r="M357" s="12"/>
      <c r="N357" s="11">
        <v>12986037.879999999</v>
      </c>
      <c r="O357" s="12">
        <v>13.884939306984363</v>
      </c>
      <c r="P357" s="11">
        <v>191199.27</v>
      </c>
      <c r="Q357" s="12">
        <v>9.8774004890290605</v>
      </c>
      <c r="R357" s="11">
        <v>386603.8</v>
      </c>
      <c r="S357" s="12">
        <v>16.223155631165543</v>
      </c>
      <c r="T357" s="11">
        <v>2062779.4900000002</v>
      </c>
      <c r="U357" s="12">
        <v>15.819122713838892</v>
      </c>
      <c r="V357" s="11">
        <v>14744332.58</v>
      </c>
      <c r="W357" s="12">
        <v>21.107083868885429</v>
      </c>
      <c r="X357" s="11">
        <v>243540.40000000002</v>
      </c>
      <c r="Y357" s="12">
        <v>12.209430057600303</v>
      </c>
      <c r="Z357" s="11">
        <v>2546512.9299999997</v>
      </c>
      <c r="AA357" s="12">
        <v>16.999533849529676</v>
      </c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745466.91</v>
      </c>
      <c r="G358" s="15">
        <v>13.69774311981198</v>
      </c>
      <c r="H358" s="14">
        <v>2835752.03</v>
      </c>
      <c r="I358" s="15">
        <v>18.26397142887701</v>
      </c>
      <c r="J358" s="14">
        <v>898703.22</v>
      </c>
      <c r="K358" s="15">
        <v>17.688853186706051</v>
      </c>
      <c r="L358" s="14"/>
      <c r="M358" s="15"/>
      <c r="N358" s="14">
        <v>15726843.810000001</v>
      </c>
      <c r="O358" s="15">
        <v>14.862977464516449</v>
      </c>
      <c r="P358" s="14">
        <v>31390</v>
      </c>
      <c r="Q358" s="15">
        <v>16.560305829882129</v>
      </c>
      <c r="R358" s="14">
        <v>842981.00000000012</v>
      </c>
      <c r="S358" s="15">
        <v>13.987595506897549</v>
      </c>
      <c r="T358" s="14">
        <v>1998920.77</v>
      </c>
      <c r="U358" s="15">
        <v>19.370869629565163</v>
      </c>
      <c r="V358" s="14">
        <v>18147229.879999999</v>
      </c>
      <c r="W358" s="15">
        <v>20.810735250673982</v>
      </c>
      <c r="X358" s="14">
        <v>320785.96000000002</v>
      </c>
      <c r="Y358" s="15">
        <v>12.816860520017784</v>
      </c>
      <c r="Z358" s="14">
        <v>2688801.37</v>
      </c>
      <c r="AA358" s="15">
        <v>15.930596449562184</v>
      </c>
    </row>
    <row r="359" spans="1:27" s="1" customFormat="1" x14ac:dyDescent="0.2">
      <c r="A359" s="7" t="s">
        <v>229</v>
      </c>
      <c r="B359" s="7" t="s">
        <v>230</v>
      </c>
      <c r="C359" s="7" t="s">
        <v>231</v>
      </c>
      <c r="D359" s="11">
        <v>28999935.070000004</v>
      </c>
      <c r="E359" s="12">
        <v>18.835986508617388</v>
      </c>
      <c r="F359" s="11">
        <v>262593.06</v>
      </c>
      <c r="G359" s="12">
        <v>16.48924026019575</v>
      </c>
      <c r="H359" s="11">
        <v>2262239.31</v>
      </c>
      <c r="I359" s="12">
        <v>18.919931515644983</v>
      </c>
      <c r="J359" s="11">
        <v>587967.81000000006</v>
      </c>
      <c r="K359" s="12">
        <v>19.50284566769054</v>
      </c>
      <c r="L359" s="11">
        <v>3300</v>
      </c>
      <c r="M359" s="12">
        <v>16.545454545454547</v>
      </c>
      <c r="N359" s="11">
        <v>7549680.7100000009</v>
      </c>
      <c r="O359" s="12">
        <v>14.358256988486625</v>
      </c>
      <c r="P359" s="11">
        <v>34567.5</v>
      </c>
      <c r="Q359" s="12">
        <v>14.122875533376723</v>
      </c>
      <c r="R359" s="11">
        <v>232891.47</v>
      </c>
      <c r="S359" s="12">
        <v>14.843537686030313</v>
      </c>
      <c r="T359" s="11">
        <v>1609933.23</v>
      </c>
      <c r="U359" s="12">
        <v>16.625922077836709</v>
      </c>
      <c r="V359" s="11">
        <v>14793569.460000001</v>
      </c>
      <c r="W359" s="12">
        <v>21.694476269968451</v>
      </c>
      <c r="X359" s="11">
        <v>292564.65999999997</v>
      </c>
      <c r="Y359" s="12">
        <v>18.792977828559319</v>
      </c>
      <c r="Z359" s="11">
        <v>1370627.8599999999</v>
      </c>
      <c r="AA359" s="12">
        <v>16.080556375674405</v>
      </c>
    </row>
    <row r="360" spans="1:27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648066.97</v>
      </c>
      <c r="G360" s="12">
        <v>11.49001748106372</v>
      </c>
      <c r="H360" s="11">
        <v>3003310.18</v>
      </c>
      <c r="I360" s="12">
        <v>17.997102185595754</v>
      </c>
      <c r="J360" s="11">
        <v>810137.72</v>
      </c>
      <c r="K360" s="12">
        <v>18.331331413873666</v>
      </c>
      <c r="L360" s="11"/>
      <c r="M360" s="12"/>
      <c r="N360" s="11">
        <v>12660891.260000002</v>
      </c>
      <c r="O360" s="12">
        <v>14.98644629123841</v>
      </c>
      <c r="P360" s="11">
        <v>25220.9</v>
      </c>
      <c r="Q360" s="12">
        <v>12.529511317994229</v>
      </c>
      <c r="R360" s="11">
        <v>482317.2</v>
      </c>
      <c r="S360" s="12">
        <v>13.139186952072189</v>
      </c>
      <c r="T360" s="11">
        <v>2518283.86</v>
      </c>
      <c r="U360" s="12">
        <v>17.058454981560335</v>
      </c>
      <c r="V360" s="11">
        <v>15784004.779999999</v>
      </c>
      <c r="W360" s="12">
        <v>21.204121973320916</v>
      </c>
      <c r="X360" s="11">
        <v>615550</v>
      </c>
      <c r="Y360" s="12">
        <v>15.60288375972705</v>
      </c>
      <c r="Z360" s="11">
        <v>2038791.85</v>
      </c>
      <c r="AA360" s="12">
        <v>17.178510382803431</v>
      </c>
    </row>
    <row r="361" spans="1:27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495394.35000000003</v>
      </c>
      <c r="G361" s="12">
        <v>13.416137450901498</v>
      </c>
      <c r="H361" s="11">
        <v>4254448.01</v>
      </c>
      <c r="I361" s="12">
        <v>16.375767994823846</v>
      </c>
      <c r="J361" s="11">
        <v>1137434.2099999997</v>
      </c>
      <c r="K361" s="12">
        <v>18.64923264229936</v>
      </c>
      <c r="L361" s="11">
        <v>35</v>
      </c>
      <c r="M361" s="12">
        <v>15</v>
      </c>
      <c r="N361" s="11">
        <v>14592520.800000001</v>
      </c>
      <c r="O361" s="12">
        <v>14.852529699570482</v>
      </c>
      <c r="P361" s="11">
        <v>50575</v>
      </c>
      <c r="Q361" s="12">
        <v>17.209352446861104</v>
      </c>
      <c r="R361" s="11">
        <v>698457.44</v>
      </c>
      <c r="S361" s="12">
        <v>13.10352925154608</v>
      </c>
      <c r="T361" s="11">
        <v>2077216.6199999999</v>
      </c>
      <c r="U361" s="12">
        <v>18.613008132584667</v>
      </c>
      <c r="V361" s="11">
        <v>18199989.890000001</v>
      </c>
      <c r="W361" s="12">
        <v>21.744313642978636</v>
      </c>
      <c r="X361" s="11">
        <v>589620.70000000007</v>
      </c>
      <c r="Y361" s="12">
        <v>14.555761503963488</v>
      </c>
      <c r="Z361" s="11">
        <v>2585579.17</v>
      </c>
      <c r="AA361" s="12">
        <v>17.801986239934006</v>
      </c>
    </row>
    <row r="362" spans="1:27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R362" s="11"/>
      <c r="S362" s="12"/>
      <c r="T362" s="11"/>
      <c r="U362" s="12"/>
      <c r="V362" s="11"/>
      <c r="W362" s="12"/>
      <c r="X362" s="11"/>
      <c r="Y362" s="12"/>
      <c r="Z362" s="11"/>
      <c r="AA362" s="12"/>
    </row>
    <row r="363" spans="1:27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R363" s="11"/>
      <c r="S363" s="12"/>
      <c r="T363" s="11"/>
      <c r="U363" s="12"/>
      <c r="V363" s="11"/>
      <c r="W363" s="12"/>
      <c r="X363" s="11"/>
      <c r="Y363" s="12"/>
      <c r="Z363" s="11"/>
      <c r="AA363" s="12"/>
    </row>
    <row r="364" spans="1:27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</row>
    <row r="365" spans="1:27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</row>
    <row r="366" spans="1:27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</row>
    <row r="367" spans="1:27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</row>
    <row r="368" spans="1:27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</row>
    <row r="369" spans="1:27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</row>
    <row r="370" spans="1:27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214</v>
      </c>
      <c r="B372" s="3" t="s">
        <v>215</v>
      </c>
      <c r="C372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5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9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483423.4</v>
      </c>
      <c r="G357" s="12">
        <v>13.010348388183115</v>
      </c>
      <c r="H357" s="11">
        <v>2604006.9699999997</v>
      </c>
      <c r="I357" s="12">
        <v>18.103005420911014</v>
      </c>
      <c r="J357" s="11">
        <v>490760.01</v>
      </c>
      <c r="K357" s="12">
        <v>20.286428935193808</v>
      </c>
      <c r="L357" s="11"/>
      <c r="M357" s="12"/>
      <c r="N357" s="11">
        <v>8457735.8399999999</v>
      </c>
      <c r="O357" s="12">
        <v>16.72675782553172</v>
      </c>
      <c r="P357" s="11">
        <v>17599.27</v>
      </c>
      <c r="Q357" s="12">
        <v>18.532118832201565</v>
      </c>
      <c r="R357" s="11">
        <v>279710.2</v>
      </c>
      <c r="S357" s="12">
        <v>18.891169957334402</v>
      </c>
      <c r="T357" s="11">
        <v>1792543.3900000001</v>
      </c>
      <c r="U357" s="12">
        <v>16.952571201024032</v>
      </c>
      <c r="V357" s="11">
        <v>14719875.879999999</v>
      </c>
      <c r="W357" s="12">
        <v>21.128466301497077</v>
      </c>
      <c r="X357" s="11">
        <v>143740.1</v>
      </c>
      <c r="Y357" s="12">
        <v>15.700390350361507</v>
      </c>
      <c r="Z357" s="11">
        <v>2076429.8599999999</v>
      </c>
      <c r="AA357" s="12">
        <v>18.813063900554774</v>
      </c>
      <c r="AC357" s="41">
        <f t="shared" si="9"/>
        <v>17.262707300242518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621454.15</v>
      </c>
      <c r="G358" s="15">
        <v>14.589976360283371</v>
      </c>
      <c r="H358" s="14">
        <v>2786771.03</v>
      </c>
      <c r="I358" s="15">
        <v>18.452115908245244</v>
      </c>
      <c r="J358" s="14">
        <v>756689.92000000004</v>
      </c>
      <c r="K358" s="15">
        <v>19.824432404227089</v>
      </c>
      <c r="L358" s="14"/>
      <c r="M358" s="15"/>
      <c r="N358" s="14">
        <v>11251596.309999999</v>
      </c>
      <c r="O358" s="15">
        <v>17.276824280145174</v>
      </c>
      <c r="P358" s="14">
        <v>31390</v>
      </c>
      <c r="Q358" s="15">
        <v>16.560305829882129</v>
      </c>
      <c r="R358" s="14">
        <v>482590.4</v>
      </c>
      <c r="S358" s="15">
        <v>18.103364488808726</v>
      </c>
      <c r="T358" s="14">
        <v>1947590.77</v>
      </c>
      <c r="U358" s="15">
        <v>19.601759016089407</v>
      </c>
      <c r="V358" s="14">
        <v>18118181.880000003</v>
      </c>
      <c r="W358" s="15">
        <v>20.824773436527632</v>
      </c>
      <c r="X358" s="14">
        <v>194573.36000000002</v>
      </c>
      <c r="Y358" s="15">
        <v>16.28667282663978</v>
      </c>
      <c r="Z358" s="14">
        <v>2125595.4700000002</v>
      </c>
      <c r="AA358" s="15">
        <v>18.099131712253797</v>
      </c>
      <c r="AC358" s="42">
        <f t="shared" si="9"/>
        <v>17.771565691235246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25207657.41</v>
      </c>
      <c r="E359" s="12">
        <v>20.323678883709501</v>
      </c>
      <c r="F359" s="11">
        <v>196830.56</v>
      </c>
      <c r="G359" s="12">
        <v>19.125859622611436</v>
      </c>
      <c r="H359" s="11">
        <v>2175663.81</v>
      </c>
      <c r="I359" s="12">
        <v>19.412960131096714</v>
      </c>
      <c r="J359" s="11">
        <v>532183.51</v>
      </c>
      <c r="K359" s="12">
        <v>20.563825406766163</v>
      </c>
      <c r="L359" s="11">
        <v>3300</v>
      </c>
      <c r="M359" s="12">
        <v>16.545454545454547</v>
      </c>
      <c r="N359" s="11">
        <v>5059366.2399999993</v>
      </c>
      <c r="O359" s="12">
        <v>17.144564108824024</v>
      </c>
      <c r="P359" s="11">
        <v>21450</v>
      </c>
      <c r="Q359" s="12">
        <v>17.255710955710978</v>
      </c>
      <c r="R359" s="11">
        <v>139403.97</v>
      </c>
      <c r="S359" s="12">
        <v>18.831606027432347</v>
      </c>
      <c r="T359" s="11">
        <v>1270175.5</v>
      </c>
      <c r="U359" s="12">
        <v>18.893407712005128</v>
      </c>
      <c r="V359" s="11">
        <v>14769083.600000001</v>
      </c>
      <c r="W359" s="12">
        <v>21.710109728439765</v>
      </c>
      <c r="X359" s="11">
        <v>156489.68</v>
      </c>
      <c r="Y359" s="12">
        <v>17.237012886728344</v>
      </c>
      <c r="Z359" s="11">
        <v>883710.54</v>
      </c>
      <c r="AA359" s="12">
        <v>20.644349346789507</v>
      </c>
      <c r="AC359" s="41">
        <f t="shared" si="9"/>
        <v>18.362078245141031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254105.97999999998</v>
      </c>
      <c r="G360" s="12">
        <v>16.776687574216062</v>
      </c>
      <c r="H360" s="11">
        <v>2874671.4800000004</v>
      </c>
      <c r="I360" s="12">
        <v>18.507661895508157</v>
      </c>
      <c r="J360" s="11">
        <v>747860.41999999993</v>
      </c>
      <c r="K360" s="12">
        <v>19.399077207749531</v>
      </c>
      <c r="L360" s="11"/>
      <c r="M360" s="12"/>
      <c r="N360" s="11">
        <v>9484389.9000000004</v>
      </c>
      <c r="O360" s="12">
        <v>17.051446174835142</v>
      </c>
      <c r="P360" s="11">
        <v>9480</v>
      </c>
      <c r="Q360" s="12">
        <v>17.925105485232063</v>
      </c>
      <c r="R360" s="11">
        <v>208739.5</v>
      </c>
      <c r="S360" s="12">
        <v>18.982852699177666</v>
      </c>
      <c r="T360" s="11">
        <v>2076225.66</v>
      </c>
      <c r="U360" s="12">
        <v>18.753197916164861</v>
      </c>
      <c r="V360" s="11">
        <v>15759061.48</v>
      </c>
      <c r="W360" s="12">
        <v>21.210286426561996</v>
      </c>
      <c r="X360" s="11">
        <v>430680.25</v>
      </c>
      <c r="Y360" s="12">
        <v>16.768670312372102</v>
      </c>
      <c r="Z360" s="11">
        <v>1586830.1</v>
      </c>
      <c r="AA360" s="12">
        <v>19.835363228867426</v>
      </c>
      <c r="AC360" s="41">
        <f>(F360*G360+H360*I360+J360*K360+L360*M360+N360*O360+P360*Q360+R360*S360+T360*U360+X360*Y360+Z360*AA360)/(F360+H360+J360+L360+N360+P360+R360+T360+X360+Z360)</f>
        <v>17.849981727606782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317724.75</v>
      </c>
      <c r="G361" s="12">
        <v>16.351014071141769</v>
      </c>
      <c r="H361" s="11">
        <v>4135261.3099999996</v>
      </c>
      <c r="I361" s="12">
        <v>16.666043616431093</v>
      </c>
      <c r="J361" s="11">
        <v>1028523.11</v>
      </c>
      <c r="K361" s="12">
        <v>19.654072508492295</v>
      </c>
      <c r="L361" s="11">
        <v>35</v>
      </c>
      <c r="M361" s="12">
        <v>15</v>
      </c>
      <c r="N361" s="11">
        <v>11263715.300000001</v>
      </c>
      <c r="O361" s="12">
        <v>16.705686042473044</v>
      </c>
      <c r="P361" s="11">
        <v>50575</v>
      </c>
      <c r="Q361" s="12">
        <v>17.209352446861104</v>
      </c>
      <c r="R361" s="11">
        <v>325836.54000000004</v>
      </c>
      <c r="S361" s="12">
        <v>18.791201876867447</v>
      </c>
      <c r="T361" s="11">
        <v>1968689.6199999999</v>
      </c>
      <c r="U361" s="12">
        <v>19.115388748379765</v>
      </c>
      <c r="V361" s="11">
        <v>18147606.690000001</v>
      </c>
      <c r="W361" s="12">
        <v>21.778775555235505</v>
      </c>
      <c r="X361" s="11">
        <v>408896.20000000007</v>
      </c>
      <c r="Y361" s="12">
        <v>15.49902980511923</v>
      </c>
      <c r="Z361" s="11">
        <v>2243083.61</v>
      </c>
      <c r="AA361" s="12">
        <v>19.26173053558178</v>
      </c>
      <c r="AC361" s="41">
        <f>(F361*G361+H361*I361+J361*K361+L361*M361+N361*O361+P361*Q361+R361*S361+T361*U361+X361*Y361+Z361*AA361)/(F361+H361+J361+L361+N361+P361+R361+T361+X361+Z361)</f>
        <v>17.324055318618683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R362" s="11"/>
      <c r="S362" s="12"/>
      <c r="T362" s="11"/>
      <c r="U362" s="12"/>
      <c r="V362" s="11"/>
      <c r="W362" s="12"/>
      <c r="X362" s="11"/>
      <c r="Y362" s="12"/>
      <c r="Z362" s="11"/>
      <c r="AA362" s="12"/>
      <c r="AC362" s="41" t="e">
        <f>(F362*G362+H362*I362+J362*K362+L362*M362+N362*O362+P362*Q362+R362*S362+T362*U362+X362*Y362+Z362*AA362)/(F362+H362+J362+L362+N362+P362+R362+T362+X362+Z362)</f>
        <v>#DIV/0!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R363" s="11"/>
      <c r="S363" s="12"/>
      <c r="T363" s="11"/>
      <c r="U363" s="12"/>
      <c r="V363" s="11"/>
      <c r="W363" s="12"/>
      <c r="X363" s="11"/>
      <c r="Y363" s="12"/>
      <c r="Z363" s="11"/>
      <c r="AA363" s="12"/>
      <c r="AC363" s="41" t="e">
        <f>(F363*G363+H363*I363+J363*K363+L363*M363+N363*O363+P363*Q363+R363*S363+T363*U363+X363*Y363+Z363*AA363)/(F363+H363+J363+L363+N363+P363+R363+T363+X363+Z363)</f>
        <v>#DIV/0!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  <c r="AC364" s="41" t="e">
        <f t="shared" ref="AC364:AC370" si="10">(F364*G364+H364*I364+J364*K364+L364*M364+N364*O364+P364*Q364+R364*S364+T364*U364+X364*Y364+Z364*AA364)/(F364+H364+J364+L364+N364+P364+R364+T364+X364+Z364)</f>
        <v>#DIV/0!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4.25" customHeight="1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3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  <row r="375" spans="1:29" x14ac:dyDescent="0.2">
      <c r="D375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169957.43</v>
      </c>
      <c r="G357" s="12">
        <v>8.4764028321680325</v>
      </c>
      <c r="H357" s="11">
        <v>34199.199999999997</v>
      </c>
      <c r="I357" s="12">
        <v>6.8680203045685282</v>
      </c>
      <c r="J357" s="11">
        <v>83559.600000000006</v>
      </c>
      <c r="K357" s="12">
        <v>8.4056969157343993</v>
      </c>
      <c r="L357" s="11"/>
      <c r="M357" s="12"/>
      <c r="N357" s="11">
        <v>4528302.04</v>
      </c>
      <c r="O357" s="12">
        <v>8.5771329542320007</v>
      </c>
      <c r="P357" s="11">
        <v>173600</v>
      </c>
      <c r="Q357" s="12">
        <v>9</v>
      </c>
      <c r="R357" s="11">
        <v>106893.59999999999</v>
      </c>
      <c r="S357" s="12">
        <v>9.2417196913566428</v>
      </c>
      <c r="T357" s="11">
        <v>270236.10000000003</v>
      </c>
      <c r="U357" s="12">
        <v>8.3006764603248779</v>
      </c>
      <c r="V357" s="11">
        <v>24456.7</v>
      </c>
      <c r="W357" s="12">
        <v>8.2375326188733542</v>
      </c>
      <c r="X357" s="11">
        <v>99800.3</v>
      </c>
      <c r="Y357" s="12">
        <v>7.1814794244105498</v>
      </c>
      <c r="Z357" s="11">
        <v>470083.07</v>
      </c>
      <c r="AA357" s="12">
        <v>8.9888902201902283</v>
      </c>
      <c r="AC357" s="41">
        <f t="shared" si="8"/>
        <v>8.5828802366899204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124012.76000000001</v>
      </c>
      <c r="G358" s="15">
        <v>9.2265737816011821</v>
      </c>
      <c r="H358" s="14">
        <v>48981</v>
      </c>
      <c r="I358" s="15">
        <v>7.5595026642984013</v>
      </c>
      <c r="J358" s="14">
        <v>142013.30000000002</v>
      </c>
      <c r="K358" s="15">
        <v>6.3098396206552456</v>
      </c>
      <c r="L358" s="14"/>
      <c r="M358" s="15"/>
      <c r="N358" s="14">
        <v>4475247.5</v>
      </c>
      <c r="O358" s="15">
        <v>8.7941220719077524</v>
      </c>
      <c r="P358" s="14"/>
      <c r="Q358" s="15"/>
      <c r="R358" s="14">
        <v>360390.60000000003</v>
      </c>
      <c r="S358" s="15">
        <v>8.4762680769143248</v>
      </c>
      <c r="T358" s="14">
        <v>51330</v>
      </c>
      <c r="U358" s="15">
        <v>10.610338983050847</v>
      </c>
      <c r="V358" s="14">
        <v>29048</v>
      </c>
      <c r="W358" s="15">
        <v>12.054662386394932</v>
      </c>
      <c r="X358" s="14">
        <v>126212.6</v>
      </c>
      <c r="Y358" s="15">
        <v>7.4676874654353078</v>
      </c>
      <c r="Z358" s="14">
        <v>563205.9</v>
      </c>
      <c r="AA358" s="15">
        <v>7.7463271957910909</v>
      </c>
      <c r="AC358" s="42">
        <f t="shared" si="8"/>
        <v>8.6008729406481379</v>
      </c>
    </row>
    <row r="359" spans="1:29" s="1" customFormat="1" x14ac:dyDescent="0.2">
      <c r="A359" s="7" t="s">
        <v>229</v>
      </c>
      <c r="B359" s="7" t="s">
        <v>230</v>
      </c>
      <c r="C359" s="7" t="s">
        <v>231</v>
      </c>
      <c r="D359" s="11">
        <v>3792277.66</v>
      </c>
      <c r="E359" s="12">
        <v>8.947143157734919</v>
      </c>
      <c r="F359" s="11">
        <v>65762.5</v>
      </c>
      <c r="G359" s="12">
        <v>8.5977022923398589</v>
      </c>
      <c r="H359" s="11">
        <v>86575.5</v>
      </c>
      <c r="I359" s="12">
        <v>6.53</v>
      </c>
      <c r="J359" s="11">
        <v>55784.3</v>
      </c>
      <c r="K359" s="12">
        <v>9.3810744600183202</v>
      </c>
      <c r="L359" s="11"/>
      <c r="M359" s="12"/>
      <c r="N359" s="11">
        <v>2490314.4700000002</v>
      </c>
      <c r="O359" s="12">
        <v>8.6975469260715528</v>
      </c>
      <c r="P359" s="11">
        <v>13117.5</v>
      </c>
      <c r="Q359" s="12">
        <v>9</v>
      </c>
      <c r="R359" s="11">
        <v>93487.5</v>
      </c>
      <c r="S359" s="12">
        <v>8.8967259794090126</v>
      </c>
      <c r="T359" s="11">
        <v>339757.73000000004</v>
      </c>
      <c r="U359" s="12">
        <v>8.1489855880541704</v>
      </c>
      <c r="V359" s="11">
        <v>24485.859999999997</v>
      </c>
      <c r="W359" s="12">
        <v>12.264876692099016</v>
      </c>
      <c r="X359" s="11">
        <v>136074.97999999998</v>
      </c>
      <c r="Y359" s="12">
        <v>20.582376995388891</v>
      </c>
      <c r="Z359" s="11">
        <v>486917.32</v>
      </c>
      <c r="AA359" s="12">
        <v>7.7976882473599423</v>
      </c>
      <c r="AC359" s="41">
        <f t="shared" ref="AC359" si="9">(F359*G359+H359*I359+J359*K359+L359*M359+N359*O359+P359*Q359+R359*S359+T359*U359+X359*Y359+Z359*AA359)/(F359+H359+J359+L359+N359+P359+R359+T359+X359+Z359)</f>
        <v>8.9255821046959163</v>
      </c>
    </row>
    <row r="360" spans="1:29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393960.99</v>
      </c>
      <c r="G360" s="12">
        <v>8.0800999535512403</v>
      </c>
      <c r="H360" s="11">
        <v>128638.70000000001</v>
      </c>
      <c r="I360" s="12">
        <v>6.5876939987733074</v>
      </c>
      <c r="J360" s="11">
        <v>62277.3</v>
      </c>
      <c r="K360" s="12">
        <v>5.5092466757550573</v>
      </c>
      <c r="L360" s="11"/>
      <c r="M360" s="12"/>
      <c r="N360" s="11">
        <v>3176501.36</v>
      </c>
      <c r="O360" s="12">
        <v>8.8207747489206199</v>
      </c>
      <c r="P360" s="11">
        <v>15740.9</v>
      </c>
      <c r="Q360" s="12">
        <v>9.2799999999999994</v>
      </c>
      <c r="R360" s="11">
        <v>273577.7</v>
      </c>
      <c r="S360" s="12">
        <v>8.6804760768147382</v>
      </c>
      <c r="T360" s="11">
        <v>442058.2</v>
      </c>
      <c r="U360" s="12">
        <v>9.0987140064362588</v>
      </c>
      <c r="V360" s="11">
        <v>24943.3</v>
      </c>
      <c r="W360" s="12">
        <v>17.3094489502191</v>
      </c>
      <c r="X360" s="11">
        <v>184869.75000000003</v>
      </c>
      <c r="Y360" s="12">
        <v>12.887018974169679</v>
      </c>
      <c r="Z360" s="11">
        <v>451961.75</v>
      </c>
      <c r="AA360" s="12">
        <v>7.8503447417840118</v>
      </c>
      <c r="AC360" s="41">
        <f>(F360*G360+H360*I360+J360*K360+L360*M360+N360*O360+P360*Q360+R360*S360+T360*U360+X360*Y360+Z360*AA360)/(F360+H360+J360+L360+N360+P360+R360+T360+X360+Z360)</f>
        <v>8.7466067962415668</v>
      </c>
    </row>
    <row r="361" spans="1:29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177669.59999999998</v>
      </c>
      <c r="G361" s="12">
        <v>8.1677272532836263</v>
      </c>
      <c r="H361" s="11">
        <v>119186.7</v>
      </c>
      <c r="I361" s="12">
        <v>6.3044635013806065</v>
      </c>
      <c r="J361" s="11">
        <v>108911.1</v>
      </c>
      <c r="K361" s="12">
        <v>9.1598323495034002</v>
      </c>
      <c r="L361" s="11"/>
      <c r="M361" s="12"/>
      <c r="N361" s="11">
        <v>3328805.4999999995</v>
      </c>
      <c r="O361" s="12">
        <v>8.5819844686029274</v>
      </c>
      <c r="P361" s="11"/>
      <c r="Q361" s="12"/>
      <c r="R361" s="11">
        <v>372620.89999999997</v>
      </c>
      <c r="S361" s="12">
        <v>8.129971491132137</v>
      </c>
      <c r="T361" s="11">
        <v>108527</v>
      </c>
      <c r="U361" s="12">
        <v>9.4997782118735383</v>
      </c>
      <c r="V361" s="11">
        <v>52383.199999999997</v>
      </c>
      <c r="W361" s="12">
        <v>9.805347916889394</v>
      </c>
      <c r="X361" s="11">
        <v>180724.5</v>
      </c>
      <c r="Y361" s="12">
        <v>12.421580339134993</v>
      </c>
      <c r="Z361" s="11">
        <v>342495.55999999994</v>
      </c>
      <c r="AA361" s="12">
        <v>8.241779081749268</v>
      </c>
      <c r="AC361" s="41">
        <f>(F361*G361+H361*I361+J361*K361+L361*M361+N361*O361+P361*Q361+R361*S361+T361*U361+X361*Y361+Z361*AA361)/(F361+H361+J361+L361+N361+P361+R361+T361+X361+Z361)</f>
        <v>8.6297692081770396</v>
      </c>
    </row>
    <row r="362" spans="1:29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R362" s="11"/>
      <c r="S362" s="12"/>
      <c r="T362" s="11"/>
      <c r="U362" s="12"/>
      <c r="V362" s="11"/>
      <c r="W362" s="12"/>
      <c r="X362" s="11"/>
      <c r="Y362" s="12"/>
      <c r="Z362" s="11"/>
      <c r="AA362" s="12"/>
      <c r="AC362" s="41" t="e">
        <f>(F362*G362+H362*I362+J362*K362+L362*M362+N362*O362+P362*Q362+R362*S362+T362*U362+X362*Y362+Z362*AA362)/(F362+H362+J362+L362+N362+P362+R362+T362+X362+Z362)</f>
        <v>#DIV/0!</v>
      </c>
    </row>
    <row r="363" spans="1:29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R363" s="11"/>
      <c r="S363" s="12"/>
      <c r="T363" s="11"/>
      <c r="U363" s="12"/>
      <c r="V363" s="11"/>
      <c r="W363" s="12"/>
      <c r="X363" s="11"/>
      <c r="Y363" s="12"/>
      <c r="Z363" s="11"/>
      <c r="AA363" s="12"/>
      <c r="AC363" s="41" t="e">
        <f>(F363*G363+H363*I363+J363*K363+L363*M363+N363*O363+P363*Q363+R363*S363+T363*U363+X363*Y363+Z363*AA363)/(F363+H363+J363+L363+N363+P363+R363+T363+X363+Z363)</f>
        <v>#DIV/0!</v>
      </c>
    </row>
    <row r="364" spans="1:29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R364" s="11"/>
      <c r="S364" s="12"/>
      <c r="T364" s="11"/>
      <c r="U364" s="12"/>
      <c r="V364" s="11"/>
      <c r="W364" s="12"/>
      <c r="X364" s="11"/>
      <c r="Y364" s="12"/>
      <c r="Z364" s="11"/>
      <c r="AA364" s="12"/>
      <c r="AC364" s="41" t="e">
        <f t="shared" ref="AC364:AC370" si="10">(F364*G364+H364*I364+J364*K364+L364*M364+N364*O364+P364*Q364+R364*S364+T364*U364+X364*Y364+Z364*AA364)/(F364+H364+J364+L364+N364+P364+R364+T364+X364+Z364)</f>
        <v>#DIV/0!</v>
      </c>
    </row>
    <row r="365" spans="1:29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R365" s="11"/>
      <c r="S365" s="12"/>
      <c r="T365" s="11"/>
      <c r="U365" s="12"/>
      <c r="V365" s="11"/>
      <c r="W365" s="12"/>
      <c r="X365" s="11"/>
      <c r="Y365" s="12"/>
      <c r="Z365" s="11"/>
      <c r="AA365" s="12"/>
      <c r="AC365" s="41" t="e">
        <f t="shared" si="10"/>
        <v>#DIV/0!</v>
      </c>
    </row>
    <row r="366" spans="1:29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R366" s="11"/>
      <c r="S366" s="12"/>
      <c r="T366" s="11"/>
      <c r="U366" s="12"/>
      <c r="V366" s="11"/>
      <c r="W366" s="12"/>
      <c r="X366" s="11"/>
      <c r="Y366" s="12"/>
      <c r="Z366" s="11"/>
      <c r="AA366" s="12"/>
      <c r="AC366" s="41" t="e">
        <f t="shared" si="10"/>
        <v>#DIV/0!</v>
      </c>
    </row>
    <row r="367" spans="1:29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R367" s="11"/>
      <c r="S367" s="12"/>
      <c r="T367" s="11"/>
      <c r="U367" s="12"/>
      <c r="V367" s="11"/>
      <c r="W367" s="12"/>
      <c r="X367" s="11"/>
      <c r="Y367" s="12"/>
      <c r="Z367" s="11"/>
      <c r="AA367" s="12"/>
      <c r="AC367" s="41" t="e">
        <f t="shared" si="10"/>
        <v>#DIV/0!</v>
      </c>
    </row>
    <row r="368" spans="1:29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R368" s="11"/>
      <c r="S368" s="12"/>
      <c r="T368" s="11"/>
      <c r="U368" s="12"/>
      <c r="V368" s="11"/>
      <c r="W368" s="12"/>
      <c r="X368" s="11"/>
      <c r="Y368" s="12"/>
      <c r="Z368" s="11"/>
      <c r="AA368" s="12"/>
      <c r="AC368" s="41" t="e">
        <f t="shared" si="10"/>
        <v>#DIV/0!</v>
      </c>
    </row>
    <row r="369" spans="1:29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R369" s="11"/>
      <c r="S369" s="12"/>
      <c r="T369" s="11"/>
      <c r="U369" s="12"/>
      <c r="V369" s="11"/>
      <c r="W369" s="12"/>
      <c r="X369" s="11"/>
      <c r="Y369" s="12"/>
      <c r="Z369" s="11"/>
      <c r="AA369" s="12"/>
      <c r="AC369" s="41" t="e">
        <f t="shared" si="10"/>
        <v>#DIV/0!</v>
      </c>
    </row>
    <row r="370" spans="1:29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42" t="e">
        <f t="shared" si="10"/>
        <v>#DIV/0!</v>
      </c>
    </row>
    <row r="371" spans="1:29" ht="1.5" customHeight="1" x14ac:dyDescent="0.2"/>
    <row r="372" spans="1:29" x14ac:dyDescent="0.2">
      <c r="A372" s="3" t="s">
        <v>214</v>
      </c>
      <c r="B372" s="3" t="s">
        <v>215</v>
      </c>
      <c r="C372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3" sqref="A13"/>
      <selection pane="bottomRight" activeCell="A361" sqref="A361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9" si="56">N351+P351</f>
        <v>19544987.590000004</v>
      </c>
      <c r="V351" s="12">
        <f t="shared" ref="V351:V359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66" si="58">F355+H355+J355+L355</f>
        <v>12269600.000000002</v>
      </c>
      <c r="T355" s="12">
        <f t="shared" ref="T355:T366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7139158.5900000008</v>
      </c>
      <c r="G357" s="12">
        <v>17.807110084481288</v>
      </c>
      <c r="H357" s="11">
        <v>551142.32000000007</v>
      </c>
      <c r="I357" s="12">
        <v>11.77242143045738</v>
      </c>
      <c r="J357" s="11">
        <v>907720.46000000008</v>
      </c>
      <c r="K357" s="12">
        <v>16.927380435602409</v>
      </c>
      <c r="L357" s="11">
        <v>3836630.36</v>
      </c>
      <c r="M357" s="12">
        <v>19.954209160118324</v>
      </c>
      <c r="N357" s="11">
        <v>12679182.850000001</v>
      </c>
      <c r="O357" s="12">
        <v>18.416686649558009</v>
      </c>
      <c r="P357" s="11">
        <v>11913078.380000001</v>
      </c>
      <c r="Q357" s="12">
        <v>15.55364060718118</v>
      </c>
      <c r="S357" s="11">
        <f t="shared" si="58"/>
        <v>12434651.73</v>
      </c>
      <c r="T357" s="12">
        <f t="shared" si="59"/>
        <v>18.137887711552363</v>
      </c>
      <c r="U357" s="11">
        <f t="shared" si="56"/>
        <v>24592261.230000004</v>
      </c>
      <c r="V357" s="12">
        <f t="shared" si="57"/>
        <v>17.029758803054161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6511220.0700000003</v>
      </c>
      <c r="G358" s="15">
        <v>20.388495362068113</v>
      </c>
      <c r="H358" s="14">
        <v>1321315.1400000001</v>
      </c>
      <c r="I358" s="15">
        <v>13.222057452849562</v>
      </c>
      <c r="J358" s="14">
        <v>794149.96</v>
      </c>
      <c r="K358" s="15">
        <v>16.813026552818798</v>
      </c>
      <c r="L358" s="14">
        <v>4321972.5599999996</v>
      </c>
      <c r="M358" s="15">
        <v>20.309787402537324</v>
      </c>
      <c r="N358" s="14">
        <v>16379473.199999999</v>
      </c>
      <c r="O358" s="15">
        <v>17.641737447593872</v>
      </c>
      <c r="P358" s="14">
        <v>14908744.02</v>
      </c>
      <c r="Q358" s="15">
        <v>16.565152469818852</v>
      </c>
      <c r="S358" s="14">
        <f t="shared" si="58"/>
        <v>12948657.73</v>
      </c>
      <c r="T358" s="15">
        <f t="shared" si="59"/>
        <v>19.411656277565363</v>
      </c>
      <c r="U358" s="14">
        <f t="shared" si="56"/>
        <v>31288217.219999999</v>
      </c>
      <c r="V358" s="15">
        <f t="shared" si="57"/>
        <v>17.128747853569788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28999935.070000004</v>
      </c>
      <c r="E359" s="12">
        <v>18.835986508617388</v>
      </c>
      <c r="F359" s="11">
        <v>4165569.2099999995</v>
      </c>
      <c r="G359" s="12">
        <v>19.192267397256835</v>
      </c>
      <c r="H359" s="11">
        <v>690989.63</v>
      </c>
      <c r="I359" s="12">
        <v>10.342579081830806</v>
      </c>
      <c r="J359" s="11">
        <v>738995.91</v>
      </c>
      <c r="K359" s="12">
        <v>18.121440369270772</v>
      </c>
      <c r="L359" s="11">
        <v>3153427.1799999997</v>
      </c>
      <c r="M359" s="12">
        <v>21.161232491691784</v>
      </c>
      <c r="N359" s="11">
        <v>10365896.59</v>
      </c>
      <c r="O359" s="12">
        <v>20.32920295395305</v>
      </c>
      <c r="P359" s="11">
        <v>9885056.5500000007</v>
      </c>
      <c r="Q359" s="12">
        <v>17.025351372481527</v>
      </c>
      <c r="S359" s="11">
        <f t="shared" si="58"/>
        <v>8748981.9299999997</v>
      </c>
      <c r="T359" s="12">
        <f t="shared" si="59"/>
        <v>19.112556225258988</v>
      </c>
      <c r="U359" s="11">
        <f t="shared" si="56"/>
        <v>20250953.140000001</v>
      </c>
      <c r="V359" s="12">
        <f t="shared" si="57"/>
        <v>18.716500604099462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38586574.719999999</v>
      </c>
      <c r="E360" s="12">
        <v>18.011831158363055</v>
      </c>
      <c r="F360" s="11">
        <v>7653831.54</v>
      </c>
      <c r="G360" s="12">
        <v>17.907032813528549</v>
      </c>
      <c r="H360" s="11">
        <v>737610.1</v>
      </c>
      <c r="I360" s="12">
        <v>11.28898923076024</v>
      </c>
      <c r="J360" s="11">
        <v>766372.02</v>
      </c>
      <c r="K360" s="12">
        <v>16.770887480730327</v>
      </c>
      <c r="L360" s="11">
        <v>3400726.1100000003</v>
      </c>
      <c r="M360" s="12">
        <v>21.531964075078079</v>
      </c>
      <c r="N360" s="11">
        <v>12212184.17</v>
      </c>
      <c r="O360" s="12">
        <v>18.968101174247213</v>
      </c>
      <c r="P360" s="11">
        <v>13815850.779999999</v>
      </c>
      <c r="Q360" s="12">
        <v>16.78590709157907</v>
      </c>
      <c r="S360" s="11">
        <f t="shared" si="58"/>
        <v>12558539.77</v>
      </c>
      <c r="T360" s="12">
        <f t="shared" si="59"/>
        <v>18.430593094096619</v>
      </c>
      <c r="U360" s="11">
        <f>N360+P360</f>
        <v>26028034.949999999</v>
      </c>
      <c r="V360" s="12">
        <f>(N360*O360+P360*Q360)/(N360+P360)</f>
        <v>17.809778316718468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44681271.189999998</v>
      </c>
      <c r="E361" s="12">
        <v>18.202431158695944</v>
      </c>
      <c r="F361" s="11">
        <v>8476902.9700000007</v>
      </c>
      <c r="G361" s="12">
        <v>17.977754800052871</v>
      </c>
      <c r="H361" s="11">
        <v>911547.93000000017</v>
      </c>
      <c r="I361" s="12">
        <v>10.839752483119568</v>
      </c>
      <c r="J361" s="11">
        <v>1334761.54</v>
      </c>
      <c r="K361" s="12">
        <v>16.995659732449262</v>
      </c>
      <c r="L361" s="11">
        <v>3498666.6800000006</v>
      </c>
      <c r="M361" s="12">
        <v>21.838658797499399</v>
      </c>
      <c r="N361" s="11">
        <v>15344397.719999999</v>
      </c>
      <c r="O361" s="12">
        <v>18.971670931526138</v>
      </c>
      <c r="P361" s="11">
        <v>15114994.350000001</v>
      </c>
      <c r="Q361" s="12">
        <v>17.256435223741899</v>
      </c>
      <c r="S361" s="11">
        <f t="shared" si="58"/>
        <v>14221879.120000001</v>
      </c>
      <c r="T361" s="12">
        <f t="shared" si="59"/>
        <v>18.377879295651049</v>
      </c>
      <c r="U361" s="11">
        <f>N361+P361</f>
        <v>30459392.07</v>
      </c>
      <c r="V361" s="12">
        <f>(N361*O361+P361*Q361)/(N361+P361)</f>
        <v>18.120512183101486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S362" s="11">
        <f t="shared" si="58"/>
        <v>0</v>
      </c>
      <c r="T362" s="12" t="e">
        <f t="shared" si="59"/>
        <v>#DIV/0!</v>
      </c>
      <c r="U362" s="11">
        <f>N362+P362</f>
        <v>0</v>
      </c>
      <c r="V362" s="12" t="e">
        <f>(N362*O362+P362*Q362)/(N362+P362)</f>
        <v>#DIV/0!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S363" s="11">
        <f t="shared" si="58"/>
        <v>0</v>
      </c>
      <c r="T363" s="12" t="e">
        <f t="shared" si="59"/>
        <v>#DIV/0!</v>
      </c>
      <c r="U363" s="11">
        <f t="shared" ref="U363:U370" si="60">N363+P363</f>
        <v>0</v>
      </c>
      <c r="V363" s="12" t="e">
        <f t="shared" ref="V363:V370" si="61">(N363*O363+P363*Q363)/(N363+P363)</f>
        <v>#DIV/0!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8"/>
        <v>0</v>
      </c>
      <c r="T364" s="12" t="e">
        <f t="shared" si="59"/>
        <v>#DIV/0!</v>
      </c>
      <c r="U364" s="11">
        <f t="shared" si="60"/>
        <v>0</v>
      </c>
      <c r="V364" s="12" t="e">
        <f t="shared" si="61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8"/>
        <v>0</v>
      </c>
      <c r="T365" s="12" t="e">
        <f t="shared" si="59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8"/>
        <v>0</v>
      </c>
      <c r="T366" s="12" t="e">
        <f t="shared" si="59"/>
        <v>#DIV/0!</v>
      </c>
      <c r="U366" s="11">
        <f t="shared" si="60"/>
        <v>0</v>
      </c>
      <c r="V366" s="12" t="e">
        <f t="shared" si="61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2">F367+H367+J367+L367</f>
        <v>0</v>
      </c>
      <c r="T367" s="12" t="e">
        <f t="shared" ref="T367:T370" si="63">(F367*G367+H367*I367+J367*K367+L367*M367)/(F367+H367+J367+L367)</f>
        <v>#DIV/0!</v>
      </c>
      <c r="U367" s="11">
        <f t="shared" si="60"/>
        <v>0</v>
      </c>
      <c r="V367" s="12" t="e">
        <f t="shared" si="61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2"/>
        <v>0</v>
      </c>
      <c r="T368" s="12" t="e">
        <f t="shared" si="63"/>
        <v>#DIV/0!</v>
      </c>
      <c r="U368" s="11">
        <f t="shared" si="60"/>
        <v>0</v>
      </c>
      <c r="V368" s="12" t="e">
        <f t="shared" si="61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2"/>
        <v>0</v>
      </c>
      <c r="T369" s="12" t="e">
        <f t="shared" si="63"/>
        <v>#DIV/0!</v>
      </c>
      <c r="U369" s="11">
        <f t="shared" si="60"/>
        <v>0</v>
      </c>
      <c r="V369" s="12" t="e">
        <f t="shared" si="61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2"/>
        <v>0</v>
      </c>
      <c r="T370" s="15" t="e">
        <f t="shared" si="63"/>
        <v>#DIV/0!</v>
      </c>
      <c r="U370" s="14">
        <f t="shared" si="60"/>
        <v>0</v>
      </c>
      <c r="V370" s="15" t="e">
        <f t="shared" si="61"/>
        <v>#DIV/0!</v>
      </c>
    </row>
    <row r="371" spans="1:22" ht="2.2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65" si="59">F354+H354+J354+L354</f>
        <v>10870117.859999999</v>
      </c>
      <c r="T354" s="12">
        <f t="shared" si="58"/>
        <v>19.878188170022291</v>
      </c>
      <c r="U354" s="11">
        <f t="shared" ref="U354:U365" si="60">N354+P354</f>
        <v>17845789.899999999</v>
      </c>
      <c r="V354" s="12">
        <f t="shared" ref="V354:V365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6165008.6900000004</v>
      </c>
      <c r="G357" s="12">
        <v>19.242743736619143</v>
      </c>
      <c r="H357" s="11">
        <v>544024.72</v>
      </c>
      <c r="I357" s="12">
        <v>11.723783498661605</v>
      </c>
      <c r="J357" s="11">
        <v>887869.26000000013</v>
      </c>
      <c r="K357" s="12">
        <v>16.977173197324142</v>
      </c>
      <c r="L357" s="11">
        <v>3778477.2199999997</v>
      </c>
      <c r="M357" s="12">
        <v>20.144105666329775</v>
      </c>
      <c r="N357" s="11">
        <v>11011842.35</v>
      </c>
      <c r="O357" s="12">
        <v>19.941062200213938</v>
      </c>
      <c r="P357" s="11">
        <v>8678602.6799999997</v>
      </c>
      <c r="Q357" s="12">
        <v>18.136403163775196</v>
      </c>
      <c r="S357" s="11">
        <f t="shared" si="59"/>
        <v>11375379.890000001</v>
      </c>
      <c r="T357" s="12">
        <f>(F357*G357+H357*I357+J357*K357+L357*M357)/(F357+H357+J357+L357)</f>
        <v>19.005718232061618</v>
      </c>
      <c r="U357" s="11">
        <f t="shared" si="60"/>
        <v>19690445.030000001</v>
      </c>
      <c r="V357" s="12">
        <f t="shared" si="61"/>
        <v>19.145655152467619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5577636.5700000012</v>
      </c>
      <c r="G358" s="15">
        <v>22.445690026125131</v>
      </c>
      <c r="H358" s="14">
        <v>1233261.04</v>
      </c>
      <c r="I358" s="15">
        <v>12.55248880188412</v>
      </c>
      <c r="J358" s="14">
        <v>782404.96</v>
      </c>
      <c r="K358" s="15">
        <v>16.817447533052437</v>
      </c>
      <c r="L358" s="14">
        <v>4227196.66</v>
      </c>
      <c r="M358" s="15">
        <v>20.488402021778665</v>
      </c>
      <c r="N358" s="14">
        <v>14049523.199999999</v>
      </c>
      <c r="O358" s="15">
        <v>19.215766673227748</v>
      </c>
      <c r="P358" s="14">
        <v>12446410.859999999</v>
      </c>
      <c r="Q358" s="15">
        <v>18.145654316749756</v>
      </c>
      <c r="S358" s="14">
        <f t="shared" si="59"/>
        <v>11820499.23</v>
      </c>
      <c r="T358" s="15">
        <f t="shared" ref="T358:T360" si="62">(F358*G358+H358*I358+J358*K358+L358*M358)/(F358+H358+J358+L358)</f>
        <v>20.34101531620334</v>
      </c>
      <c r="U358" s="14">
        <f t="shared" si="60"/>
        <v>26495934.059999999</v>
      </c>
      <c r="V358" s="15">
        <f t="shared" si="61"/>
        <v>18.713083581364412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25207657.41</v>
      </c>
      <c r="E359" s="12">
        <v>20.323678883709501</v>
      </c>
      <c r="F359" s="11">
        <v>3391840.04</v>
      </c>
      <c r="G359" s="12">
        <v>21.09445721750485</v>
      </c>
      <c r="H359" s="11">
        <v>680474.71</v>
      </c>
      <c r="I359" s="12">
        <v>10.378777387626954</v>
      </c>
      <c r="J359" s="11">
        <v>719494.51</v>
      </c>
      <c r="K359" s="12">
        <v>18.248298634273098</v>
      </c>
      <c r="L359" s="11">
        <v>3082966.66</v>
      </c>
      <c r="M359" s="12">
        <v>21.471890471757494</v>
      </c>
      <c r="N359" s="11">
        <v>9538844.9900000021</v>
      </c>
      <c r="O359" s="12">
        <v>21.343280502013918</v>
      </c>
      <c r="P359" s="11">
        <v>7794036.5</v>
      </c>
      <c r="Q359" s="12">
        <v>19.346059906622219</v>
      </c>
      <c r="S359" s="11">
        <f t="shared" si="59"/>
        <v>7874775.9199999999</v>
      </c>
      <c r="T359" s="12">
        <f t="shared" si="62"/>
        <v>20.056214282882092</v>
      </c>
      <c r="U359" s="11">
        <f t="shared" si="60"/>
        <v>17332881.490000002</v>
      </c>
      <c r="V359" s="12">
        <f t="shared" si="61"/>
        <v>20.445194962802478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33432044.769999996</v>
      </c>
      <c r="E360" s="12">
        <v>19.433948508779771</v>
      </c>
      <c r="F360" s="11">
        <v>6746308.3400000008</v>
      </c>
      <c r="G360" s="12">
        <v>19.060593715762497</v>
      </c>
      <c r="H360" s="11">
        <v>717715.3</v>
      </c>
      <c r="I360" s="12">
        <v>11.119923567743344</v>
      </c>
      <c r="J360" s="11">
        <v>738491.32000000007</v>
      </c>
      <c r="K360" s="12">
        <v>16.95118559254022</v>
      </c>
      <c r="L360" s="11">
        <v>3333460.95</v>
      </c>
      <c r="M360" s="12">
        <v>21.708290585644928</v>
      </c>
      <c r="N360" s="11">
        <v>10790249.26</v>
      </c>
      <c r="O360" s="12">
        <v>20.35845551830193</v>
      </c>
      <c r="P360" s="11">
        <v>11105819.600000001</v>
      </c>
      <c r="Q360" s="12">
        <v>18.782243050355323</v>
      </c>
      <c r="S360" s="11">
        <f t="shared" si="59"/>
        <v>11535975.91</v>
      </c>
      <c r="T360" s="12">
        <f t="shared" si="62"/>
        <v>19.196609436374953</v>
      </c>
      <c r="U360" s="11">
        <f t="shared" si="60"/>
        <v>21896068.859999999</v>
      </c>
      <c r="V360" s="12">
        <f t="shared" si="61"/>
        <v>19.558990946272548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39889947.130000003</v>
      </c>
      <c r="E361" s="12">
        <v>19.350694022967996</v>
      </c>
      <c r="F361" s="11">
        <v>7556113.7700000005</v>
      </c>
      <c r="G361" s="12">
        <v>19.05051785919575</v>
      </c>
      <c r="H361" s="11">
        <v>888133.53</v>
      </c>
      <c r="I361" s="12">
        <v>10.616534765554901</v>
      </c>
      <c r="J361" s="11">
        <v>1306526.04</v>
      </c>
      <c r="K361" s="12">
        <v>17.163484390100606</v>
      </c>
      <c r="L361" s="11">
        <v>3433574.08</v>
      </c>
      <c r="M361" s="12">
        <v>22.014989119355196</v>
      </c>
      <c r="N361" s="11">
        <v>14051616.359999999</v>
      </c>
      <c r="O361" s="12">
        <v>19.9611642254016</v>
      </c>
      <c r="P361" s="11">
        <v>12653983.350000001</v>
      </c>
      <c r="Q361" s="12">
        <v>18.967950008168749</v>
      </c>
      <c r="S361" s="11">
        <f t="shared" si="59"/>
        <v>13184347.42</v>
      </c>
      <c r="T361" s="12">
        <f>(F361*G361+H361*I361+J361*K361+L361*M361)/(F361+H361+J361+L361)</f>
        <v>19.067414420705543</v>
      </c>
      <c r="U361" s="11">
        <f t="shared" si="60"/>
        <v>26705599.710000001</v>
      </c>
      <c r="V361" s="12">
        <f t="shared" si="61"/>
        <v>19.490546965189257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S362" s="11">
        <f t="shared" si="59"/>
        <v>0</v>
      </c>
      <c r="T362" s="12" t="e">
        <f>(F362*G362+H362*I362+J362*K362+L362*M362)/(F362+H362+J362+L362)</f>
        <v>#DIV/0!</v>
      </c>
      <c r="U362" s="11">
        <f t="shared" si="60"/>
        <v>0</v>
      </c>
      <c r="V362" s="12" t="e">
        <f t="shared" si="61"/>
        <v>#DIV/0!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S363" s="11">
        <f t="shared" si="59"/>
        <v>0</v>
      </c>
      <c r="T363" s="12" t="e">
        <f t="shared" ref="T363:T368" si="63">(F363*G363+H363*I363+J363*K363+L363*M363)/(F363+H363+J363+L363)</f>
        <v>#DIV/0!</v>
      </c>
      <c r="U363" s="11">
        <f t="shared" si="60"/>
        <v>0</v>
      </c>
      <c r="V363" s="12" t="e">
        <f t="shared" si="61"/>
        <v>#DIV/0!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9"/>
        <v>0</v>
      </c>
      <c r="T364" s="12" t="e">
        <f t="shared" si="63"/>
        <v>#DIV/0!</v>
      </c>
      <c r="U364" s="11">
        <f t="shared" si="60"/>
        <v>0</v>
      </c>
      <c r="V364" s="12" t="e">
        <f t="shared" si="61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9"/>
        <v>0</v>
      </c>
      <c r="T365" s="12" t="e">
        <f t="shared" si="63"/>
        <v>#DIV/0!</v>
      </c>
      <c r="U365" s="11">
        <f t="shared" si="60"/>
        <v>0</v>
      </c>
      <c r="V365" s="12" t="e">
        <f t="shared" si="61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ref="S366:S370" si="64">F366+H366+J366+L366</f>
        <v>0</v>
      </c>
      <c r="T366" s="12" t="e">
        <f t="shared" si="63"/>
        <v>#DIV/0!</v>
      </c>
      <c r="U366" s="11">
        <f t="shared" ref="U366:U370" si="65">N366+P366</f>
        <v>0</v>
      </c>
      <c r="V366" s="12" t="e">
        <f t="shared" ref="V366:V370" si="66">(N366*O366+P366*Q366)/(N366+P366)</f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si="64"/>
        <v>0</v>
      </c>
      <c r="T367" s="12" t="e">
        <f t="shared" si="63"/>
        <v>#DIV/0!</v>
      </c>
      <c r="U367" s="11">
        <f t="shared" si="65"/>
        <v>0</v>
      </c>
      <c r="V367" s="12" t="e">
        <f t="shared" si="66"/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4"/>
        <v>0</v>
      </c>
      <c r="T368" s="12" t="e">
        <f t="shared" si="63"/>
        <v>#DIV/0!</v>
      </c>
      <c r="U368" s="11">
        <f t="shared" si="65"/>
        <v>0</v>
      </c>
      <c r="V368" s="12" t="e">
        <f t="shared" si="66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4"/>
        <v>0</v>
      </c>
      <c r="T369" s="12" t="e">
        <f>(F369*G369+H369*I369+J369*K369+L369*M369)/(F369+H369+J369+L369)</f>
        <v>#DIV/0!</v>
      </c>
      <c r="U369" s="11">
        <f t="shared" si="65"/>
        <v>0</v>
      </c>
      <c r="V369" s="12" t="e">
        <f t="shared" si="66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4"/>
        <v>0</v>
      </c>
      <c r="T370" s="15" t="e">
        <f t="shared" ref="T370" si="67">(F370*G370+H370*I370+J370*K370+L370*M370)/(F370+H370+J370+L370)</f>
        <v>#DIV/0!</v>
      </c>
      <c r="U370" s="14">
        <f t="shared" si="65"/>
        <v>0</v>
      </c>
      <c r="V370" s="15" t="e">
        <f t="shared" si="66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63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66" si="57">F355+H355+J355+L355</f>
        <v>819938.3</v>
      </c>
      <c r="T355" s="12">
        <f t="shared" ref="T355:T366" si="58">(F355*G355+H355*I355+J355*K355+L355*M355)/(F355+H355+J355+L355)</f>
        <v>8.4957528218891607</v>
      </c>
      <c r="U355" s="11">
        <f t="shared" si="56"/>
        <v>3155168.08</v>
      </c>
      <c r="V355" s="12">
        <f t="shared" ref="V355:V366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974149.89999999991</v>
      </c>
      <c r="G357" s="12">
        <v>8.7215535997078035</v>
      </c>
      <c r="H357" s="11">
        <v>7117.6</v>
      </c>
      <c r="I357" s="12">
        <v>15.49</v>
      </c>
      <c r="J357" s="11">
        <v>19851.2</v>
      </c>
      <c r="K357" s="12">
        <v>14.700338115579914</v>
      </c>
      <c r="L357" s="11">
        <v>58153.140000000007</v>
      </c>
      <c r="M357" s="12">
        <v>7.6157589426813397</v>
      </c>
      <c r="N357" s="11">
        <v>1667340.5</v>
      </c>
      <c r="O357" s="12">
        <v>8.3490470486382353</v>
      </c>
      <c r="P357" s="11">
        <v>3234475.6999999997</v>
      </c>
      <c r="Q357" s="12">
        <v>8.6236859176280092</v>
      </c>
      <c r="S357" s="11">
        <f t="shared" si="57"/>
        <v>1059271.8399999999</v>
      </c>
      <c r="T357" s="12">
        <f t="shared" si="58"/>
        <v>8.8183707772312694</v>
      </c>
      <c r="U357" s="11">
        <f t="shared" si="56"/>
        <v>4901816.1999999993</v>
      </c>
      <c r="V357" s="12">
        <f t="shared" si="59"/>
        <v>8.5302681943888476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933583.5</v>
      </c>
      <c r="G358" s="15">
        <v>8.0979137591870511</v>
      </c>
      <c r="H358" s="14">
        <v>88054.1</v>
      </c>
      <c r="I358" s="15">
        <v>22.599848275094516</v>
      </c>
      <c r="J358" s="14">
        <v>11745</v>
      </c>
      <c r="K358" s="15">
        <v>16.518518518518519</v>
      </c>
      <c r="L358" s="14">
        <v>94775.9</v>
      </c>
      <c r="M358" s="15">
        <v>12.343214445866515</v>
      </c>
      <c r="N358" s="14">
        <v>2329950</v>
      </c>
      <c r="O358" s="15">
        <v>8.1503920869546569</v>
      </c>
      <c r="P358" s="14">
        <v>2462333.16</v>
      </c>
      <c r="Q358" s="15">
        <v>8.5761542012454566</v>
      </c>
      <c r="S358" s="14">
        <f t="shared" si="57"/>
        <v>1128158.5</v>
      </c>
      <c r="T358" s="15">
        <f t="shared" si="58"/>
        <v>9.674116915309332</v>
      </c>
      <c r="U358" s="14">
        <f t="shared" si="56"/>
        <v>4792283.16</v>
      </c>
      <c r="V358" s="15">
        <f t="shared" si="59"/>
        <v>8.3691538206185641</v>
      </c>
    </row>
    <row r="359" spans="1:22" s="1" customFormat="1" x14ac:dyDescent="0.2">
      <c r="A359" s="10" t="s">
        <v>229</v>
      </c>
      <c r="B359" s="10" t="s">
        <v>230</v>
      </c>
      <c r="C359" s="10" t="s">
        <v>231</v>
      </c>
      <c r="D359" s="11">
        <v>3792277.66</v>
      </c>
      <c r="E359" s="12">
        <v>8.947143157734919</v>
      </c>
      <c r="F359" s="11">
        <v>773729.17000000016</v>
      </c>
      <c r="G359" s="12">
        <v>10.85353099418495</v>
      </c>
      <c r="H359" s="11">
        <v>10514.92</v>
      </c>
      <c r="I359" s="12">
        <v>8</v>
      </c>
      <c r="J359" s="11">
        <v>19501.400000000001</v>
      </c>
      <c r="K359" s="12">
        <v>13.441067410544884</v>
      </c>
      <c r="L359" s="11">
        <v>70460.52</v>
      </c>
      <c r="M359" s="12">
        <v>7.5685398007281233</v>
      </c>
      <c r="N359" s="11">
        <v>827051.6</v>
      </c>
      <c r="O359" s="12">
        <v>8.6332839341584009</v>
      </c>
      <c r="P359" s="11">
        <v>2091020.0500000003</v>
      </c>
      <c r="Q359" s="12">
        <v>8.3751774915788104</v>
      </c>
      <c r="S359" s="11">
        <f t="shared" si="57"/>
        <v>874206.01000000024</v>
      </c>
      <c r="T359" s="12">
        <f t="shared" si="58"/>
        <v>10.612161965919215</v>
      </c>
      <c r="U359" s="11">
        <f t="shared" si="56"/>
        <v>2918071.6500000004</v>
      </c>
      <c r="V359" s="12">
        <f t="shared" si="59"/>
        <v>8.4483310573268469</v>
      </c>
    </row>
    <row r="360" spans="1:22" s="1" customFormat="1" x14ac:dyDescent="0.2">
      <c r="A360" s="10" t="s">
        <v>51</v>
      </c>
      <c r="B360" s="10" t="s">
        <v>2</v>
      </c>
      <c r="C360" s="10" t="s">
        <v>52</v>
      </c>
      <c r="D360" s="11">
        <v>5154529.95</v>
      </c>
      <c r="E360" s="12">
        <v>8.7880432691636603</v>
      </c>
      <c r="F360" s="11">
        <v>907523.2</v>
      </c>
      <c r="G360" s="12">
        <v>9.3317396029104298</v>
      </c>
      <c r="H360" s="11">
        <v>19894.800000000003</v>
      </c>
      <c r="I360" s="12">
        <v>17.388121318133383</v>
      </c>
      <c r="J360" s="11">
        <v>27880.699999999997</v>
      </c>
      <c r="K360" s="12">
        <v>11.995232974781839</v>
      </c>
      <c r="L360" s="11">
        <v>67265.159999999989</v>
      </c>
      <c r="M360" s="12">
        <v>12.793747479378611</v>
      </c>
      <c r="N360" s="11">
        <v>1421934.91</v>
      </c>
      <c r="O360" s="12">
        <v>8.417498733468749</v>
      </c>
      <c r="P360" s="11">
        <v>2710031.1799999997</v>
      </c>
      <c r="Q360" s="12">
        <v>8.6048399574502312</v>
      </c>
      <c r="S360" s="11">
        <f t="shared" si="57"/>
        <v>1022563.86</v>
      </c>
      <c r="T360" s="12">
        <f t="shared" si="58"/>
        <v>9.7888383667304666</v>
      </c>
      <c r="U360" s="11">
        <f t="shared" si="56"/>
        <v>4131966.09</v>
      </c>
      <c r="V360" s="12">
        <f t="shared" si="59"/>
        <v>8.5403701576844249</v>
      </c>
    </row>
    <row r="361" spans="1:22" s="1" customFormat="1" x14ac:dyDescent="0.2">
      <c r="A361" s="10" t="s">
        <v>53</v>
      </c>
      <c r="B361" s="10" t="s">
        <v>3</v>
      </c>
      <c r="C361" s="10" t="s">
        <v>54</v>
      </c>
      <c r="D361" s="11">
        <v>4791324.0600000005</v>
      </c>
      <c r="E361" s="12">
        <v>8.6426217253190778</v>
      </c>
      <c r="F361" s="11">
        <v>920789.2</v>
      </c>
      <c r="G361" s="12">
        <v>9.1745241332109444</v>
      </c>
      <c r="H361" s="11">
        <v>23414.400000000001</v>
      </c>
      <c r="I361" s="12">
        <v>19.306642066420665</v>
      </c>
      <c r="J361" s="11">
        <v>28235.5</v>
      </c>
      <c r="K361" s="12">
        <v>9.23</v>
      </c>
      <c r="L361" s="11">
        <v>65092.600000000006</v>
      </c>
      <c r="M361" s="12">
        <v>12.537398398589085</v>
      </c>
      <c r="N361" s="11">
        <v>1292781.3599999999</v>
      </c>
      <c r="O361" s="12">
        <v>8.2165807155511601</v>
      </c>
      <c r="P361" s="11">
        <v>2461011</v>
      </c>
      <c r="Q361" s="12">
        <v>8.4561984164231667</v>
      </c>
      <c r="S361" s="11">
        <f t="shared" si="57"/>
        <v>1037531.7</v>
      </c>
      <c r="T361" s="12">
        <f t="shared" si="58"/>
        <v>9.6156692860565087</v>
      </c>
      <c r="U361" s="11">
        <f t="shared" si="56"/>
        <v>3753792.36</v>
      </c>
      <c r="V361" s="12">
        <f t="shared" si="59"/>
        <v>8.373675658767656</v>
      </c>
    </row>
    <row r="362" spans="1:22" s="1" customFormat="1" x14ac:dyDescent="0.2">
      <c r="A362" s="10" t="s">
        <v>55</v>
      </c>
      <c r="B362" s="10" t="s">
        <v>4</v>
      </c>
      <c r="C362" s="10" t="s">
        <v>56</v>
      </c>
      <c r="D362" s="11"/>
      <c r="E362" s="12"/>
      <c r="F362" s="11"/>
      <c r="G362" s="12"/>
      <c r="H362" s="11"/>
      <c r="I362" s="12"/>
      <c r="J362" s="11"/>
      <c r="K362" s="12"/>
      <c r="L362" s="11"/>
      <c r="M362" s="12"/>
      <c r="N362" s="11"/>
      <c r="O362" s="12"/>
      <c r="P362" s="11"/>
      <c r="Q362" s="12"/>
      <c r="S362" s="11">
        <f t="shared" si="57"/>
        <v>0</v>
      </c>
      <c r="T362" s="12" t="e">
        <f t="shared" si="58"/>
        <v>#DIV/0!</v>
      </c>
      <c r="U362" s="11">
        <f t="shared" si="56"/>
        <v>0</v>
      </c>
      <c r="V362" s="12" t="e">
        <f t="shared" si="59"/>
        <v>#DIV/0!</v>
      </c>
    </row>
    <row r="363" spans="1:22" s="1" customFormat="1" x14ac:dyDescent="0.2">
      <c r="A363" s="10" t="s">
        <v>57</v>
      </c>
      <c r="B363" s="10" t="s">
        <v>5</v>
      </c>
      <c r="C363" s="10" t="s">
        <v>58</v>
      </c>
      <c r="D363" s="11"/>
      <c r="E363" s="12"/>
      <c r="F363" s="11"/>
      <c r="G363" s="12"/>
      <c r="H363" s="11"/>
      <c r="I363" s="12"/>
      <c r="J363" s="11"/>
      <c r="K363" s="12"/>
      <c r="L363" s="11"/>
      <c r="M363" s="12"/>
      <c r="N363" s="11"/>
      <c r="O363" s="12"/>
      <c r="P363" s="11"/>
      <c r="Q363" s="12"/>
      <c r="S363" s="11">
        <f t="shared" si="57"/>
        <v>0</v>
      </c>
      <c r="T363" s="12" t="e">
        <f t="shared" si="58"/>
        <v>#DIV/0!</v>
      </c>
      <c r="U363" s="11">
        <f t="shared" si="56"/>
        <v>0</v>
      </c>
      <c r="V363" s="12" t="e">
        <f t="shared" si="59"/>
        <v>#DIV/0!</v>
      </c>
    </row>
    <row r="364" spans="1:22" s="1" customFormat="1" x14ac:dyDescent="0.2">
      <c r="A364" s="10" t="s">
        <v>59</v>
      </c>
      <c r="B364" s="10" t="s">
        <v>6</v>
      </c>
      <c r="C364" s="10" t="s">
        <v>60</v>
      </c>
      <c r="D364" s="11"/>
      <c r="E364" s="12"/>
      <c r="F364" s="11"/>
      <c r="G364" s="12"/>
      <c r="H364" s="11"/>
      <c r="I364" s="12"/>
      <c r="J364" s="11"/>
      <c r="K364" s="12"/>
      <c r="L364" s="11"/>
      <c r="M364" s="12"/>
      <c r="N364" s="11"/>
      <c r="O364" s="12"/>
      <c r="P364" s="11"/>
      <c r="Q364" s="12"/>
      <c r="S364" s="11">
        <f t="shared" si="57"/>
        <v>0</v>
      </c>
      <c r="T364" s="12" t="e">
        <f t="shared" si="58"/>
        <v>#DIV/0!</v>
      </c>
      <c r="U364" s="11">
        <f>N364+P364</f>
        <v>0</v>
      </c>
      <c r="V364" s="12" t="e">
        <f t="shared" si="59"/>
        <v>#DIV/0!</v>
      </c>
    </row>
    <row r="365" spans="1:22" s="1" customFormat="1" x14ac:dyDescent="0.2">
      <c r="A365" s="10" t="s">
        <v>61</v>
      </c>
      <c r="B365" s="10" t="s">
        <v>7</v>
      </c>
      <c r="C365" s="10" t="s">
        <v>62</v>
      </c>
      <c r="D365" s="11"/>
      <c r="E365" s="12"/>
      <c r="F365" s="11"/>
      <c r="G365" s="12"/>
      <c r="H365" s="11"/>
      <c r="I365" s="12"/>
      <c r="J365" s="11"/>
      <c r="K365" s="12"/>
      <c r="L365" s="11"/>
      <c r="M365" s="12"/>
      <c r="N365" s="11"/>
      <c r="O365" s="12"/>
      <c r="P365" s="11"/>
      <c r="Q365" s="12"/>
      <c r="S365" s="11">
        <f t="shared" si="57"/>
        <v>0</v>
      </c>
      <c r="T365" s="12" t="e">
        <f t="shared" si="58"/>
        <v>#DIV/0!</v>
      </c>
      <c r="U365" s="11">
        <f t="shared" ref="U365:U370" si="60">N365+P365</f>
        <v>0</v>
      </c>
      <c r="V365" s="12" t="e">
        <f t="shared" si="59"/>
        <v>#DIV/0!</v>
      </c>
    </row>
    <row r="366" spans="1:22" s="1" customFormat="1" x14ac:dyDescent="0.2">
      <c r="A366" s="10" t="s">
        <v>63</v>
      </c>
      <c r="B366" s="10" t="s">
        <v>8</v>
      </c>
      <c r="C366" s="10" t="s">
        <v>64</v>
      </c>
      <c r="D366" s="11"/>
      <c r="E366" s="12"/>
      <c r="F366" s="11"/>
      <c r="G366" s="12"/>
      <c r="H366" s="11"/>
      <c r="I366" s="12"/>
      <c r="J366" s="11"/>
      <c r="K366" s="12"/>
      <c r="L366" s="11"/>
      <c r="M366" s="12"/>
      <c r="N366" s="11"/>
      <c r="O366" s="12"/>
      <c r="P366" s="11"/>
      <c r="Q366" s="12"/>
      <c r="S366" s="11">
        <f t="shared" si="57"/>
        <v>0</v>
      </c>
      <c r="T366" s="12" t="e">
        <f t="shared" si="58"/>
        <v>#DIV/0!</v>
      </c>
      <c r="U366" s="11">
        <f t="shared" si="60"/>
        <v>0</v>
      </c>
      <c r="V366" s="12" t="e">
        <f t="shared" si="59"/>
        <v>#DIV/0!</v>
      </c>
    </row>
    <row r="367" spans="1:22" s="1" customFormat="1" x14ac:dyDescent="0.2">
      <c r="A367" s="10" t="s">
        <v>65</v>
      </c>
      <c r="B367" s="10" t="s">
        <v>9</v>
      </c>
      <c r="C367" s="10" t="s">
        <v>66</v>
      </c>
      <c r="D367" s="11"/>
      <c r="E367" s="12"/>
      <c r="F367" s="11"/>
      <c r="G367" s="12"/>
      <c r="H367" s="11"/>
      <c r="I367" s="12"/>
      <c r="J367" s="11"/>
      <c r="K367" s="12"/>
      <c r="L367" s="11"/>
      <c r="M367" s="12"/>
      <c r="N367" s="11"/>
      <c r="O367" s="12"/>
      <c r="P367" s="11"/>
      <c r="Q367" s="12"/>
      <c r="S367" s="11">
        <f t="shared" ref="S367:S370" si="61">F367+H367+J367+L367</f>
        <v>0</v>
      </c>
      <c r="T367" s="12" t="e">
        <f t="shared" ref="T367:T370" si="62">(F367*G367+H367*I367+J367*K367+L367*M367)/(F367+H367+J367+L367)</f>
        <v>#DIV/0!</v>
      </c>
      <c r="U367" s="11">
        <f t="shared" si="60"/>
        <v>0</v>
      </c>
      <c r="V367" s="12" t="e">
        <f t="shared" ref="V367:V370" si="63">(N367*O367+P367*Q367)/(N367+P367)</f>
        <v>#DIV/0!</v>
      </c>
    </row>
    <row r="368" spans="1:22" s="1" customFormat="1" x14ac:dyDescent="0.2">
      <c r="A368" s="10" t="s">
        <v>67</v>
      </c>
      <c r="B368" s="10" t="s">
        <v>10</v>
      </c>
      <c r="C368" s="10" t="s">
        <v>68</v>
      </c>
      <c r="D368" s="11"/>
      <c r="E368" s="12"/>
      <c r="F368" s="11"/>
      <c r="G368" s="12"/>
      <c r="H368" s="11"/>
      <c r="I368" s="12"/>
      <c r="J368" s="11"/>
      <c r="K368" s="12"/>
      <c r="L368" s="11"/>
      <c r="M368" s="12"/>
      <c r="N368" s="11"/>
      <c r="O368" s="12"/>
      <c r="P368" s="11"/>
      <c r="Q368" s="12"/>
      <c r="S368" s="11">
        <f t="shared" si="61"/>
        <v>0</v>
      </c>
      <c r="T368" s="12" t="e">
        <f t="shared" si="62"/>
        <v>#DIV/0!</v>
      </c>
      <c r="U368" s="11">
        <f t="shared" si="60"/>
        <v>0</v>
      </c>
      <c r="V368" s="12" t="e">
        <f t="shared" si="63"/>
        <v>#DIV/0!</v>
      </c>
    </row>
    <row r="369" spans="1:22" s="1" customFormat="1" x14ac:dyDescent="0.2">
      <c r="A369" s="10" t="s">
        <v>69</v>
      </c>
      <c r="B369" s="10" t="s">
        <v>11</v>
      </c>
      <c r="C369" s="10" t="s">
        <v>106</v>
      </c>
      <c r="D369" s="11"/>
      <c r="E369" s="12"/>
      <c r="F369" s="11"/>
      <c r="G369" s="12"/>
      <c r="H369" s="11"/>
      <c r="I369" s="12"/>
      <c r="J369" s="11"/>
      <c r="K369" s="12"/>
      <c r="L369" s="11"/>
      <c r="M369" s="12"/>
      <c r="N369" s="11"/>
      <c r="O369" s="12"/>
      <c r="P369" s="11"/>
      <c r="Q369" s="12"/>
      <c r="S369" s="11">
        <f t="shared" si="61"/>
        <v>0</v>
      </c>
      <c r="T369" s="12" t="e">
        <f t="shared" si="62"/>
        <v>#DIV/0!</v>
      </c>
      <c r="U369" s="11">
        <f t="shared" si="60"/>
        <v>0</v>
      </c>
      <c r="V369" s="12" t="e">
        <f t="shared" si="63"/>
        <v>#DIV/0!</v>
      </c>
    </row>
    <row r="370" spans="1:22" s="1" customFormat="1" ht="13.5" thickBot="1" x14ac:dyDescent="0.25">
      <c r="A370" s="13" t="s">
        <v>71</v>
      </c>
      <c r="B370" s="13" t="s">
        <v>0</v>
      </c>
      <c r="C370" s="13" t="s">
        <v>72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S370" s="14">
        <f t="shared" si="61"/>
        <v>0</v>
      </c>
      <c r="T370" s="15" t="e">
        <f t="shared" si="62"/>
        <v>#DIV/0!</v>
      </c>
      <c r="U370" s="14">
        <f t="shared" si="60"/>
        <v>0</v>
      </c>
      <c r="V370" s="15" t="e">
        <f t="shared" si="63"/>
        <v>#DIV/0!</v>
      </c>
    </row>
    <row r="371" spans="1:22" ht="1.5" customHeight="1" x14ac:dyDescent="0.2"/>
    <row r="372" spans="1:22" x14ac:dyDescent="0.2">
      <c r="A372" s="3" t="s">
        <v>214</v>
      </c>
      <c r="B372" s="3" t="s">
        <v>215</v>
      </c>
      <c r="C372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2025-04-22T05:17:08Z</dcterms:modified>
</cp:coreProperties>
</file>