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60" i="19" l="1"/>
  <c r="W360" i="19"/>
  <c r="V360" i="19"/>
  <c r="U360" i="19"/>
  <c r="U370" i="20" l="1"/>
  <c r="V370" i="20"/>
  <c r="W370" i="20"/>
  <c r="X370" i="20"/>
  <c r="U360" i="20"/>
  <c r="V360" i="20"/>
  <c r="W360" i="20"/>
  <c r="X360" i="20"/>
  <c r="U361" i="20"/>
  <c r="V361" i="20"/>
  <c r="W361" i="20"/>
  <c r="X361" i="20"/>
  <c r="U362" i="20"/>
  <c r="V362" i="20"/>
  <c r="W362" i="20"/>
  <c r="X362" i="20"/>
  <c r="U363" i="20"/>
  <c r="V363" i="20"/>
  <c r="W363" i="20"/>
  <c r="X363" i="20"/>
  <c r="U364" i="20"/>
  <c r="V364" i="20"/>
  <c r="W364" i="20"/>
  <c r="X364" i="20"/>
  <c r="U365" i="20"/>
  <c r="V365" i="20"/>
  <c r="W365" i="20"/>
  <c r="X365" i="20"/>
  <c r="U366" i="20"/>
  <c r="V366" i="20"/>
  <c r="W366" i="20"/>
  <c r="X366" i="20"/>
  <c r="U367" i="20"/>
  <c r="V367" i="20"/>
  <c r="W367" i="20"/>
  <c r="X367" i="20"/>
  <c r="U368" i="20"/>
  <c r="V368" i="20"/>
  <c r="W368" i="20"/>
  <c r="X368" i="20"/>
  <c r="U369" i="20"/>
  <c r="V369" i="20"/>
  <c r="W369" i="20"/>
  <c r="X369" i="20"/>
  <c r="U363" i="21"/>
  <c r="V363" i="21"/>
  <c r="W363" i="21"/>
  <c r="X363" i="21"/>
  <c r="U364" i="21"/>
  <c r="V364" i="21"/>
  <c r="W364" i="21"/>
  <c r="X364" i="21"/>
  <c r="U365" i="21"/>
  <c r="V365" i="21"/>
  <c r="W365" i="21"/>
  <c r="X365" i="21"/>
  <c r="U366" i="21"/>
  <c r="V366" i="21"/>
  <c r="W366" i="21"/>
  <c r="X366" i="21"/>
  <c r="U367" i="21"/>
  <c r="V367" i="21"/>
  <c r="W367" i="21"/>
  <c r="X367" i="21"/>
  <c r="U368" i="21"/>
  <c r="V368" i="21"/>
  <c r="W368" i="21"/>
  <c r="X368" i="21"/>
  <c r="U369" i="21"/>
  <c r="V369" i="21"/>
  <c r="W369" i="21"/>
  <c r="X369" i="21"/>
  <c r="U370" i="21"/>
  <c r="V370" i="21"/>
  <c r="W370" i="21"/>
  <c r="X370" i="21"/>
  <c r="U371" i="21"/>
  <c r="V371" i="21"/>
  <c r="W371" i="21"/>
  <c r="X371" i="21"/>
  <c r="U372" i="21"/>
  <c r="V372" i="21"/>
  <c r="W372" i="21"/>
  <c r="X372" i="21"/>
  <c r="U373" i="21"/>
  <c r="V373" i="21"/>
  <c r="W373" i="21"/>
  <c r="X373" i="21"/>
  <c r="I370" i="18"/>
  <c r="H370" i="18"/>
  <c r="G370" i="18"/>
  <c r="F370" i="18"/>
  <c r="E370" i="18"/>
  <c r="D370" i="18"/>
  <c r="I369" i="18"/>
  <c r="H369" i="18"/>
  <c r="G369" i="18"/>
  <c r="F369" i="18"/>
  <c r="E369" i="18"/>
  <c r="D369" i="18"/>
  <c r="I368" i="18"/>
  <c r="H368" i="18"/>
  <c r="G368" i="18"/>
  <c r="F368" i="18"/>
  <c r="E368" i="18"/>
  <c r="D368" i="18"/>
  <c r="I367" i="18"/>
  <c r="H367" i="18"/>
  <c r="G367" i="18"/>
  <c r="F367" i="18"/>
  <c r="E367" i="18"/>
  <c r="D367" i="18"/>
  <c r="I366" i="18"/>
  <c r="H366" i="18"/>
  <c r="G366" i="18"/>
  <c r="F366" i="18"/>
  <c r="E366" i="18"/>
  <c r="D366" i="18"/>
  <c r="I365" i="18"/>
  <c r="H365" i="18"/>
  <c r="G365" i="18"/>
  <c r="F365" i="18"/>
  <c r="E365" i="18"/>
  <c r="D365" i="18"/>
  <c r="I364" i="18"/>
  <c r="H364" i="18"/>
  <c r="G364" i="18"/>
  <c r="F364" i="18"/>
  <c r="E364" i="18"/>
  <c r="D364" i="18"/>
  <c r="I363" i="18"/>
  <c r="H363" i="18"/>
  <c r="G363" i="18"/>
  <c r="F363" i="18"/>
  <c r="E363" i="18"/>
  <c r="D363" i="18"/>
  <c r="I362" i="18"/>
  <c r="H362" i="18"/>
  <c r="G362" i="18"/>
  <c r="F362" i="18"/>
  <c r="E362" i="18"/>
  <c r="D362" i="18"/>
  <c r="I361" i="18"/>
  <c r="H361" i="18"/>
  <c r="G361" i="18"/>
  <c r="F361" i="18"/>
  <c r="E361" i="18"/>
  <c r="D361" i="18"/>
  <c r="I360" i="18"/>
  <c r="H360" i="18"/>
  <c r="G360" i="18"/>
  <c r="F360" i="18"/>
  <c r="E360" i="18"/>
  <c r="D360" i="18"/>
  <c r="I359" i="18"/>
  <c r="H359" i="18"/>
  <c r="G359" i="18"/>
  <c r="F359" i="18"/>
  <c r="E359" i="18"/>
  <c r="D359" i="18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70" i="15"/>
  <c r="AC369" i="15"/>
  <c r="AC368" i="15"/>
  <c r="AC367" i="15"/>
  <c r="AC366" i="15"/>
  <c r="AC365" i="15"/>
  <c r="AC364" i="15"/>
  <c r="AC363" i="15"/>
  <c r="AC362" i="15"/>
  <c r="AC361" i="15"/>
  <c r="AC360" i="15"/>
  <c r="AC359" i="15"/>
  <c r="X370" i="19"/>
  <c r="W370" i="19"/>
  <c r="V370" i="19"/>
  <c r="U370" i="19"/>
  <c r="X369" i="19"/>
  <c r="W369" i="19"/>
  <c r="V369" i="19"/>
  <c r="U369" i="19"/>
  <c r="X368" i="19"/>
  <c r="W368" i="19"/>
  <c r="V368" i="19"/>
  <c r="U368" i="19"/>
  <c r="X367" i="19"/>
  <c r="W367" i="19"/>
  <c r="V367" i="19"/>
  <c r="U367" i="19"/>
  <c r="X366" i="19"/>
  <c r="W366" i="19"/>
  <c r="V366" i="19"/>
  <c r="U366" i="19"/>
  <c r="X365" i="19"/>
  <c r="W365" i="19"/>
  <c r="V365" i="19"/>
  <c r="U365" i="19"/>
  <c r="X364" i="19"/>
  <c r="W364" i="19"/>
  <c r="V364" i="19"/>
  <c r="U364" i="19"/>
  <c r="X363" i="19"/>
  <c r="W363" i="19"/>
  <c r="V363" i="19"/>
  <c r="U363" i="19"/>
  <c r="X362" i="19"/>
  <c r="W362" i="19"/>
  <c r="V362" i="19"/>
  <c r="U362" i="19"/>
  <c r="X361" i="19"/>
  <c r="W361" i="19"/>
  <c r="V361" i="19"/>
  <c r="U361" i="19"/>
  <c r="X359" i="19"/>
  <c r="W359" i="19"/>
  <c r="V359" i="19"/>
  <c r="U359" i="19"/>
  <c r="X362" i="21"/>
  <c r="W362" i="21"/>
  <c r="V362" i="21"/>
  <c r="U362" i="21"/>
  <c r="X359" i="20"/>
  <c r="W359" i="20"/>
  <c r="V359" i="20"/>
  <c r="U359" i="20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U347" i="19"/>
  <c r="V347" i="19"/>
  <c r="W347" i="19"/>
  <c r="X347" i="19"/>
  <c r="U348" i="19"/>
  <c r="V348" i="19"/>
  <c r="W348" i="19"/>
  <c r="X348" i="19"/>
  <c r="U349" i="19"/>
  <c r="V349" i="19"/>
  <c r="W349" i="19"/>
  <c r="X349" i="19"/>
  <c r="U350" i="19"/>
  <c r="V350" i="19"/>
  <c r="W350" i="19"/>
  <c r="X350" i="19"/>
  <c r="U351" i="19"/>
  <c r="V351" i="19"/>
  <c r="W351" i="19"/>
  <c r="X351" i="19"/>
  <c r="U352" i="19"/>
  <c r="V352" i="19"/>
  <c r="W352" i="19"/>
  <c r="X352" i="19"/>
  <c r="U353" i="19"/>
  <c r="V353" i="19"/>
  <c r="W353" i="19"/>
  <c r="X353" i="19"/>
  <c r="U354" i="19"/>
  <c r="V354" i="19"/>
  <c r="W354" i="19"/>
  <c r="X354" i="19"/>
  <c r="U355" i="19"/>
  <c r="V355" i="19"/>
  <c r="W355" i="19"/>
  <c r="X355" i="19"/>
  <c r="U356" i="19"/>
  <c r="V356" i="19"/>
  <c r="W356" i="19"/>
  <c r="X356" i="19"/>
  <c r="U357" i="19"/>
  <c r="V357" i="19"/>
  <c r="W357" i="19"/>
  <c r="X357" i="19"/>
  <c r="U358" i="19"/>
  <c r="V358" i="19"/>
  <c r="W358" i="19"/>
  <c r="X358" i="19"/>
  <c r="U347" i="20"/>
  <c r="V347" i="20"/>
  <c r="W347" i="20"/>
  <c r="X347" i="20"/>
  <c r="U348" i="20"/>
  <c r="V348" i="20"/>
  <c r="W348" i="20"/>
  <c r="X348" i="20"/>
  <c r="U349" i="20"/>
  <c r="V349" i="20"/>
  <c r="W349" i="20"/>
  <c r="X349" i="20"/>
  <c r="U350" i="20"/>
  <c r="V350" i="20"/>
  <c r="W350" i="20"/>
  <c r="X350" i="20"/>
  <c r="U351" i="20"/>
  <c r="V351" i="20"/>
  <c r="W351" i="20"/>
  <c r="X351" i="20"/>
  <c r="U352" i="20"/>
  <c r="V352" i="20"/>
  <c r="W352" i="20"/>
  <c r="X352" i="20"/>
  <c r="U353" i="20"/>
  <c r="V353" i="20"/>
  <c r="W353" i="20"/>
  <c r="X353" i="20"/>
  <c r="U354" i="20"/>
  <c r="V354" i="20"/>
  <c r="W354" i="20"/>
  <c r="X354" i="20"/>
  <c r="U355" i="20"/>
  <c r="V355" i="20"/>
  <c r="W355" i="20"/>
  <c r="X355" i="20"/>
  <c r="U356" i="20"/>
  <c r="V356" i="20"/>
  <c r="W356" i="20"/>
  <c r="X356" i="20"/>
  <c r="U357" i="20"/>
  <c r="V357" i="20"/>
  <c r="W357" i="20"/>
  <c r="X357" i="20"/>
  <c r="U358" i="20"/>
  <c r="V358" i="20"/>
  <c r="W358" i="20"/>
  <c r="X358" i="20"/>
  <c r="U350" i="21"/>
  <c r="V350" i="21"/>
  <c r="W350" i="21"/>
  <c r="X350" i="21"/>
  <c r="U351" i="21"/>
  <c r="V351" i="21"/>
  <c r="W351" i="21"/>
  <c r="X351" i="21"/>
  <c r="U352" i="21"/>
  <c r="V352" i="21"/>
  <c r="W352" i="21"/>
  <c r="X352" i="21"/>
  <c r="U353" i="21"/>
  <c r="V353" i="21"/>
  <c r="W353" i="21"/>
  <c r="X353" i="21"/>
  <c r="U354" i="21"/>
  <c r="V354" i="21"/>
  <c r="W354" i="21"/>
  <c r="X354" i="21"/>
  <c r="U355" i="21"/>
  <c r="V355" i="21"/>
  <c r="W355" i="21"/>
  <c r="X355" i="21"/>
  <c r="U356" i="21"/>
  <c r="V356" i="21"/>
  <c r="W356" i="21"/>
  <c r="X356" i="21"/>
  <c r="U357" i="21"/>
  <c r="V357" i="21"/>
  <c r="W357" i="21"/>
  <c r="X357" i="21"/>
  <c r="U358" i="21"/>
  <c r="V358" i="21"/>
  <c r="W358" i="21"/>
  <c r="X358" i="21"/>
  <c r="U359" i="21"/>
  <c r="V359" i="21"/>
  <c r="W359" i="21"/>
  <c r="X359" i="21"/>
  <c r="U360" i="21"/>
  <c r="V360" i="21"/>
  <c r="W360" i="21"/>
  <c r="X360" i="21"/>
  <c r="U361" i="21"/>
  <c r="V361" i="21"/>
  <c r="W361" i="21"/>
  <c r="X361" i="21"/>
  <c r="U337" i="19" l="1"/>
  <c r="V337" i="19"/>
  <c r="W337" i="19"/>
  <c r="X337" i="19"/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<sst xmlns="http://schemas.openxmlformats.org/spreadsheetml/2006/main" count="8274" uniqueCount="238">
  <si>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</si>
  <si>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</si>
  <si>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</si>
  <si>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</si>
  <si>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</si>
  <si>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</si>
  <si>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</si>
  <si>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</si>
  <si>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</si>
  <si>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</si>
  <si>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</si>
  <si>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</si>
  <si>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</si>
  <si>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</si>
  <si>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</si>
  <si>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</si>
  <si>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</si>
  <si>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</si>
  <si>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</si>
  <si>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</si>
  <si>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</si>
  <si>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</si>
  <si>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</si>
  <si>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</si>
  <si>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</si>
  <si>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</si>
  <si>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</si>
  <si>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</si>
  <si>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</si>
  <si>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</si>
  <si>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</si>
  <si>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</si>
  <si>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</si>
  <si>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</si>
  <si>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</si>
  <si>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</si>
  <si>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</si>
  <si>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</si>
  <si>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</si>
  <si>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</si>
  <si>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</si>
  <si>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</si>
  <si>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</si>
  <si>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</si>
  <si>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</si>
  <si>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</si>
  <si>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</si>
  <si>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</si>
  <si>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</si>
  <si>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</si>
  <si>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</si>
  <si>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</si>
  <si>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</si>
  <si>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</si>
  <si>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</si>
  <si>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</si>
  <si>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</si>
  <si>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</si>
  <si>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</si>
  <si>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</si>
  <si>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</si>
  <si>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</si>
  <si>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</si>
  <si>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</si>
  <si>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</si>
  <si>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</si>
  <si>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</si>
  <si>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</si>
  <si>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</si>
  <si>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</si>
  <si>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</si>
  <si>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</si>
  <si>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</si>
  <si>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</si>
  <si>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</si>
  <si>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</si>
  <si>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</si>
  <si>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</si>
  <si>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</si>
  <si>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</si>
  <si>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</si>
  <si>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</si>
  <si>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</si>
  <si>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</si>
  <si>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</si>
  <si>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</si>
  <si>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</si>
  <si>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</si>
  <si>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</si>
  <si>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</si>
  <si>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</si>
  <si>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</si>
  <si>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</si>
  <si>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</si>
  <si>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</si>
  <si>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</si>
  <si>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</si>
  <si>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</si>
  <si>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</si>
  <si>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</si>
  <si>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</si>
  <si>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</si>
  <si>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</si>
  <si>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</si>
  <si>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</si>
  <si>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</si>
  <si>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</si>
  <si>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</si>
  <si>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</si>
  <si>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</si>
  <si>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</si>
  <si>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</si>
  <si>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</si>
  <si>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</si>
  <si>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</si>
  <si>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</si>
  <si>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</si>
  <si>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</si>
  <si>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</si>
  <si>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</si>
  <si>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</si>
  <si>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</si>
  <si>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</si>
  <si>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</si>
  <si>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</si>
  <si>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</si>
  <si>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</si>
  <si>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</si>
  <si>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</si>
  <si>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</si>
  <si>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</si>
  <si>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</si>
  <si>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</si>
  <si>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</si>
  <si>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</si>
  <si>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</si>
  <si>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</si>
  <si>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</si>
  <si>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</si>
  <si>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Ноябрь*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</si>
  <si>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</si>
  <si>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</si>
  <si>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</si>
  <si>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</si>
  <si>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</si>
  <si>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</si>
  <si>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</si>
  <si>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</si>
  <si>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</si>
  <si>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</si>
  <si>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</si>
  <si>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</si>
  <si>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</si>
  <si>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</si>
  <si>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</si>
  <si>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</si>
  <si>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</si>
  <si>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</si>
  <si>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</si>
  <si>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</si>
  <si>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</si>
  <si>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</si>
  <si>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</si>
  <si>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</si>
  <si>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</si>
  <si>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</si>
  <si>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</si>
  <si>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</si>
  <si>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</si>
  <si>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</si>
  <si>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</si>
  <si>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</si>
  <si>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</si>
  <si>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</si>
  <si>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</si>
  <si>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</si>
  <si>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</si>
  <si>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</si>
  <si>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</si>
  <si>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</si>
  <si>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</si>
  <si>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</si>
  <si>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</si>
  <si>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</si>
  <si>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</si>
  <si>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</si>
  <si>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</si>
  <si>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</si>
  <si>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</si>
  <si>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</si>
  <si>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</si>
  <si>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</si>
  <si>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</si>
  <si>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</si>
  <si>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</si>
  <si>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</si>
  <si>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</si>
  <si>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</si>
  <si>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</si>
  <si>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</si>
  <si>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</si>
  <si>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</si>
  <si>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</si>
  <si>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</si>
  <si>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</si>
  <si>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</si>
  <si>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</si>
  <si>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</si>
  <si>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</si>
  <si>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</si>
  <si>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</si>
  <si>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</si>
  <si>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</si>
  <si>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</si>
  <si>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</si>
  <si>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</si>
  <si>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</si>
  <si>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</si>
  <si>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</si>
  <si>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</si>
  <si>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* данные приведены без учета ОАО "АзияУниверсалБанк" в связи с отзывом лицензии</t>
  </si>
  <si>
    <t>* маалыматтар лицензиясы кайтарылып алынгандыгына байланыштуу, "АзияУниверсалБанк" ААКсын эсепке алуусуз келтирилген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</si>
  <si>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</si>
  <si>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</si>
  <si>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</si>
  <si>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</si>
  <si>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</si>
  <si>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</si>
  <si>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</si>
  <si>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</si>
  <si>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</si>
  <si>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</si>
  <si>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</si>
  <si>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</si>
  <si>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</si>
  <si>
    <t>Үчтүн айы 2025 ж.</t>
  </si>
  <si>
    <t>Январь 2025 г.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</si>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</sst>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2"/>
  <sheetViews>
    <sheetView tabSelected="1" zoomScale="75" zoomScaleNormal="75" zoomScaleSheetLayoutView="80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0" sqref="A360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140</v>
      </c>
      <c r="B2" s="2" t="s">
        <v>35</v>
      </c>
      <c r="C2" s="2" t="s">
        <v>141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1" t="s">
        <v>175</v>
      </c>
      <c r="G5" s="62"/>
      <c r="H5" s="61" t="s">
        <v>151</v>
      </c>
      <c r="I5" s="62"/>
    </row>
    <row r="6" spans="1:9" ht="24" customHeight="1" x14ac:dyDescent="0.2">
      <c r="A6" s="60"/>
      <c r="B6" s="60"/>
      <c r="C6" s="60"/>
      <c r="D6" s="58" t="s">
        <v>179</v>
      </c>
      <c r="E6" s="59"/>
      <c r="F6" s="58" t="s">
        <v>176</v>
      </c>
      <c r="G6" s="59"/>
      <c r="H6" s="58" t="s">
        <v>152</v>
      </c>
      <c r="I6" s="59"/>
    </row>
    <row r="7" spans="1:9" ht="24" customHeight="1" x14ac:dyDescent="0.2">
      <c r="A7" s="60"/>
      <c r="B7" s="60"/>
      <c r="C7" s="60"/>
      <c r="D7" s="63" t="s">
        <v>180</v>
      </c>
      <c r="E7" s="64"/>
      <c r="F7" s="63" t="s">
        <v>177</v>
      </c>
      <c r="G7" s="64"/>
      <c r="H7" s="63" t="s">
        <v>153</v>
      </c>
      <c r="I7" s="64"/>
    </row>
    <row r="8" spans="1: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</row>
    <row r="9" spans="1: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</row>
    <row r="10" spans="1: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</row>
    <row r="11" spans="1:9" s="6" customFormat="1" x14ac:dyDescent="0.2">
      <c r="A11" s="8" t="s">
        <v>52</v>
      </c>
      <c r="B11" s="8" t="s">
        <v>32</v>
      </c>
      <c r="C11" s="8" t="s">
        <v>88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89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90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91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92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93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94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95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96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97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98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100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89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90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91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92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93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94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95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96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97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98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101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89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90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91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92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93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94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95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96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97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98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102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89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90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91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92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93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94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95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96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97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98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103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89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90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91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92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93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94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95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96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97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98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104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89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90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91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92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93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94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95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96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97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98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105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89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90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91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92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93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94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95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96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97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98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106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89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90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91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92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93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94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95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96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97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98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107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89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90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91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92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93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94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95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96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97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98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108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89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90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91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92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93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94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95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96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97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98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109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89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90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91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92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93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94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95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96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97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98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110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89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90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91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92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93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94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95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96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97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98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111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89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90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91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92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93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94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95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96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97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98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112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89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90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91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92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93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94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95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96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97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98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113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89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90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91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92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93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94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95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96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97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78</v>
      </c>
      <c r="B189" s="8" t="s">
        <v>139</v>
      </c>
      <c r="C189" s="8" t="s">
        <v>114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79</v>
      </c>
      <c r="B191" s="7" t="s">
        <v>17</v>
      </c>
      <c r="C191" s="7" t="s">
        <v>115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89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90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91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92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93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94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95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96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97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116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80</v>
      </c>
      <c r="B203" s="7" t="s">
        <v>16</v>
      </c>
      <c r="C203" s="7" t="s">
        <v>117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89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90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91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92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93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94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95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96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97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116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81</v>
      </c>
      <c r="B215" s="7" t="s">
        <v>15</v>
      </c>
      <c r="C215" s="7" t="s">
        <v>118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89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90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91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92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93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94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95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96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97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116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82</v>
      </c>
      <c r="B227" s="7" t="s">
        <v>14</v>
      </c>
      <c r="C227" s="7" t="s">
        <v>119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89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90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91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92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93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94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95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96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97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116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83</v>
      </c>
      <c r="B239" s="7" t="s">
        <v>13</v>
      </c>
      <c r="C239" s="7" t="s">
        <v>120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89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90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91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92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93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94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95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96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97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116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84</v>
      </c>
      <c r="B251" s="7" t="s">
        <v>1</v>
      </c>
      <c r="C251" s="7" t="s">
        <v>121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89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90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91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92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93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94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95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96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97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116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85</v>
      </c>
      <c r="B263" s="7" t="s">
        <v>12</v>
      </c>
      <c r="C263" s="7" t="s">
        <v>122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89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90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91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92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93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94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95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96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97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116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86</v>
      </c>
      <c r="B275" s="7" t="s">
        <v>42</v>
      </c>
      <c r="C275" s="7" t="s">
        <v>123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89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90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91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92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93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94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95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96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97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116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99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87</v>
      </c>
      <c r="B287" s="7" t="s">
        <v>43</v>
      </c>
      <c r="C287" s="7" t="s">
        <v>124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89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90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91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92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93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94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95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96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97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116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99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125</v>
      </c>
      <c r="B299" s="7" t="s">
        <v>126</v>
      </c>
      <c r="C299" s="7" t="s">
        <v>127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89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90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91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92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93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94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95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96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97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116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99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225</v>
      </c>
      <c r="B311" s="7" t="s">
        <v>224</v>
      </c>
      <c r="C311" s="7" t="s">
        <v>223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89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90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91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92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93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94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95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96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97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116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99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226</v>
      </c>
      <c r="B323" s="7" t="s">
        <v>227</v>
      </c>
      <c r="C323" s="7" t="s">
        <v>228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89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90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91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92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93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94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95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96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97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116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99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229</v>
      </c>
      <c r="B335" s="7" t="s">
        <v>230</v>
      </c>
      <c r="C335" s="7" t="s">
        <v>231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89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90</v>
      </c>
      <c r="D337" s="10">
        <f>'2. отрасли_общ'!D337</f>
        <v>209427128.46999997</v>
      </c>
      <c r="E337" s="11">
        <f>'2. отрасли_общ'!E337</f>
        <v>15.193206927200897</v>
      </c>
      <c r="F337" s="10">
        <f>'3. отрасли_нац вал'!D337</f>
        <v>161389255.63000003</v>
      </c>
      <c r="G337" s="11">
        <f>'3. отрасли_нац вал'!E337</f>
        <v>17.143012080907134</v>
      </c>
      <c r="H337" s="10">
        <f>'4. отрасли_ин вал'!D337</f>
        <v>48037872.839999996</v>
      </c>
      <c r="I337" s="11">
        <f>'4. отрасли_ин вал'!E337</f>
        <v>8.6425920940195411</v>
      </c>
    </row>
    <row r="338" spans="1:9" s="6" customFormat="1" x14ac:dyDescent="0.2">
      <c r="A338" s="8" t="s">
        <v>55</v>
      </c>
      <c r="B338" s="8" t="s">
        <v>4</v>
      </c>
      <c r="C338" s="8" t="s">
        <v>91</v>
      </c>
      <c r="D338" s="10">
        <f>'2. отрасли_общ'!D338</f>
        <v>215594263.03</v>
      </c>
      <c r="E338" s="11">
        <f>'2. отрасли_общ'!E338</f>
        <v>15.253919724828604</v>
      </c>
      <c r="F338" s="10">
        <f>'3. отрасли_нац вал'!D338</f>
        <v>167205305.18000001</v>
      </c>
      <c r="G338" s="11">
        <f>'3. отрасли_нац вал'!E338</f>
        <v>17.191463065929259</v>
      </c>
      <c r="H338" s="10">
        <f>'4. отрасли_ин вал'!D338</f>
        <v>48388957.850000009</v>
      </c>
      <c r="I338" s="11">
        <f>'4. отрасли_ин вал'!E338</f>
        <v>8.5588483688288406</v>
      </c>
    </row>
    <row r="339" spans="1:9" s="6" customFormat="1" x14ac:dyDescent="0.2">
      <c r="A339" s="8" t="s">
        <v>56</v>
      </c>
      <c r="B339" s="8" t="s">
        <v>5</v>
      </c>
      <c r="C339" s="8" t="s">
        <v>92</v>
      </c>
      <c r="D339" s="10">
        <f>'2. отрасли_общ'!D339</f>
        <v>222086164.92999998</v>
      </c>
      <c r="E339" s="11">
        <f>'2. отрасли_общ'!E339</f>
        <v>15.345555733835516</v>
      </c>
      <c r="F339" s="10">
        <f>'3. отрасли_нац вал'!D339</f>
        <v>173214957.41</v>
      </c>
      <c r="G339" s="11">
        <f>'3. отрасли_нац вал'!E339</f>
        <v>17.262454393963175</v>
      </c>
      <c r="H339" s="10">
        <f>'4. отрасли_ин вал'!D339</f>
        <v>48871207.519999996</v>
      </c>
      <c r="I339" s="11">
        <f>'4. отрасли_ин вал'!E339</f>
        <v>8.5514629208552062</v>
      </c>
    </row>
    <row r="340" spans="1:9" s="6" customFormat="1" x14ac:dyDescent="0.2">
      <c r="A340" s="8" t="s">
        <v>57</v>
      </c>
      <c r="B340" s="8" t="s">
        <v>6</v>
      </c>
      <c r="C340" s="8" t="s">
        <v>93</v>
      </c>
      <c r="D340" s="10">
        <f>'2. отрасли_общ'!D340</f>
        <v>228366939.85000002</v>
      </c>
      <c r="E340" s="11">
        <f>'2. отрасли_общ'!E340</f>
        <v>15.468805402585943</v>
      </c>
      <c r="F340" s="10">
        <f>'3. отрасли_нац вал'!D340</f>
        <v>178725298.70999998</v>
      </c>
      <c r="G340" s="11">
        <f>'3. отрасли_нац вал'!E340</f>
        <v>17.387454305078897</v>
      </c>
      <c r="H340" s="10">
        <f>'4. отрасли_ин вал'!D340</f>
        <v>49641641.139999993</v>
      </c>
      <c r="I340" s="11">
        <f>'4. отрасли_ин вал'!E340</f>
        <v>8.5610745068530196</v>
      </c>
    </row>
    <row r="341" spans="1:9" s="6" customFormat="1" x14ac:dyDescent="0.2">
      <c r="A341" s="8" t="s">
        <v>58</v>
      </c>
      <c r="B341" s="8" t="s">
        <v>7</v>
      </c>
      <c r="C341" s="8" t="s">
        <v>94</v>
      </c>
      <c r="D341" s="10">
        <f>'2. отрасли_общ'!D341</f>
        <v>232977389.93000001</v>
      </c>
      <c r="E341" s="11">
        <f>'2. отрасли_общ'!E341</f>
        <v>15.59891941294571</v>
      </c>
      <c r="F341" s="10">
        <f>'3. отрасли_нац вал'!D341</f>
        <v>183198141.60000002</v>
      </c>
      <c r="G341" s="11">
        <f>'3. отрасли_нац вал'!E341</f>
        <v>17.513969544512577</v>
      </c>
      <c r="H341" s="10">
        <f>'4. отрасли_ин вал'!D341</f>
        <v>49779248.329999998</v>
      </c>
      <c r="I341" s="11">
        <f>'4. отрасли_ин вал'!E341</f>
        <v>8.5511306868461912</v>
      </c>
    </row>
    <row r="342" spans="1:9" x14ac:dyDescent="0.2">
      <c r="A342" s="8" t="s">
        <v>59</v>
      </c>
      <c r="B342" s="8" t="s">
        <v>8</v>
      </c>
      <c r="C342" s="8" t="s">
        <v>95</v>
      </c>
      <c r="D342" s="10">
        <f>'2. отрасли_общ'!D342</f>
        <v>239886589.97999996</v>
      </c>
      <c r="E342" s="11">
        <f>'2. отрасли_общ'!E342</f>
        <v>15.710385217243731</v>
      </c>
      <c r="F342" s="10">
        <f>'3. отрасли_нац вал'!D342</f>
        <v>188715767.81</v>
      </c>
      <c r="G342" s="11">
        <f>'3. отрасли_нац вал'!E342</f>
        <v>17.656628924670262</v>
      </c>
      <c r="H342" s="10">
        <f>'4. отрасли_ин вал'!D342</f>
        <v>51170822.170000009</v>
      </c>
      <c r="I342" s="11">
        <f>'4. отрасли_ин вал'!E342</f>
        <v>8.5327230258454136</v>
      </c>
    </row>
    <row r="343" spans="1:9" x14ac:dyDescent="0.2">
      <c r="A343" s="8" t="s">
        <v>60</v>
      </c>
      <c r="B343" s="8" t="s">
        <v>9</v>
      </c>
      <c r="C343" s="8" t="s">
        <v>96</v>
      </c>
      <c r="D343" s="10">
        <f>'2. отрасли_общ'!D343</f>
        <v>244293867.48999995</v>
      </c>
      <c r="E343" s="11">
        <f>'2. отрасли_общ'!E343</f>
        <v>15.786117885711409</v>
      </c>
      <c r="F343" s="10">
        <f>'3. отрасли_нац вал'!D343</f>
        <v>192551027.42000002</v>
      </c>
      <c r="G343" s="11">
        <f>'3. отрасли_нац вал'!E343</f>
        <v>17.751285193850784</v>
      </c>
      <c r="H343" s="10">
        <f>'4. отрасли_ин вал'!D343</f>
        <v>51742840.07</v>
      </c>
      <c r="I343" s="11">
        <f>'4. отрасли_ин вал'!E343</f>
        <v>8.4731257166978313</v>
      </c>
    </row>
    <row r="344" spans="1:9" x14ac:dyDescent="0.2">
      <c r="A344" s="8" t="s">
        <v>61</v>
      </c>
      <c r="B344" s="8" t="s">
        <v>10</v>
      </c>
      <c r="C344" s="8" t="s">
        <v>97</v>
      </c>
      <c r="D344" s="10">
        <f>'2. отрасли_общ'!D344</f>
        <v>250504994.16999999</v>
      </c>
      <c r="E344" s="11">
        <f>'2. отрасли_общ'!E344</f>
        <v>15.780225917589732</v>
      </c>
      <c r="F344" s="10">
        <f>'3. отрасли_нац вал'!D344</f>
        <v>195578864.5</v>
      </c>
      <c r="G344" s="11">
        <f>'3. отрасли_нац вал'!E344</f>
        <v>17.839376439619837</v>
      </c>
      <c r="H344" s="10">
        <f>'4. отрасли_ин вал'!D344</f>
        <v>54926129.670000002</v>
      </c>
      <c r="I344" s="11">
        <f>'4. отрасли_ин вал'!E344</f>
        <v>8.4480813927008302</v>
      </c>
    </row>
    <row r="345" spans="1:9" x14ac:dyDescent="0.2">
      <c r="A345" s="8" t="s">
        <v>62</v>
      </c>
      <c r="B345" s="8" t="s">
        <v>11</v>
      </c>
      <c r="C345" s="8" t="s">
        <v>116</v>
      </c>
      <c r="D345" s="10">
        <f>'2. отрасли_общ'!D345</f>
        <v>253370846.49999997</v>
      </c>
      <c r="E345" s="11">
        <f>'2. отрасли_общ'!E345</f>
        <v>15.864887007746963</v>
      </c>
      <c r="F345" s="10">
        <f>'3. отрасли_нац вал'!D345</f>
        <v>197831413.51999998</v>
      </c>
      <c r="G345" s="11">
        <f>'3. отрасли_нац вал'!E345</f>
        <v>17.926163146777377</v>
      </c>
      <c r="H345" s="10">
        <f>'4. отрасли_ин вал'!D345</f>
        <v>55539432.980000004</v>
      </c>
      <c r="I345" s="11">
        <f>'4. отрасли_ин вал'!E345</f>
        <v>8.5226231357646824</v>
      </c>
    </row>
    <row r="346" spans="1:9" ht="13.5" thickBot="1" x14ac:dyDescent="0.25">
      <c r="A346" s="9" t="s">
        <v>63</v>
      </c>
      <c r="B346" s="9" t="s">
        <v>0</v>
      </c>
      <c r="C346" s="9" t="s">
        <v>99</v>
      </c>
      <c r="D346" s="14">
        <f>'2. отрасли_общ'!D346</f>
        <v>257781750.39000002</v>
      </c>
      <c r="E346" s="15">
        <f>'2. отрасли_общ'!E346</f>
        <v>15.880132008217595</v>
      </c>
      <c r="F346" s="14">
        <f>'3. отрасли_нац вал'!D346</f>
        <v>200943220.60000002</v>
      </c>
      <c r="G346" s="15">
        <f>'3. отрасли_нац вал'!E346</f>
        <v>17.96223846642377</v>
      </c>
      <c r="H346" s="14">
        <f>'4. отрасли_ин вал'!D346</f>
        <v>56838529.789999999</v>
      </c>
      <c r="I346" s="15">
        <f>'4. отрасли_ин вал'!E346</f>
        <v>8.5191890195476496</v>
      </c>
    </row>
    <row r="347" spans="1:9" s="6" customFormat="1" x14ac:dyDescent="0.2">
      <c r="A347" s="7" t="s">
        <v>232</v>
      </c>
      <c r="B347" s="7" t="s">
        <v>233</v>
      </c>
      <c r="C347" s="7" t="s">
        <v>234</v>
      </c>
      <c r="D347" s="12">
        <f>'2. отрасли_общ'!D347</f>
        <v>256929344.31</v>
      </c>
      <c r="E347" s="13">
        <f>'2. отрасли_общ'!E347</f>
        <v>15.918536580097109</v>
      </c>
      <c r="F347" s="12">
        <f>'3. отрасли_нац вал'!D347</f>
        <v>200040641.31</v>
      </c>
      <c r="G347" s="13">
        <f>'3. отрасли_нац вал'!E347</f>
        <v>18.015121133882054</v>
      </c>
      <c r="H347" s="12">
        <f>'4. отрасли_ин вал'!D347</f>
        <v>56888703</v>
      </c>
      <c r="I347" s="13">
        <f>'4. отрасли_ин вал'!E347</f>
        <v>8.5462096226732385</v>
      </c>
    </row>
    <row r="348" spans="1:9" s="6" customFormat="1" x14ac:dyDescent="0.2">
      <c r="A348" s="8" t="s">
        <v>53</v>
      </c>
      <c r="B348" s="8" t="s">
        <v>2</v>
      </c>
      <c r="C348" s="8" t="s">
        <v>89</v>
      </c>
      <c r="D348" s="10">
        <f>'2. отрасли_общ'!D348</f>
        <v>259121790.16</v>
      </c>
      <c r="E348" s="11">
        <f>'2. отрасли_общ'!E348</f>
        <v>15.886396736329958</v>
      </c>
      <c r="F348" s="10">
        <f>'3. отрасли_нац вал'!D348</f>
        <v>202602106.43999997</v>
      </c>
      <c r="G348" s="11">
        <f>'3. отрасли_нац вал'!E348</f>
        <v>17.942839861734456</v>
      </c>
      <c r="H348" s="10">
        <f>'4. отрасли_ин вал'!D348</f>
        <v>56519683.719999999</v>
      </c>
      <c r="I348" s="11">
        <f>'4. отрасли_ин вал'!E348</f>
        <v>8.5148107408199056</v>
      </c>
    </row>
    <row r="349" spans="1:9" s="6" customFormat="1" x14ac:dyDescent="0.2">
      <c r="A349" s="8" t="s">
        <v>54</v>
      </c>
      <c r="B349" s="8" t="s">
        <v>3</v>
      </c>
      <c r="C349" s="8" t="s">
        <v>90</v>
      </c>
      <c r="D349" s="10">
        <f>'2. отрасли_общ'!D349</f>
        <v>262662203.05000001</v>
      </c>
      <c r="E349" s="11">
        <f>'2. отрасли_общ'!E349</f>
        <v>15.93756173694325</v>
      </c>
      <c r="F349" s="10">
        <f>'3. отрасли_нац вал'!D349</f>
        <v>205664443.12000003</v>
      </c>
      <c r="G349" s="11">
        <f>'3. отрасли_нац вал'!E349</f>
        <v>17.990599495619307</v>
      </c>
      <c r="H349" s="10">
        <f>'4. отрасли_ин вал'!D349</f>
        <v>56997759.929999985</v>
      </c>
      <c r="I349" s="11">
        <f>'4. отрасли_ин вал'!E349</f>
        <v>8.5296062688511398</v>
      </c>
    </row>
    <row r="350" spans="1:9" s="6" customFormat="1" x14ac:dyDescent="0.2">
      <c r="A350" s="8" t="s">
        <v>55</v>
      </c>
      <c r="B350" s="8" t="s">
        <v>4</v>
      </c>
      <c r="C350" s="8" t="s">
        <v>91</v>
      </c>
      <c r="D350" s="10">
        <f>'2. отрасли_общ'!D350</f>
        <v>268902173.15000004</v>
      </c>
      <c r="E350" s="11">
        <f>'2. отрасли_общ'!E350</f>
        <v>16.017318899987465</v>
      </c>
      <c r="F350" s="10">
        <f>'3. отрасли_нац вал'!D350</f>
        <v>210595702.58000001</v>
      </c>
      <c r="G350" s="11">
        <f>'3. отрасли_нац вал'!E350</f>
        <v>18.087847418966543</v>
      </c>
      <c r="H350" s="10">
        <f>'4. отрасли_ин вал'!D350</f>
        <v>58306470.57</v>
      </c>
      <c r="I350" s="11">
        <f>'4. отрасли_ин вал'!E350</f>
        <v>8.5388280240420649</v>
      </c>
    </row>
    <row r="351" spans="1:9" s="6" customFormat="1" x14ac:dyDescent="0.2">
      <c r="A351" s="8" t="s">
        <v>56</v>
      </c>
      <c r="B351" s="8" t="s">
        <v>5</v>
      </c>
      <c r="C351" s="8" t="s">
        <v>92</v>
      </c>
      <c r="D351" s="10">
        <f>'2. отрасли_общ'!D351</f>
        <v>275748588.55000001</v>
      </c>
      <c r="E351" s="11">
        <f>'2. отрасли_общ'!E351</f>
        <v>15.991638340779094</v>
      </c>
      <c r="F351" s="10">
        <f>'3. отрасли_нац вал'!D351</f>
        <v>216391963.81</v>
      </c>
      <c r="G351" s="11">
        <f>'3. отрасли_нац вал'!E351</f>
        <v>18.039511420938471</v>
      </c>
      <c r="H351" s="10">
        <f>'4. отрасли_ин вал'!D351</f>
        <v>59356624.739999995</v>
      </c>
      <c r="I351" s="11">
        <f>'4. отрасли_ин вал'!E351</f>
        <v>8.5258621213524872</v>
      </c>
    </row>
    <row r="352" spans="1:9" s="6" customFormat="1" x14ac:dyDescent="0.2">
      <c r="A352" s="8" t="s">
        <v>57</v>
      </c>
      <c r="B352" s="8" t="s">
        <v>6</v>
      </c>
      <c r="C352" s="8" t="s">
        <v>93</v>
      </c>
      <c r="D352" s="10">
        <f>'2. отрасли_общ'!D352</f>
        <v>281053710.32999998</v>
      </c>
      <c r="E352" s="11">
        <f>'2. отрасли_общ'!E352</f>
        <v>16.044764389695921</v>
      </c>
      <c r="F352" s="10">
        <f>'3. отрасли_нац вал'!D352</f>
        <v>221633922.25</v>
      </c>
      <c r="G352" s="11">
        <f>'3. отрасли_нац вал'!E352</f>
        <v>18.04596002353335</v>
      </c>
      <c r="H352" s="10">
        <f>'4. отрасли_ин вал'!D352</f>
        <v>59419788.079999998</v>
      </c>
      <c r="I352" s="11">
        <f>'4. отрасли_ин вал'!E352</f>
        <v>8.5803682373600978</v>
      </c>
    </row>
    <row r="353" spans="1:9" s="6" customFormat="1" x14ac:dyDescent="0.2">
      <c r="A353" s="8" t="s">
        <v>58</v>
      </c>
      <c r="B353" s="8" t="s">
        <v>7</v>
      </c>
      <c r="C353" s="8" t="s">
        <v>94</v>
      </c>
      <c r="D353" s="10">
        <f>'2. отрасли_общ'!D353</f>
        <v>286858628.13999999</v>
      </c>
      <c r="E353" s="11">
        <f>'2. отрасли_общ'!E353</f>
        <v>16.197740348017071</v>
      </c>
      <c r="F353" s="10">
        <f>'3. отрасли_нац вал'!D353</f>
        <v>227518669.15000001</v>
      </c>
      <c r="G353" s="11">
        <f>'3. отрасли_нац вал'!E353</f>
        <v>18.182373062683677</v>
      </c>
      <c r="H353" s="10">
        <f>'4. отрасли_ин вал'!D353</f>
        <v>59339958.990000002</v>
      </c>
      <c r="I353" s="11">
        <f>'4. отрасли_ин вал'!E353</f>
        <v>8.5883486046119994</v>
      </c>
    </row>
    <row r="354" spans="1:9" x14ac:dyDescent="0.2">
      <c r="A354" s="8" t="s">
        <v>59</v>
      </c>
      <c r="B354" s="8" t="s">
        <v>8</v>
      </c>
      <c r="C354" s="8" t="s">
        <v>95</v>
      </c>
      <c r="D354" s="10">
        <f>'2. отрасли_общ'!D354</f>
        <v>294956139.38999999</v>
      </c>
      <c r="E354" s="11">
        <f>'2. отрасли_общ'!E354</f>
        <v>16.249112085459743</v>
      </c>
      <c r="F354" s="10">
        <f>'3. отрасли_нац вал'!D354</f>
        <v>234734910.08999997</v>
      </c>
      <c r="G354" s="11">
        <f>'3. отрасли_нац вал'!E354</f>
        <v>18.21970968991414</v>
      </c>
      <c r="H354" s="10">
        <f>'4. отрасли_ин вал'!D354</f>
        <v>60221229.299999997</v>
      </c>
      <c r="I354" s="11">
        <f>'4. отрасли_ин вал'!E354</f>
        <v>8.5679661360665715</v>
      </c>
    </row>
    <row r="355" spans="1:9" x14ac:dyDescent="0.2">
      <c r="A355" s="8" t="s">
        <v>60</v>
      </c>
      <c r="B355" s="8" t="s">
        <v>9</v>
      </c>
      <c r="C355" s="8" t="s">
        <v>96</v>
      </c>
      <c r="D355" s="10">
        <f>'2. отрасли_общ'!D355</f>
        <v>300756055.79000002</v>
      </c>
      <c r="E355" s="11">
        <f>'2. отрасли_общ'!E355</f>
        <v>16.3269630110895</v>
      </c>
      <c r="F355" s="10">
        <f>'3. отрасли_нац вал'!D355</f>
        <v>240853474.38</v>
      </c>
      <c r="G355" s="11">
        <f>'3. отрасли_нац вал'!E355</f>
        <v>18.257544926505521</v>
      </c>
      <c r="H355" s="10">
        <f>'4. отрасли_ин вал'!D355</f>
        <v>59902581.409999996</v>
      </c>
      <c r="I355" s="11">
        <f>'4. отрасли_ин вал'!E355</f>
        <v>8.5645702901386844</v>
      </c>
    </row>
    <row r="356" spans="1:9" x14ac:dyDescent="0.2">
      <c r="A356" s="8" t="s">
        <v>61</v>
      </c>
      <c r="B356" s="8" t="s">
        <v>10</v>
      </c>
      <c r="C356" s="8" t="s">
        <v>97</v>
      </c>
      <c r="D356" s="10">
        <f>'2. отрасли_общ'!D356</f>
        <v>314380199.47999996</v>
      </c>
      <c r="E356" s="11">
        <f>'2. отрасли_общ'!E356</f>
        <v>16.273063650548597</v>
      </c>
      <c r="F356" s="10">
        <f>'3. отрасли_нац вал'!D356</f>
        <v>249920698.08000001</v>
      </c>
      <c r="G356" s="11">
        <f>'3. отрасли_нац вал'!E356</f>
        <v>18.267221531306795</v>
      </c>
      <c r="H356" s="10">
        <f>'4. отрасли_ин вал'!D356</f>
        <v>64459501.399999999</v>
      </c>
      <c r="I356" s="11">
        <f>'4. отрасли_ин вал'!E356</f>
        <v>8.5413667119057131</v>
      </c>
    </row>
    <row r="357" spans="1:9" x14ac:dyDescent="0.2">
      <c r="A357" s="8" t="s">
        <v>62</v>
      </c>
      <c r="B357" s="8" t="s">
        <v>11</v>
      </c>
      <c r="C357" s="8" t="s">
        <v>116</v>
      </c>
      <c r="D357" s="10">
        <f>'2. отрасли_общ'!D357</f>
        <v>324889459.77999997</v>
      </c>
      <c r="E357" s="11">
        <f>'2. отрасли_общ'!E357</f>
        <v>16.257005247823805</v>
      </c>
      <c r="F357" s="10">
        <f>'3. отрасли_нац вал'!D357</f>
        <v>258192819.03</v>
      </c>
      <c r="G357" s="11">
        <f>'3. отрасли_нац вал'!E357</f>
        <v>18.231170822488544</v>
      </c>
      <c r="H357" s="10">
        <f>'4. отрасли_ин вал'!D357</f>
        <v>66696640.75</v>
      </c>
      <c r="I357" s="11">
        <f>'4. отрасли_ин вал'!E357</f>
        <v>8.6147106851149751</v>
      </c>
    </row>
    <row r="358" spans="1:9" ht="13.5" thickBot="1" x14ac:dyDescent="0.25">
      <c r="A358" s="9" t="s">
        <v>63</v>
      </c>
      <c r="B358" s="9" t="s">
        <v>0</v>
      </c>
      <c r="C358" s="9" t="s">
        <v>99</v>
      </c>
      <c r="D358" s="14">
        <f>'2. отрасли_общ'!D358</f>
        <v>340730637.41999996</v>
      </c>
      <c r="E358" s="15">
        <f>'2. отрасли_общ'!E358</f>
        <v>16.173463080933491</v>
      </c>
      <c r="F358" s="14">
        <f>'3. отрасли_нац вал'!D358</f>
        <v>272362346.90000004</v>
      </c>
      <c r="G358" s="15">
        <f>'3. отрасли_нац вал'!E358</f>
        <v>18.081918305029859</v>
      </c>
      <c r="H358" s="14">
        <f>'4. отрасли_ин вал'!D358</f>
        <v>68368290.519999996</v>
      </c>
      <c r="I358" s="15">
        <f>'4. отрасли_ин вал'!E358</f>
        <v>8.570649849317018</v>
      </c>
    </row>
    <row r="359" spans="1:9" s="6" customFormat="1" x14ac:dyDescent="0.2">
      <c r="A359" s="7" t="s">
        <v>235</v>
      </c>
      <c r="B359" s="7" t="s">
        <v>236</v>
      </c>
      <c r="C359" s="7" t="s">
        <v>237</v>
      </c>
      <c r="D359" s="12">
        <f>'2. отрасли_общ'!D359</f>
        <v>347175605.86000001</v>
      </c>
      <c r="E359" s="13">
        <f>'2. отрасли_общ'!E359</f>
        <v>16.179630460160681</v>
      </c>
      <c r="F359" s="12">
        <f>'3. отрасли_нац вал'!D359</f>
        <v>278141011.84999996</v>
      </c>
      <c r="G359" s="13">
        <f>'3. отрасли_нац вал'!E359</f>
        <v>18.086768568936588</v>
      </c>
      <c r="H359" s="12">
        <f>'4. отрасли_ин вал'!D359</f>
        <v>69034594.009999976</v>
      </c>
      <c r="I359" s="13">
        <f>'4. отрасли_ин вал'!E359</f>
        <v>8.4957535442512011</v>
      </c>
    </row>
    <row r="360" spans="1:9" s="6" customFormat="1" x14ac:dyDescent="0.2">
      <c r="A360" s="8" t="s">
        <v>53</v>
      </c>
      <c r="B360" s="8" t="s">
        <v>2</v>
      </c>
      <c r="C360" s="8" t="s">
        <v>89</v>
      </c>
      <c r="D360" s="10">
        <f>'2. отрасли_общ'!D360</f>
        <v>358076154.29000002</v>
      </c>
      <c r="E360" s="11">
        <f>'2. отрасли_общ'!E360</f>
        <v>16.27684606437828</v>
      </c>
      <c r="F360" s="10">
        <f>'3. отрасли_нац вал'!D360</f>
        <v>287524983.87000006</v>
      </c>
      <c r="G360" s="11">
        <f>'3. отрасли_нац вал'!E360</f>
        <v>18.190979897040627</v>
      </c>
      <c r="H360" s="10">
        <f>'4. отрасли_ин вал'!D360</f>
        <v>70551170.420000002</v>
      </c>
      <c r="I360" s="11">
        <f>'4. отрасли_ин вал'!E360</f>
        <v>8.4759648587953222</v>
      </c>
    </row>
    <row r="361" spans="1:9" s="6" customFormat="1" x14ac:dyDescent="0.2">
      <c r="A361" s="8" t="s">
        <v>54</v>
      </c>
      <c r="B361" s="8" t="s">
        <v>3</v>
      </c>
      <c r="C361" s="8" t="s">
        <v>90</v>
      </c>
      <c r="D361" s="10">
        <f>'2. отрасли_общ'!D361</f>
        <v>0</v>
      </c>
      <c r="E361" s="11">
        <f>'2. отрасли_общ'!E361</f>
        <v>0</v>
      </c>
      <c r="F361" s="10">
        <f>'3. отрасли_нац вал'!D361</f>
        <v>0</v>
      </c>
      <c r="G361" s="11">
        <f>'3. отрасли_нац вал'!E361</f>
        <v>0</v>
      </c>
      <c r="H361" s="10">
        <f>'4. отрасли_ин вал'!D361</f>
        <v>0</v>
      </c>
      <c r="I361" s="11">
        <f>'4. отрасли_ин вал'!E361</f>
        <v>0</v>
      </c>
    </row>
    <row r="362" spans="1:9" s="6" customFormat="1" x14ac:dyDescent="0.2">
      <c r="A362" s="8" t="s">
        <v>55</v>
      </c>
      <c r="B362" s="8" t="s">
        <v>4</v>
      </c>
      <c r="C362" s="8" t="s">
        <v>91</v>
      </c>
      <c r="D362" s="10">
        <f>'2. отрасли_общ'!D362</f>
        <v>0</v>
      </c>
      <c r="E362" s="11">
        <f>'2. отрасли_общ'!E362</f>
        <v>0</v>
      </c>
      <c r="F362" s="10">
        <f>'3. отрасли_нац вал'!D362</f>
        <v>0</v>
      </c>
      <c r="G362" s="11">
        <f>'3. отрасли_нац вал'!E362</f>
        <v>0</v>
      </c>
      <c r="H362" s="10">
        <f>'4. отрасли_ин вал'!D362</f>
        <v>0</v>
      </c>
      <c r="I362" s="11">
        <f>'4. отрасли_ин вал'!E362</f>
        <v>0</v>
      </c>
    </row>
    <row r="363" spans="1:9" s="6" customFormat="1" x14ac:dyDescent="0.2">
      <c r="A363" s="8" t="s">
        <v>56</v>
      </c>
      <c r="B363" s="8" t="s">
        <v>5</v>
      </c>
      <c r="C363" s="8" t="s">
        <v>92</v>
      </c>
      <c r="D363" s="10">
        <f>'2. отрасли_общ'!D363</f>
        <v>0</v>
      </c>
      <c r="E363" s="11">
        <f>'2. отрасли_общ'!E363</f>
        <v>0</v>
      </c>
      <c r="F363" s="10">
        <f>'3. отрасли_нац вал'!D363</f>
        <v>0</v>
      </c>
      <c r="G363" s="11">
        <f>'3. отрасли_нац вал'!E363</f>
        <v>0</v>
      </c>
      <c r="H363" s="10">
        <f>'4. отрасли_ин вал'!D363</f>
        <v>0</v>
      </c>
      <c r="I363" s="11">
        <f>'4. отрасли_ин вал'!E363</f>
        <v>0</v>
      </c>
    </row>
    <row r="364" spans="1:9" s="6" customFormat="1" x14ac:dyDescent="0.2">
      <c r="A364" s="8" t="s">
        <v>57</v>
      </c>
      <c r="B364" s="8" t="s">
        <v>6</v>
      </c>
      <c r="C364" s="8" t="s">
        <v>93</v>
      </c>
      <c r="D364" s="10">
        <f>'2. отрасли_общ'!D364</f>
        <v>0</v>
      </c>
      <c r="E364" s="11">
        <f>'2. отрасли_общ'!E364</f>
        <v>0</v>
      </c>
      <c r="F364" s="10">
        <f>'3. отрасли_нац вал'!D364</f>
        <v>0</v>
      </c>
      <c r="G364" s="11">
        <f>'3. отрасли_нац вал'!E364</f>
        <v>0</v>
      </c>
      <c r="H364" s="10">
        <f>'4. отрасли_ин вал'!D364</f>
        <v>0</v>
      </c>
      <c r="I364" s="11">
        <f>'4. отрасли_ин вал'!E364</f>
        <v>0</v>
      </c>
    </row>
    <row r="365" spans="1:9" s="6" customFormat="1" x14ac:dyDescent="0.2">
      <c r="A365" s="8" t="s">
        <v>58</v>
      </c>
      <c r="B365" s="8" t="s">
        <v>7</v>
      </c>
      <c r="C365" s="8" t="s">
        <v>94</v>
      </c>
      <c r="D365" s="10">
        <f>'2. отрасли_общ'!D365</f>
        <v>0</v>
      </c>
      <c r="E365" s="11">
        <f>'2. отрасли_общ'!E365</f>
        <v>0</v>
      </c>
      <c r="F365" s="10">
        <f>'3. отрасли_нац вал'!D365</f>
        <v>0</v>
      </c>
      <c r="G365" s="11">
        <f>'3. отрасли_нац вал'!E365</f>
        <v>0</v>
      </c>
      <c r="H365" s="10">
        <f>'4. отрасли_ин вал'!D365</f>
        <v>0</v>
      </c>
      <c r="I365" s="11">
        <f>'4. отрасли_ин вал'!E365</f>
        <v>0</v>
      </c>
    </row>
    <row r="366" spans="1:9" x14ac:dyDescent="0.2">
      <c r="A366" s="8" t="s">
        <v>59</v>
      </c>
      <c r="B366" s="8" t="s">
        <v>8</v>
      </c>
      <c r="C366" s="8" t="s">
        <v>95</v>
      </c>
      <c r="D366" s="10">
        <f>'2. отрасли_общ'!D366</f>
        <v>0</v>
      </c>
      <c r="E366" s="11">
        <f>'2. отрасли_общ'!E366</f>
        <v>0</v>
      </c>
      <c r="F366" s="10">
        <f>'3. отрасли_нац вал'!D366</f>
        <v>0</v>
      </c>
      <c r="G366" s="11">
        <f>'3. отрасли_нац вал'!E366</f>
        <v>0</v>
      </c>
      <c r="H366" s="10">
        <f>'4. отрасли_ин вал'!D366</f>
        <v>0</v>
      </c>
      <c r="I366" s="11">
        <f>'4. отрасли_ин вал'!E366</f>
        <v>0</v>
      </c>
    </row>
    <row r="367" spans="1:9" x14ac:dyDescent="0.2">
      <c r="A367" s="8" t="s">
        <v>60</v>
      </c>
      <c r="B367" s="8" t="s">
        <v>9</v>
      </c>
      <c r="C367" s="8" t="s">
        <v>96</v>
      </c>
      <c r="D367" s="10">
        <f>'2. отрасли_общ'!D367</f>
        <v>0</v>
      </c>
      <c r="E367" s="11">
        <f>'2. отрасли_общ'!E367</f>
        <v>0</v>
      </c>
      <c r="F367" s="10">
        <f>'3. отрасли_нац вал'!D367</f>
        <v>0</v>
      </c>
      <c r="G367" s="11">
        <f>'3. отрасли_нац вал'!E367</f>
        <v>0</v>
      </c>
      <c r="H367" s="10">
        <f>'4. отрасли_ин вал'!D367</f>
        <v>0</v>
      </c>
      <c r="I367" s="11">
        <f>'4. отрасли_ин вал'!E367</f>
        <v>0</v>
      </c>
    </row>
    <row r="368" spans="1:9" x14ac:dyDescent="0.2">
      <c r="A368" s="8" t="s">
        <v>61</v>
      </c>
      <c r="B368" s="8" t="s">
        <v>10</v>
      </c>
      <c r="C368" s="8" t="s">
        <v>97</v>
      </c>
      <c r="D368" s="10">
        <f>'2. отрасли_общ'!D368</f>
        <v>0</v>
      </c>
      <c r="E368" s="11">
        <f>'2. отрасли_общ'!E368</f>
        <v>0</v>
      </c>
      <c r="F368" s="10">
        <f>'3. отрасли_нац вал'!D368</f>
        <v>0</v>
      </c>
      <c r="G368" s="11">
        <f>'3. отрасли_нац вал'!E368</f>
        <v>0</v>
      </c>
      <c r="H368" s="10">
        <f>'4. отрасли_ин вал'!D368</f>
        <v>0</v>
      </c>
      <c r="I368" s="11">
        <f>'4. отрасли_ин вал'!E368</f>
        <v>0</v>
      </c>
    </row>
    <row r="369" spans="1:9" x14ac:dyDescent="0.2">
      <c r="A369" s="8" t="s">
        <v>62</v>
      </c>
      <c r="B369" s="8" t="s">
        <v>11</v>
      </c>
      <c r="C369" s="8" t="s">
        <v>116</v>
      </c>
      <c r="D369" s="10">
        <f>'2. отрасли_общ'!D369</f>
        <v>0</v>
      </c>
      <c r="E369" s="11">
        <f>'2. отрасли_общ'!E369</f>
        <v>0</v>
      </c>
      <c r="F369" s="10">
        <f>'3. отрасли_нац вал'!D369</f>
        <v>0</v>
      </c>
      <c r="G369" s="11">
        <f>'3. отрасли_нац вал'!E369</f>
        <v>0</v>
      </c>
      <c r="H369" s="10">
        <f>'4. отрасли_ин вал'!D369</f>
        <v>0</v>
      </c>
      <c r="I369" s="11">
        <f>'4. отрасли_ин вал'!E369</f>
        <v>0</v>
      </c>
    </row>
    <row r="370" spans="1:9" ht="13.5" thickBot="1" x14ac:dyDescent="0.25">
      <c r="A370" s="9" t="s">
        <v>63</v>
      </c>
      <c r="B370" s="9" t="s">
        <v>0</v>
      </c>
      <c r="C370" s="9" t="s">
        <v>99</v>
      </c>
      <c r="D370" s="14">
        <f>'2. отрасли_общ'!D370</f>
        <v>0</v>
      </c>
      <c r="E370" s="15">
        <f>'2. отрасли_общ'!E370</f>
        <v>0</v>
      </c>
      <c r="F370" s="14">
        <f>'3. отрасли_нац вал'!D370</f>
        <v>0</v>
      </c>
      <c r="G370" s="15">
        <f>'3. отрасли_нац вал'!E370</f>
        <v>0</v>
      </c>
      <c r="H370" s="14">
        <f>'4. отрасли_ин вал'!D370</f>
        <v>0</v>
      </c>
      <c r="I370" s="15">
        <f>'4. отрасли_ин вал'!E370</f>
        <v>0</v>
      </c>
    </row>
    <row r="371" spans="1:9" ht="3" customHeight="1" x14ac:dyDescent="0.2"/>
    <row r="372" spans="1:9" x14ac:dyDescent="0.2">
      <c r="A372" s="3" t="s">
        <v>221</v>
      </c>
      <c r="B372" s="3" t="s">
        <v>220</v>
      </c>
      <c r="C372" s="3" t="s">
        <v>222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0" sqref="A360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137</v>
      </c>
      <c r="B2" s="2" t="s">
        <v>36</v>
      </c>
      <c r="C2" s="2" t="s">
        <v>138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</row>
    <row r="6" spans="1:27" ht="24" customHeight="1" x14ac:dyDescent="0.2">
      <c r="A6" s="60"/>
      <c r="B6" s="60"/>
      <c r="C6" s="60"/>
      <c r="D6" s="58" t="s">
        <v>179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</row>
    <row r="7" spans="1:27" ht="24" customHeight="1" x14ac:dyDescent="0.2">
      <c r="A7" s="60"/>
      <c r="B7" s="60"/>
      <c r="C7" s="60"/>
      <c r="D7" s="63" t="s">
        <v>180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</row>
    <row r="8" spans="1:27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2" t="s">
        <v>145</v>
      </c>
      <c r="AA8" s="23" t="s">
        <v>146</v>
      </c>
    </row>
    <row r="9" spans="1:27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24" t="s">
        <v>147</v>
      </c>
      <c r="AA9" s="25" t="s">
        <v>148</v>
      </c>
    </row>
    <row r="10" spans="1:27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26" t="s">
        <v>149</v>
      </c>
      <c r="AA10" s="27" t="s">
        <v>150</v>
      </c>
    </row>
    <row r="11" spans="1:27" s="4" customFormat="1" x14ac:dyDescent="0.2">
      <c r="A11" s="8" t="s">
        <v>52</v>
      </c>
      <c r="B11" s="8" t="s">
        <v>32</v>
      </c>
      <c r="C11" s="8" t="s">
        <v>88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12946377.23</v>
      </c>
      <c r="G337" s="11">
        <v>10.234455745864278</v>
      </c>
      <c r="H337" s="10">
        <v>37528106.369999997</v>
      </c>
      <c r="I337" s="11">
        <v>17.058374736638758</v>
      </c>
      <c r="J337" s="10">
        <v>5316226.92</v>
      </c>
      <c r="K337" s="11">
        <v>16.770751733900806</v>
      </c>
      <c r="L337" s="10">
        <v>131689.79999999999</v>
      </c>
      <c r="M337" s="11">
        <v>9.8738640350277738</v>
      </c>
      <c r="N337" s="10">
        <v>58679980.769999996</v>
      </c>
      <c r="O337" s="11">
        <v>13.691311013786821</v>
      </c>
      <c r="P337" s="10">
        <v>2051277.23</v>
      </c>
      <c r="Q337" s="11">
        <v>9.0150369155123915</v>
      </c>
      <c r="R337" s="10">
        <v>12267349.949999999</v>
      </c>
      <c r="S337" s="11">
        <v>12.447555682317523</v>
      </c>
      <c r="T337" s="10">
        <v>25194692.639999997</v>
      </c>
      <c r="U337" s="11">
        <v>11.134903015883749</v>
      </c>
      <c r="V337" s="10">
        <v>35401722.380000003</v>
      </c>
      <c r="W337" s="11">
        <v>22.77068573554811</v>
      </c>
      <c r="X337" s="10">
        <v>5769158.9600000009</v>
      </c>
      <c r="Y337" s="11">
        <v>11.925063790285996</v>
      </c>
      <c r="Z337" s="10">
        <v>14140546.219999999</v>
      </c>
      <c r="AA337" s="11">
        <v>13.343783867622049</v>
      </c>
    </row>
    <row r="338" spans="1:27" s="4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13127246.629999999</v>
      </c>
      <c r="G338" s="11">
        <v>10.595775420408934</v>
      </c>
      <c r="H338" s="10">
        <v>39421209.880000003</v>
      </c>
      <c r="I338" s="11">
        <v>16.884228022836108</v>
      </c>
      <c r="J338" s="10">
        <v>5595110.9500000002</v>
      </c>
      <c r="K338" s="11">
        <v>16.912898500949296</v>
      </c>
      <c r="L338" s="10">
        <v>130408.6</v>
      </c>
      <c r="M338" s="11">
        <v>9.8841175735342581</v>
      </c>
      <c r="N338" s="10">
        <v>59976429.579999998</v>
      </c>
      <c r="O338" s="11">
        <v>13.677620832637087</v>
      </c>
      <c r="P338" s="10">
        <v>1985708.0899999999</v>
      </c>
      <c r="Q338" s="11">
        <v>9.2214672425995943</v>
      </c>
      <c r="R338" s="10">
        <v>12288831.430000002</v>
      </c>
      <c r="S338" s="11">
        <v>12.440068482369927</v>
      </c>
      <c r="T338" s="10">
        <v>25647325.810000002</v>
      </c>
      <c r="U338" s="11">
        <v>11.264719152339563</v>
      </c>
      <c r="V338" s="10">
        <v>37128154.019999996</v>
      </c>
      <c r="W338" s="11">
        <v>22.775222791800942</v>
      </c>
      <c r="X338" s="10">
        <v>6083753.4700000007</v>
      </c>
      <c r="Y338" s="11">
        <v>11.698781275994069</v>
      </c>
      <c r="Z338" s="10">
        <v>14210084.570000002</v>
      </c>
      <c r="AA338" s="11">
        <v>13.430229548697204</v>
      </c>
    </row>
    <row r="339" spans="1:27" s="4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13020506.340000002</v>
      </c>
      <c r="G339" s="11">
        <v>10.633936299001101</v>
      </c>
      <c r="H339" s="10">
        <v>40913420.590000011</v>
      </c>
      <c r="I339" s="11">
        <v>16.799002141715057</v>
      </c>
      <c r="J339" s="10">
        <v>5914731.21</v>
      </c>
      <c r="K339" s="11">
        <v>17.073907318283702</v>
      </c>
      <c r="L339" s="10">
        <v>117717.2</v>
      </c>
      <c r="M339" s="11">
        <v>9.9881473650409625</v>
      </c>
      <c r="N339" s="10">
        <v>61811662.150000006</v>
      </c>
      <c r="O339" s="11">
        <v>13.66130450007967</v>
      </c>
      <c r="P339" s="10">
        <v>1929475.87</v>
      </c>
      <c r="Q339" s="11">
        <v>9.4054939568640457</v>
      </c>
      <c r="R339" s="10">
        <v>12367444.700000001</v>
      </c>
      <c r="S339" s="11">
        <v>12.556081135952029</v>
      </c>
      <c r="T339" s="10">
        <v>25988958.869999997</v>
      </c>
      <c r="U339" s="11">
        <v>11.408098678510092</v>
      </c>
      <c r="V339" s="10">
        <v>39554851.349999987</v>
      </c>
      <c r="W339" s="11">
        <v>22.744710957051801</v>
      </c>
      <c r="X339" s="10">
        <v>6176204.0599999996</v>
      </c>
      <c r="Y339" s="11">
        <v>11.908377358810883</v>
      </c>
      <c r="Z339" s="10">
        <v>14291192.59</v>
      </c>
      <c r="AA339" s="11">
        <v>13.473284908009195</v>
      </c>
    </row>
    <row r="340" spans="1:27" s="4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12876401.83</v>
      </c>
      <c r="G340" s="11">
        <v>10.699891517341683</v>
      </c>
      <c r="H340" s="10">
        <v>41528720.620000005</v>
      </c>
      <c r="I340" s="11">
        <v>16.83102636786214</v>
      </c>
      <c r="J340" s="10">
        <v>6138683.9499999993</v>
      </c>
      <c r="K340" s="11">
        <v>17.24340326610233</v>
      </c>
      <c r="L340" s="10">
        <v>116870.7</v>
      </c>
      <c r="M340" s="11">
        <v>9.9900359884898471</v>
      </c>
      <c r="N340" s="10">
        <v>64248513.18</v>
      </c>
      <c r="O340" s="11">
        <v>13.734383278403822</v>
      </c>
      <c r="P340" s="10">
        <v>1878094.41</v>
      </c>
      <c r="Q340" s="11">
        <v>9.6611051646226898</v>
      </c>
      <c r="R340" s="10">
        <v>12233120.109999999</v>
      </c>
      <c r="S340" s="11">
        <v>12.662489428643385</v>
      </c>
      <c r="T340" s="10">
        <v>26338624</v>
      </c>
      <c r="U340" s="11">
        <v>11.532090527925837</v>
      </c>
      <c r="V340" s="10">
        <v>42038554.799999997</v>
      </c>
      <c r="W340" s="11">
        <v>22.822302947935786</v>
      </c>
      <c r="X340" s="10">
        <v>6325594.3399999999</v>
      </c>
      <c r="Y340" s="11">
        <v>11.787406319846319</v>
      </c>
      <c r="Z340" s="10">
        <v>14643761.909999998</v>
      </c>
      <c r="AA340" s="11">
        <v>13.35852134952529</v>
      </c>
    </row>
    <row r="341" spans="1:27" s="4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12606663.759999998</v>
      </c>
      <c r="G341" s="11">
        <v>10.746466123603508</v>
      </c>
      <c r="H341" s="10">
        <v>41549154.640000001</v>
      </c>
      <c r="I341" s="11">
        <v>16.902230280440182</v>
      </c>
      <c r="J341" s="10">
        <v>6399568.0699999994</v>
      </c>
      <c r="K341" s="11">
        <v>17.272693620477444</v>
      </c>
      <c r="L341" s="10">
        <v>116757.7</v>
      </c>
      <c r="M341" s="11">
        <v>9.9965361171040552</v>
      </c>
      <c r="N341" s="10">
        <v>65276386.460000001</v>
      </c>
      <c r="O341" s="11">
        <v>13.723700713944194</v>
      </c>
      <c r="P341" s="10">
        <v>2062934.32</v>
      </c>
      <c r="Q341" s="11">
        <v>11.17724569040084</v>
      </c>
      <c r="R341" s="10">
        <v>12210235.34</v>
      </c>
      <c r="S341" s="11">
        <v>12.626489551936828</v>
      </c>
      <c r="T341" s="10">
        <v>26909691.840000004</v>
      </c>
      <c r="U341" s="11">
        <v>11.597728605728244</v>
      </c>
      <c r="V341" s="10">
        <v>45061049.380000003</v>
      </c>
      <c r="W341" s="11">
        <v>22.861672648860537</v>
      </c>
      <c r="X341" s="10">
        <v>6252887.6699999999</v>
      </c>
      <c r="Y341" s="11">
        <v>11.805748715601034</v>
      </c>
      <c r="Z341" s="10">
        <v>14532060.749999998</v>
      </c>
      <c r="AA341" s="11">
        <v>13.459474906963903</v>
      </c>
    </row>
    <row r="342" spans="1:27" s="4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15.710385217243731</v>
      </c>
      <c r="F342" s="10">
        <v>12439773.950000001</v>
      </c>
      <c r="G342" s="11">
        <v>10.789638509106513</v>
      </c>
      <c r="H342" s="10">
        <v>41890906.539999999</v>
      </c>
      <c r="I342" s="11">
        <v>17.020725203682851</v>
      </c>
      <c r="J342" s="10">
        <v>6665396.5600000005</v>
      </c>
      <c r="K342" s="11">
        <v>17.348354458928107</v>
      </c>
      <c r="L342" s="10">
        <v>97176.7</v>
      </c>
      <c r="M342" s="11">
        <v>10.113204667373973</v>
      </c>
      <c r="N342" s="10">
        <v>67255718.25999999</v>
      </c>
      <c r="O342" s="11">
        <v>13.63960227553147</v>
      </c>
      <c r="P342" s="10">
        <v>2176677.1499999994</v>
      </c>
      <c r="Q342" s="11">
        <v>12.552218780493009</v>
      </c>
      <c r="R342" s="10">
        <v>12288804.029999999</v>
      </c>
      <c r="S342" s="11">
        <v>12.74980231392786</v>
      </c>
      <c r="T342" s="10">
        <v>27671533.239999995</v>
      </c>
      <c r="U342" s="11">
        <v>11.707437801556381</v>
      </c>
      <c r="V342" s="10">
        <v>48378040.839999996</v>
      </c>
      <c r="W342" s="11">
        <v>22.896662958646193</v>
      </c>
      <c r="X342" s="10">
        <v>6358592.75</v>
      </c>
      <c r="Y342" s="11">
        <v>11.826161967142825</v>
      </c>
      <c r="Z342" s="10">
        <v>14663969.960000001</v>
      </c>
      <c r="AA342" s="11">
        <v>13.411145778417831</v>
      </c>
    </row>
    <row r="343" spans="1:27" s="4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12346115.99</v>
      </c>
      <c r="G343" s="11">
        <v>10.813901843578902</v>
      </c>
      <c r="H343" s="10">
        <v>42459870.439999998</v>
      </c>
      <c r="I343" s="11">
        <v>17.145264062049275</v>
      </c>
      <c r="J343" s="10">
        <v>6895177.2999999998</v>
      </c>
      <c r="K343" s="11">
        <v>17.29192236424436</v>
      </c>
      <c r="L343" s="10">
        <v>97221.6</v>
      </c>
      <c r="M343" s="11">
        <v>10.108862670435373</v>
      </c>
      <c r="N343" s="10">
        <v>67182807.849999994</v>
      </c>
      <c r="O343" s="11">
        <v>13.491715964241292</v>
      </c>
      <c r="P343" s="10">
        <v>2125274.81</v>
      </c>
      <c r="Q343" s="11">
        <v>12.519475268565392</v>
      </c>
      <c r="R343" s="10">
        <v>12217695.390000001</v>
      </c>
      <c r="S343" s="11">
        <v>12.816503917618139</v>
      </c>
      <c r="T343" s="10">
        <v>28651507.57</v>
      </c>
      <c r="U343" s="11">
        <v>11.725626616362367</v>
      </c>
      <c r="V343" s="10">
        <v>51165696.230000004</v>
      </c>
      <c r="W343" s="11">
        <v>22.893941418044871</v>
      </c>
      <c r="X343" s="10">
        <v>6364155.6199999992</v>
      </c>
      <c r="Y343" s="11">
        <v>11.814996391901536</v>
      </c>
      <c r="Z343" s="10">
        <v>14788344.689999999</v>
      </c>
      <c r="AA343" s="11">
        <v>13.700120780306206</v>
      </c>
    </row>
    <row r="344" spans="1:27" s="4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12241413.649999999</v>
      </c>
      <c r="G344" s="11">
        <v>11.026647211729513</v>
      </c>
      <c r="H344" s="10">
        <v>42767449.350000001</v>
      </c>
      <c r="I344" s="11">
        <v>17.213438280999583</v>
      </c>
      <c r="J344" s="10">
        <v>7154454.9699999997</v>
      </c>
      <c r="K344" s="11">
        <v>17.23413114789652</v>
      </c>
      <c r="L344" s="10">
        <v>98240.3</v>
      </c>
      <c r="M344" s="11">
        <v>10.215493784119175</v>
      </c>
      <c r="N344" s="10">
        <v>70309290.609999999</v>
      </c>
      <c r="O344" s="11">
        <v>13.259994542115331</v>
      </c>
      <c r="P344" s="10">
        <v>2057973.67</v>
      </c>
      <c r="Q344" s="11">
        <v>12.557306533275534</v>
      </c>
      <c r="R344" s="10">
        <v>12206884.82</v>
      </c>
      <c r="S344" s="11">
        <v>12.806221265508759</v>
      </c>
      <c r="T344" s="10">
        <v>29184162.850000001</v>
      </c>
      <c r="U344" s="11">
        <v>11.88643297502021</v>
      </c>
      <c r="V344" s="10">
        <v>53363604.129999995</v>
      </c>
      <c r="W344" s="11">
        <v>22.908579225949286</v>
      </c>
      <c r="X344" s="10">
        <v>6389743.9199999999</v>
      </c>
      <c r="Y344" s="11">
        <v>11.759328801834053</v>
      </c>
      <c r="Z344" s="10">
        <v>14731775.899999999</v>
      </c>
      <c r="AA344" s="11">
        <v>13.479561637208981</v>
      </c>
    </row>
    <row r="345" spans="1:27" s="4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11683262.65</v>
      </c>
      <c r="G345" s="11">
        <v>11.486747011195545</v>
      </c>
      <c r="H345" s="10">
        <v>42536357.32</v>
      </c>
      <c r="I345" s="11">
        <v>17.273765626727148</v>
      </c>
      <c r="J345" s="10">
        <v>7249381.2299999995</v>
      </c>
      <c r="K345" s="11">
        <v>17.21633742871872</v>
      </c>
      <c r="L345" s="10">
        <v>97538.4</v>
      </c>
      <c r="M345" s="11">
        <v>10.209290176996964</v>
      </c>
      <c r="N345" s="10">
        <v>72339893.099999994</v>
      </c>
      <c r="O345" s="11">
        <v>13.219528353212349</v>
      </c>
      <c r="P345" s="10">
        <v>1963003.0399999998</v>
      </c>
      <c r="Q345" s="11">
        <v>12.566451755316679</v>
      </c>
      <c r="R345" s="10">
        <v>11978421.619999999</v>
      </c>
      <c r="S345" s="11">
        <v>12.84574925571037</v>
      </c>
      <c r="T345" s="10">
        <v>29697754.170000002</v>
      </c>
      <c r="U345" s="11">
        <v>12.042227157798568</v>
      </c>
      <c r="V345" s="10">
        <v>54662387.900000006</v>
      </c>
      <c r="W345" s="11">
        <v>23.010831374673629</v>
      </c>
      <c r="X345" s="10">
        <v>6428369.3300000001</v>
      </c>
      <c r="Y345" s="11">
        <v>11.88673858174233</v>
      </c>
      <c r="Z345" s="10">
        <v>14734477.739999998</v>
      </c>
      <c r="AA345" s="11">
        <v>13.453141958460757</v>
      </c>
    </row>
    <row r="346" spans="1:27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13395241.33</v>
      </c>
      <c r="G346" s="15">
        <v>11.92113516017557</v>
      </c>
      <c r="H346" s="14">
        <v>42192859.769999996</v>
      </c>
      <c r="I346" s="15">
        <v>17.259269702049881</v>
      </c>
      <c r="J346" s="14">
        <v>7345625.4999999991</v>
      </c>
      <c r="K346" s="15">
        <v>17.26306758116106</v>
      </c>
      <c r="L346" s="14">
        <v>96865.200000000012</v>
      </c>
      <c r="M346" s="15">
        <v>10.168561691918296</v>
      </c>
      <c r="N346" s="14">
        <v>74044363.189999998</v>
      </c>
      <c r="O346" s="15">
        <v>13.203008494501173</v>
      </c>
      <c r="P346" s="14">
        <v>1847118.1900000002</v>
      </c>
      <c r="Q346" s="15">
        <v>12.691232313022704</v>
      </c>
      <c r="R346" s="14">
        <v>11881253.850000001</v>
      </c>
      <c r="S346" s="15">
        <v>12.771154817721536</v>
      </c>
      <c r="T346" s="14">
        <v>30011535.459999997</v>
      </c>
      <c r="U346" s="15">
        <v>12.19367442084884</v>
      </c>
      <c r="V346" s="14">
        <v>55813182.75</v>
      </c>
      <c r="W346" s="15">
        <v>23.044273450055119</v>
      </c>
      <c r="X346" s="14">
        <v>6366864.7400000002</v>
      </c>
      <c r="Y346" s="15">
        <v>11.948326399627589</v>
      </c>
      <c r="Z346" s="14">
        <v>14786840.409999998</v>
      </c>
      <c r="AA346" s="15">
        <v>13.317542617057292</v>
      </c>
    </row>
    <row r="347" spans="1:27" s="4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13730821.690000001</v>
      </c>
      <c r="G347" s="13">
        <v>11.864412566608754</v>
      </c>
      <c r="H347" s="12">
        <v>41676579.830000006</v>
      </c>
      <c r="I347" s="13">
        <v>17.243477157055377</v>
      </c>
      <c r="J347" s="12">
        <v>7371612.3699999992</v>
      </c>
      <c r="K347" s="13">
        <v>17.321585509100771</v>
      </c>
      <c r="L347" s="12">
        <v>96723.3</v>
      </c>
      <c r="M347" s="13">
        <v>10.166026614063037</v>
      </c>
      <c r="N347" s="12">
        <v>73493307.909999996</v>
      </c>
      <c r="O347" s="13">
        <v>13.220709260853573</v>
      </c>
      <c r="P347" s="12">
        <v>1740251.5899999999</v>
      </c>
      <c r="Q347" s="13">
        <v>12.715621463675834</v>
      </c>
      <c r="R347" s="12">
        <v>11772297.090000002</v>
      </c>
      <c r="S347" s="13">
        <v>12.691243605592705</v>
      </c>
      <c r="T347" s="12">
        <v>29924736.890000001</v>
      </c>
      <c r="U347" s="13">
        <v>12.286966582896497</v>
      </c>
      <c r="V347" s="12">
        <v>56133494.229999997</v>
      </c>
      <c r="W347" s="13">
        <v>23.098209387333192</v>
      </c>
      <c r="X347" s="12">
        <v>6414783.5999999996</v>
      </c>
      <c r="Y347" s="13">
        <v>11.953018378889663</v>
      </c>
      <c r="Z347" s="12">
        <v>14574735.810000001</v>
      </c>
      <c r="AA347" s="13">
        <v>13.420481727524367</v>
      </c>
    </row>
    <row r="348" spans="1:27" s="4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13738395.299999999</v>
      </c>
      <c r="G348" s="11">
        <v>11.893384243049127</v>
      </c>
      <c r="H348" s="10">
        <v>41599356.060000002</v>
      </c>
      <c r="I348" s="11">
        <v>17.271311689630988</v>
      </c>
      <c r="J348" s="10">
        <v>7489108.3900000006</v>
      </c>
      <c r="K348" s="11">
        <v>17.438566694172238</v>
      </c>
      <c r="L348" s="10">
        <v>96350.8</v>
      </c>
      <c r="M348" s="11">
        <v>10.147348262806307</v>
      </c>
      <c r="N348" s="10">
        <v>74003065.310000002</v>
      </c>
      <c r="O348" s="11">
        <v>13.290675297882457</v>
      </c>
      <c r="P348" s="10">
        <v>1639208.9200000002</v>
      </c>
      <c r="Q348" s="11">
        <v>12.735226195755454</v>
      </c>
      <c r="R348" s="10">
        <v>11545492.300000003</v>
      </c>
      <c r="S348" s="11">
        <v>12.764367064096522</v>
      </c>
      <c r="T348" s="10">
        <v>30383496.289999999</v>
      </c>
      <c r="U348" s="11">
        <v>12.41074970542174</v>
      </c>
      <c r="V348" s="10">
        <v>57356767.489999995</v>
      </c>
      <c r="W348" s="11">
        <v>22.666114643440483</v>
      </c>
      <c r="X348" s="10">
        <v>6582256.8799999999</v>
      </c>
      <c r="Y348" s="11">
        <v>12.034415688787272</v>
      </c>
      <c r="Z348" s="10">
        <v>14688292.420000002</v>
      </c>
      <c r="AA348" s="11">
        <v>13.270100783226379</v>
      </c>
    </row>
    <row r="349" spans="1:27" s="4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13791660.02</v>
      </c>
      <c r="G349" s="11">
        <v>12.072486727699941</v>
      </c>
      <c r="H349" s="10">
        <v>42367957.659999996</v>
      </c>
      <c r="I349" s="11">
        <v>17.185213317063166</v>
      </c>
      <c r="J349" s="10">
        <v>7859633.2199999988</v>
      </c>
      <c r="K349" s="11">
        <v>17.471714691897535</v>
      </c>
      <c r="L349" s="10">
        <v>97245.200000000012</v>
      </c>
      <c r="M349" s="11">
        <v>10.067003368803801</v>
      </c>
      <c r="N349" s="10">
        <v>74534786.169999987</v>
      </c>
      <c r="O349" s="11">
        <v>13.28120812124819</v>
      </c>
      <c r="P349" s="10">
        <v>1564656.8800000004</v>
      </c>
      <c r="Q349" s="11">
        <v>12.825253610299534</v>
      </c>
      <c r="R349" s="10">
        <v>11659858.01</v>
      </c>
      <c r="S349" s="11">
        <v>12.76968489075966</v>
      </c>
      <c r="T349" s="10">
        <v>30822785.900000002</v>
      </c>
      <c r="U349" s="11">
        <v>12.500528977349836</v>
      </c>
      <c r="V349" s="10">
        <v>58772131.799999997</v>
      </c>
      <c r="W349" s="11">
        <v>22.706623621993572</v>
      </c>
      <c r="X349" s="10">
        <v>6478082.1399999997</v>
      </c>
      <c r="Y349" s="11">
        <v>12.071165776434572</v>
      </c>
      <c r="Z349" s="10">
        <v>14713406.049999999</v>
      </c>
      <c r="AA349" s="11">
        <v>13.348722068490725</v>
      </c>
    </row>
    <row r="350" spans="1:27" s="4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12515396.49</v>
      </c>
      <c r="G350" s="11">
        <v>11.762381464280713</v>
      </c>
      <c r="H350" s="10">
        <v>44367221.499999993</v>
      </c>
      <c r="I350" s="11">
        <v>16.944494268589711</v>
      </c>
      <c r="J350" s="10">
        <v>8054867.9099999992</v>
      </c>
      <c r="K350" s="11">
        <v>17.851345819574082</v>
      </c>
      <c r="L350" s="10">
        <v>87709.1</v>
      </c>
      <c r="M350" s="11">
        <v>10.04214887622835</v>
      </c>
      <c r="N350" s="10">
        <v>75952830.100000009</v>
      </c>
      <c r="O350" s="11">
        <v>13.299052379197651</v>
      </c>
      <c r="P350" s="10">
        <v>1530765.5499999998</v>
      </c>
      <c r="Q350" s="11">
        <v>12.879696309013481</v>
      </c>
      <c r="R350" s="10">
        <v>11980800.949999999</v>
      </c>
      <c r="S350" s="11">
        <v>12.757253963767754</v>
      </c>
      <c r="T350" s="10">
        <v>31447706.45000001</v>
      </c>
      <c r="U350" s="11">
        <v>12.673336011109948</v>
      </c>
      <c r="V350" s="10">
        <v>61321718.029999986</v>
      </c>
      <c r="W350" s="11">
        <v>22.793854356810176</v>
      </c>
      <c r="X350" s="10">
        <v>6593420.4900000002</v>
      </c>
      <c r="Y350" s="11">
        <v>12.18566102930285</v>
      </c>
      <c r="Z350" s="10">
        <v>15049736.58</v>
      </c>
      <c r="AA350" s="11">
        <v>13.56305550818487</v>
      </c>
    </row>
    <row r="351" spans="1:27" s="4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12686270.200000001</v>
      </c>
      <c r="G351" s="11">
        <v>11.809866127130082</v>
      </c>
      <c r="H351" s="10">
        <v>45593903.129999995</v>
      </c>
      <c r="I351" s="11">
        <v>16.765239379627548</v>
      </c>
      <c r="J351" s="10">
        <v>8232750.7399999993</v>
      </c>
      <c r="K351" s="11">
        <v>18.029842606385046</v>
      </c>
      <c r="L351" s="10">
        <v>66250.7</v>
      </c>
      <c r="M351" s="11">
        <v>10.00780150247469</v>
      </c>
      <c r="N351" s="10">
        <v>76489864.350000009</v>
      </c>
      <c r="O351" s="11">
        <v>13.294166382307099</v>
      </c>
      <c r="P351" s="10">
        <v>1535305.4800000004</v>
      </c>
      <c r="Q351" s="11">
        <v>12.551994873359028</v>
      </c>
      <c r="R351" s="10">
        <v>13125959.83</v>
      </c>
      <c r="S351" s="11">
        <v>12.527383694065442</v>
      </c>
      <c r="T351" s="10">
        <v>31975068.799999997</v>
      </c>
      <c r="U351" s="11">
        <v>12.787483682671551</v>
      </c>
      <c r="V351" s="10">
        <v>64237233.120000005</v>
      </c>
      <c r="W351" s="11">
        <v>22.838672288698344</v>
      </c>
      <c r="X351" s="10">
        <v>6461686.0500000007</v>
      </c>
      <c r="Y351" s="11">
        <v>12.221906924292602</v>
      </c>
      <c r="Z351" s="10">
        <v>15344296.15</v>
      </c>
      <c r="AA351" s="11">
        <v>12.436911116343374</v>
      </c>
    </row>
    <row r="352" spans="1:27" s="4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12425551.07</v>
      </c>
      <c r="G352" s="11">
        <v>11.84256881688548</v>
      </c>
      <c r="H352" s="10">
        <v>46052522.860000007</v>
      </c>
      <c r="I352" s="11">
        <v>16.644587593051995</v>
      </c>
      <c r="J352" s="10">
        <v>8321314.7500000009</v>
      </c>
      <c r="K352" s="11">
        <v>18.271438404862664</v>
      </c>
      <c r="L352" s="10">
        <v>64767.700000000004</v>
      </c>
      <c r="M352" s="11">
        <v>10.001296958206023</v>
      </c>
      <c r="N352" s="10">
        <v>77463953.420000002</v>
      </c>
      <c r="O352" s="11">
        <v>13.304062134906731</v>
      </c>
      <c r="P352" s="10">
        <v>1442535.6999999997</v>
      </c>
      <c r="Q352" s="11">
        <v>12.714542617142849</v>
      </c>
      <c r="R352" s="10">
        <v>13466994.870000003</v>
      </c>
      <c r="S352" s="11">
        <v>12.572519456124207</v>
      </c>
      <c r="T352" s="10">
        <v>32633998.449999999</v>
      </c>
      <c r="U352" s="11">
        <v>12.93804074972614</v>
      </c>
      <c r="V352" s="10">
        <v>67498367.25999999</v>
      </c>
      <c r="W352" s="11">
        <v>22.728744877321667</v>
      </c>
      <c r="X352" s="10">
        <v>6207515.5700000003</v>
      </c>
      <c r="Y352" s="11">
        <v>12.364905383282041</v>
      </c>
      <c r="Z352" s="10">
        <v>15476188.680000002</v>
      </c>
      <c r="AA352" s="11">
        <v>12.387140153146532</v>
      </c>
    </row>
    <row r="353" spans="1:27" s="4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12685059.58</v>
      </c>
      <c r="G353" s="11">
        <v>11.780807491161983</v>
      </c>
      <c r="H353" s="10">
        <v>46748764.219999999</v>
      </c>
      <c r="I353" s="11">
        <v>16.531443667152001</v>
      </c>
      <c r="J353" s="10">
        <v>8344630.1500000004</v>
      </c>
      <c r="K353" s="11">
        <v>18.485066049428216</v>
      </c>
      <c r="L353" s="10">
        <v>58913.1</v>
      </c>
      <c r="M353" s="11">
        <v>10.116971216927984</v>
      </c>
      <c r="N353" s="10">
        <v>77244050.480000004</v>
      </c>
      <c r="O353" s="11">
        <v>13.272338139702395</v>
      </c>
      <c r="P353" s="10">
        <v>1363584.34</v>
      </c>
      <c r="Q353" s="11">
        <v>12.744519206784066</v>
      </c>
      <c r="R353" s="10">
        <v>13375806.149999999</v>
      </c>
      <c r="S353" s="11">
        <v>12.74895876752818</v>
      </c>
      <c r="T353" s="10">
        <v>33324270.320000004</v>
      </c>
      <c r="U353" s="11">
        <v>13.064438095885661</v>
      </c>
      <c r="V353" s="10">
        <v>72063800.239999995</v>
      </c>
      <c r="W353" s="11">
        <v>22.871593117999861</v>
      </c>
      <c r="X353" s="10">
        <v>6223128.1799999997</v>
      </c>
      <c r="Y353" s="11">
        <v>12.288734436545072</v>
      </c>
      <c r="Z353" s="10">
        <v>15426621.379999999</v>
      </c>
      <c r="AA353" s="11">
        <v>12.717208945514429</v>
      </c>
    </row>
    <row r="354" spans="1:27" s="4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12762921.02</v>
      </c>
      <c r="G354" s="11">
        <v>11.806156724998685</v>
      </c>
      <c r="H354" s="10">
        <v>47045334.100000001</v>
      </c>
      <c r="I354" s="11">
        <v>16.457555304918127</v>
      </c>
      <c r="J354" s="10">
        <v>8494853.2899999991</v>
      </c>
      <c r="K354" s="11">
        <v>18.555479010385596</v>
      </c>
      <c r="L354" s="10">
        <v>57622</v>
      </c>
      <c r="M354" s="11">
        <v>10.325718805317409</v>
      </c>
      <c r="N354" s="10">
        <v>77633091.870000005</v>
      </c>
      <c r="O354" s="11">
        <v>13.332925251320392</v>
      </c>
      <c r="P354" s="10">
        <v>1284551.8999999999</v>
      </c>
      <c r="Q354" s="11">
        <v>12.819141012986703</v>
      </c>
      <c r="R354" s="10">
        <v>13443746.190000001</v>
      </c>
      <c r="S354" s="11">
        <v>12.891274116690228</v>
      </c>
      <c r="T354" s="10">
        <v>34373347.149999999</v>
      </c>
      <c r="U354" s="11">
        <v>13.222221675857369</v>
      </c>
      <c r="V354" s="10">
        <v>77179289.679999992</v>
      </c>
      <c r="W354" s="11">
        <v>22.655483998657608</v>
      </c>
      <c r="X354" s="10">
        <v>6674592.7799999993</v>
      </c>
      <c r="Y354" s="11">
        <v>11.943134114542937</v>
      </c>
      <c r="Z354" s="10">
        <v>16006789.410000002</v>
      </c>
      <c r="AA354" s="11">
        <v>12.621535457871678</v>
      </c>
    </row>
    <row r="355" spans="1:27" s="4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12712142.049999999</v>
      </c>
      <c r="G355" s="11">
        <v>11.884907668090447</v>
      </c>
      <c r="H355" s="10">
        <v>47074934.489999995</v>
      </c>
      <c r="I355" s="11">
        <v>16.419174708977934</v>
      </c>
      <c r="J355" s="10">
        <v>8657633.2300000004</v>
      </c>
      <c r="K355" s="11">
        <v>18.452709881612755</v>
      </c>
      <c r="L355" s="10">
        <v>51460.6</v>
      </c>
      <c r="M355" s="11">
        <v>10.348822516643805</v>
      </c>
      <c r="N355" s="10">
        <v>77944829.859999999</v>
      </c>
      <c r="O355" s="11">
        <v>13.352096110922204</v>
      </c>
      <c r="P355" s="10">
        <v>1228783.6800000002</v>
      </c>
      <c r="Q355" s="11">
        <v>12.850293637688921</v>
      </c>
      <c r="R355" s="10">
        <v>13217723.1</v>
      </c>
      <c r="S355" s="11">
        <v>12.993595743074698</v>
      </c>
      <c r="T355" s="10">
        <v>35517578.32</v>
      </c>
      <c r="U355" s="11">
        <v>13.409189755679838</v>
      </c>
      <c r="V355" s="10">
        <v>81124086.61999999</v>
      </c>
      <c r="W355" s="11">
        <v>22.53703775522645</v>
      </c>
      <c r="X355" s="10">
        <v>6934064.5099999998</v>
      </c>
      <c r="Y355" s="11">
        <v>11.937619478391612</v>
      </c>
      <c r="Z355" s="10">
        <v>16292819.329999998</v>
      </c>
      <c r="AA355" s="11">
        <v>12.921755252962713</v>
      </c>
    </row>
    <row r="356" spans="1:27" s="4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13110499.709999999</v>
      </c>
      <c r="G356" s="11">
        <v>11.761282916843141</v>
      </c>
      <c r="H356" s="10">
        <v>47584084.93</v>
      </c>
      <c r="I356" s="11">
        <v>16.265738407816446</v>
      </c>
      <c r="J356" s="10">
        <v>8857735.290000001</v>
      </c>
      <c r="K356" s="11">
        <v>18.432356041495567</v>
      </c>
      <c r="L356" s="10">
        <v>51593.299999999996</v>
      </c>
      <c r="M356" s="11">
        <v>10.340975591791951</v>
      </c>
      <c r="N356" s="10">
        <v>81150916.359999999</v>
      </c>
      <c r="O356" s="11">
        <v>13.226151038865478</v>
      </c>
      <c r="P356" s="10">
        <v>1297496.8799999999</v>
      </c>
      <c r="Q356" s="11">
        <v>12.354893768299469</v>
      </c>
      <c r="R356" s="10">
        <v>13776046.080000002</v>
      </c>
      <c r="S356" s="11">
        <v>12.895689838981729</v>
      </c>
      <c r="T356" s="10">
        <v>37009951.589999996</v>
      </c>
      <c r="U356" s="11">
        <v>13.520390394012411</v>
      </c>
      <c r="V356" s="10">
        <v>86642218.060000002</v>
      </c>
      <c r="W356" s="11">
        <v>22.178222856032004</v>
      </c>
      <c r="X356" s="10">
        <v>7240265.5199999996</v>
      </c>
      <c r="Y356" s="11">
        <v>11.996379047339147</v>
      </c>
      <c r="Z356" s="10">
        <v>17659391.760000002</v>
      </c>
      <c r="AA356" s="11">
        <v>14.050724708606834</v>
      </c>
    </row>
    <row r="357" spans="1:27" s="4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13656056.440000001</v>
      </c>
      <c r="G357" s="11">
        <v>11.552687615920545</v>
      </c>
      <c r="H357" s="10">
        <v>47380401.519999996</v>
      </c>
      <c r="I357" s="11">
        <v>16.220230321724792</v>
      </c>
      <c r="J357" s="10">
        <v>9037554.3199999984</v>
      </c>
      <c r="K357" s="11">
        <v>18.457995491173996</v>
      </c>
      <c r="L357" s="10">
        <v>51397.5</v>
      </c>
      <c r="M357" s="11">
        <v>10.323870499537909</v>
      </c>
      <c r="N357" s="10">
        <v>83728699.049999997</v>
      </c>
      <c r="O357" s="11">
        <v>13.255202752016242</v>
      </c>
      <c r="P357" s="10">
        <v>1403358.4200000002</v>
      </c>
      <c r="Q357" s="11">
        <v>11.963544773829035</v>
      </c>
      <c r="R357" s="10">
        <v>13568070.810000002</v>
      </c>
      <c r="S357" s="11">
        <v>12.918203684500073</v>
      </c>
      <c r="T357" s="10">
        <v>38266955.740000002</v>
      </c>
      <c r="U357" s="11">
        <v>13.590942286936667</v>
      </c>
      <c r="V357" s="10">
        <v>92197081.650000006</v>
      </c>
      <c r="W357" s="11">
        <v>21.916968480923732</v>
      </c>
      <c r="X357" s="10">
        <v>7121177.0299999993</v>
      </c>
      <c r="Y357" s="11">
        <v>11.966333638106461</v>
      </c>
      <c r="Z357" s="10">
        <v>18478707.300000001</v>
      </c>
      <c r="AA357" s="11">
        <v>14.081866518449617</v>
      </c>
    </row>
    <row r="358" spans="1:27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340730637.41999996</v>
      </c>
      <c r="E358" s="15">
        <v>16.173463080933491</v>
      </c>
      <c r="F358" s="14">
        <v>14023202.610000001</v>
      </c>
      <c r="G358" s="15">
        <v>11.347920805174757</v>
      </c>
      <c r="H358" s="14">
        <v>47413529.509999998</v>
      </c>
      <c r="I358" s="15">
        <v>16.193130382328295</v>
      </c>
      <c r="J358" s="14">
        <v>9412576.2800000012</v>
      </c>
      <c r="K358" s="15">
        <v>18.515836710807502</v>
      </c>
      <c r="L358" s="14">
        <v>46650.400000000001</v>
      </c>
      <c r="M358" s="15">
        <v>10.375241198360566</v>
      </c>
      <c r="N358" s="14">
        <v>89929010.810000032</v>
      </c>
      <c r="O358" s="15">
        <v>13.232900617484276</v>
      </c>
      <c r="P358" s="14">
        <v>1362916.44</v>
      </c>
      <c r="Q358" s="15">
        <v>12.088302537828357</v>
      </c>
      <c r="R358" s="14">
        <v>13593007.73</v>
      </c>
      <c r="S358" s="15">
        <v>12.871824604053248</v>
      </c>
      <c r="T358" s="14">
        <v>39179665.309999995</v>
      </c>
      <c r="U358" s="15">
        <v>13.833442702027513</v>
      </c>
      <c r="V358" s="14">
        <v>99228708.550000012</v>
      </c>
      <c r="W358" s="15">
        <v>21.579898170887773</v>
      </c>
      <c r="X358" s="14">
        <v>7178415.3599999994</v>
      </c>
      <c r="Y358" s="15">
        <v>11.930681300280732</v>
      </c>
      <c r="Z358" s="14">
        <v>19362954.420000002</v>
      </c>
      <c r="AA358" s="15">
        <v>13.35946464054113</v>
      </c>
    </row>
    <row r="359" spans="1:27" s="4" customFormat="1" x14ac:dyDescent="0.2">
      <c r="A359" s="7" t="s">
        <v>235</v>
      </c>
      <c r="B359" s="7" t="s">
        <v>236</v>
      </c>
      <c r="C359" s="7" t="s">
        <v>237</v>
      </c>
      <c r="D359" s="12">
        <v>347175605.86000001</v>
      </c>
      <c r="E359" s="13">
        <v>16.179630460160681</v>
      </c>
      <c r="F359" s="12">
        <v>13901043.050000001</v>
      </c>
      <c r="G359" s="13">
        <v>11.256647844709738</v>
      </c>
      <c r="H359" s="12">
        <v>46908740.960000001</v>
      </c>
      <c r="I359" s="13">
        <v>16.187565560874958</v>
      </c>
      <c r="J359" s="12">
        <v>9566111.3300000001</v>
      </c>
      <c r="K359" s="13">
        <v>18.622322482138618</v>
      </c>
      <c r="L359" s="12">
        <v>48846.6</v>
      </c>
      <c r="M359" s="13">
        <v>10.676093607333954</v>
      </c>
      <c r="N359" s="12">
        <v>90908691.809999973</v>
      </c>
      <c r="O359" s="13">
        <v>13.112365636554854</v>
      </c>
      <c r="P359" s="12">
        <v>1346546.0699999998</v>
      </c>
      <c r="Q359" s="13">
        <v>12.086933610448229</v>
      </c>
      <c r="R359" s="12">
        <v>13435675</v>
      </c>
      <c r="S359" s="13">
        <v>12.834136790544578</v>
      </c>
      <c r="T359" s="12">
        <v>39897150.659999996</v>
      </c>
      <c r="U359" s="13">
        <v>13.842103136555176</v>
      </c>
      <c r="V359" s="12">
        <v>104038457.11</v>
      </c>
      <c r="W359" s="13">
        <v>21.500952285835957</v>
      </c>
      <c r="X359" s="12">
        <v>7197891.2799999993</v>
      </c>
      <c r="Y359" s="13">
        <v>12.015696058776847</v>
      </c>
      <c r="Z359" s="12">
        <v>19926451.990000002</v>
      </c>
      <c r="AA359" s="13">
        <v>13.363035230553356</v>
      </c>
    </row>
    <row r="360" spans="1:27" s="4" customFormat="1" x14ac:dyDescent="0.2">
      <c r="A360" s="8" t="s">
        <v>53</v>
      </c>
      <c r="B360" s="8" t="s">
        <v>2</v>
      </c>
      <c r="C360" s="8" t="s">
        <v>89</v>
      </c>
      <c r="D360" s="10">
        <v>358076154.29000002</v>
      </c>
      <c r="E360" s="11">
        <v>16.27684606437828</v>
      </c>
      <c r="F360" s="10">
        <v>13745341.440000001</v>
      </c>
      <c r="G360" s="11">
        <v>11.274641791517389</v>
      </c>
      <c r="H360" s="10">
        <v>47139393.390000001</v>
      </c>
      <c r="I360" s="11">
        <v>16.185280039351376</v>
      </c>
      <c r="J360" s="10">
        <v>9974803.7699999996</v>
      </c>
      <c r="K360" s="11">
        <v>18.623547398957996</v>
      </c>
      <c r="L360" s="10">
        <v>41359.4</v>
      </c>
      <c r="M360" s="11">
        <v>10.637692568074044</v>
      </c>
      <c r="N360" s="10">
        <v>93552231.520000011</v>
      </c>
      <c r="O360" s="11">
        <v>13.122565677414645</v>
      </c>
      <c r="P360" s="10">
        <v>1320943.97</v>
      </c>
      <c r="Q360" s="11">
        <v>12.029564870264675</v>
      </c>
      <c r="R360" s="10">
        <v>13426696.639999999</v>
      </c>
      <c r="S360" s="11">
        <v>12.800916371623627</v>
      </c>
      <c r="T360" s="10">
        <v>41529615.380000003</v>
      </c>
      <c r="U360" s="11">
        <v>13.992530259349602</v>
      </c>
      <c r="V360" s="10">
        <v>109071803.64999999</v>
      </c>
      <c r="W360" s="11">
        <v>21.407676349092799</v>
      </c>
      <c r="X360" s="10">
        <v>7430445.0899999999</v>
      </c>
      <c r="Y360" s="11">
        <v>12.070169955579342</v>
      </c>
      <c r="Z360" s="10">
        <v>20843520.039999999</v>
      </c>
      <c r="AA360" s="11">
        <v>14.538400812030019</v>
      </c>
    </row>
    <row r="361" spans="1:27" s="4" customFormat="1" x14ac:dyDescent="0.2">
      <c r="A361" s="8" t="s">
        <v>54</v>
      </c>
      <c r="B361" s="8" t="s">
        <v>3</v>
      </c>
      <c r="C361" s="8" t="s">
        <v>90</v>
      </c>
      <c r="D361" s="10"/>
      <c r="E361" s="11"/>
      <c r="F361" s="10"/>
      <c r="G361" s="11"/>
      <c r="H361" s="10"/>
      <c r="I361" s="11"/>
      <c r="J361" s="10"/>
      <c r="K361" s="11"/>
      <c r="L361" s="10"/>
      <c r="M361" s="11"/>
      <c r="N361" s="10"/>
      <c r="O361" s="11"/>
      <c r="P361" s="10"/>
      <c r="Q361" s="11"/>
      <c r="R361" s="10"/>
      <c r="S361" s="11"/>
      <c r="T361" s="10"/>
      <c r="U361" s="11"/>
      <c r="V361" s="10"/>
      <c r="W361" s="11"/>
      <c r="X361" s="10"/>
      <c r="Y361" s="11"/>
      <c r="Z361" s="10"/>
      <c r="AA361" s="11"/>
    </row>
    <row r="362" spans="1:27" s="4" customFormat="1" x14ac:dyDescent="0.2">
      <c r="A362" s="8" t="s">
        <v>55</v>
      </c>
      <c r="B362" s="8" t="s">
        <v>4</v>
      </c>
      <c r="C362" s="8" t="s">
        <v>91</v>
      </c>
      <c r="D362" s="10"/>
      <c r="E362" s="11"/>
      <c r="F362" s="10"/>
      <c r="G362" s="11"/>
      <c r="H362" s="10"/>
      <c r="I362" s="11"/>
      <c r="J362" s="10"/>
      <c r="K362" s="11"/>
      <c r="L362" s="10"/>
      <c r="M362" s="11"/>
      <c r="N362" s="10"/>
      <c r="O362" s="11"/>
      <c r="P362" s="10"/>
      <c r="Q362" s="11"/>
      <c r="R362" s="10"/>
      <c r="S362" s="11"/>
      <c r="T362" s="10"/>
      <c r="U362" s="11"/>
      <c r="V362" s="10"/>
      <c r="W362" s="11"/>
      <c r="X362" s="10"/>
      <c r="Y362" s="11"/>
      <c r="Z362" s="10"/>
      <c r="AA362" s="11"/>
    </row>
    <row r="363" spans="1:27" s="4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T363" s="10"/>
      <c r="U363" s="11"/>
      <c r="V363" s="10"/>
      <c r="W363" s="11"/>
      <c r="X363" s="10"/>
      <c r="Y363" s="11"/>
      <c r="Z363" s="10"/>
      <c r="AA363" s="11"/>
    </row>
    <row r="364" spans="1:27" s="4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0"/>
      <c r="AA364" s="11"/>
    </row>
    <row r="365" spans="1:27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</row>
    <row r="366" spans="1:27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</row>
    <row r="367" spans="1:27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</row>
    <row r="368" spans="1:27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</row>
    <row r="369" spans="1:27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</row>
    <row r="370" spans="1:27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</row>
    <row r="371" spans="1:27" ht="2.25" customHeight="1" x14ac:dyDescent="0.2"/>
    <row r="372" spans="1:27" x14ac:dyDescent="0.2">
      <c r="A372" s="3" t="s">
        <v>221</v>
      </c>
      <c r="B372" s="3" t="s">
        <v>220</v>
      </c>
      <c r="C372" s="3" t="s">
        <v>222</v>
      </c>
    </row>
  </sheetData>
  <mergeCells count="39"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0" sqref="A360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135</v>
      </c>
      <c r="B2" s="2" t="s">
        <v>37</v>
      </c>
      <c r="C2" s="2" t="s">
        <v>136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B5" s="37"/>
      <c r="AC5" s="71" t="s">
        <v>142</v>
      </c>
    </row>
    <row r="6" spans="1:29" ht="24.95" customHeight="1" x14ac:dyDescent="0.2">
      <c r="A6" s="60"/>
      <c r="B6" s="60"/>
      <c r="C6" s="60"/>
      <c r="D6" s="58" t="s">
        <v>176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  <c r="AB6" s="37"/>
      <c r="AC6" s="71"/>
    </row>
    <row r="7" spans="1:29" ht="24.95" customHeight="1" x14ac:dyDescent="0.2">
      <c r="A7" s="60"/>
      <c r="B7" s="60"/>
      <c r="C7" s="60"/>
      <c r="D7" s="63" t="s">
        <v>177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  <c r="AB7" s="37"/>
      <c r="AC7" s="71" t="s">
        <v>128</v>
      </c>
    </row>
    <row r="8" spans="1:2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8" t="s">
        <v>145</v>
      </c>
      <c r="AA8" s="29" t="s">
        <v>146</v>
      </c>
      <c r="AB8" s="38"/>
      <c r="AC8" s="71"/>
    </row>
    <row r="9" spans="1:2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30" t="s">
        <v>147</v>
      </c>
      <c r="AA9" s="31" t="s">
        <v>148</v>
      </c>
      <c r="AB9" s="38"/>
      <c r="AC9" s="71" t="s">
        <v>143</v>
      </c>
    </row>
    <row r="10" spans="1:2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32" t="s">
        <v>149</v>
      </c>
      <c r="AA10" s="33" t="s">
        <v>150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88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58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6969881.0699999994</v>
      </c>
      <c r="G337" s="11">
        <v>12.527855451613895</v>
      </c>
      <c r="H337" s="10">
        <v>36739197.339999996</v>
      </c>
      <c r="I337" s="11">
        <v>17.211312036854121</v>
      </c>
      <c r="J337" s="10">
        <v>4235268.2</v>
      </c>
      <c r="K337" s="11">
        <v>18.761567648632028</v>
      </c>
      <c r="L337" s="10">
        <v>8152.6</v>
      </c>
      <c r="M337" s="11">
        <v>9.9256776979123185</v>
      </c>
      <c r="N337" s="10">
        <v>36988774.250000007</v>
      </c>
      <c r="O337" s="11">
        <v>16.465642432065724</v>
      </c>
      <c r="P337" s="10">
        <v>1725926.9299999997</v>
      </c>
      <c r="Q337" s="11">
        <v>9.3899025793056001</v>
      </c>
      <c r="R337" s="10">
        <v>5944927.1699999999</v>
      </c>
      <c r="S337" s="11">
        <v>17.175225162766811</v>
      </c>
      <c r="T337" s="10">
        <v>23085421.829999998</v>
      </c>
      <c r="U337" s="11">
        <v>11.281428671793091</v>
      </c>
      <c r="V337" s="10">
        <v>35032858.939999998</v>
      </c>
      <c r="W337" s="11">
        <v>22.886503231454515</v>
      </c>
      <c r="X337" s="10">
        <v>2835123.6500000004</v>
      </c>
      <c r="Y337" s="11">
        <v>15.565184683814381</v>
      </c>
      <c r="Z337" s="10">
        <v>7823723.6499999994</v>
      </c>
      <c r="AA337" s="11">
        <v>17.102883557115412</v>
      </c>
      <c r="AB337" s="39"/>
      <c r="AC337" s="35">
        <f t="shared" si="7"/>
        <v>15.550604252169268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7257323.5700000003</v>
      </c>
      <c r="G338" s="11">
        <v>12.972574529593418</v>
      </c>
      <c r="H338" s="10">
        <v>38703930.879999995</v>
      </c>
      <c r="I338" s="11">
        <v>17.010258367023024</v>
      </c>
      <c r="J338" s="10">
        <v>4489513.8999999994</v>
      </c>
      <c r="K338" s="11">
        <v>18.908811304515623</v>
      </c>
      <c r="L338" s="10">
        <v>7792</v>
      </c>
      <c r="M338" s="11">
        <v>9.9212057238193054</v>
      </c>
      <c r="N338" s="10">
        <v>37742377.119999997</v>
      </c>
      <c r="O338" s="11">
        <v>16.543473791324345</v>
      </c>
      <c r="P338" s="10">
        <v>1671565.1900000002</v>
      </c>
      <c r="Q338" s="11">
        <v>9.6353060266228621</v>
      </c>
      <c r="R338" s="10">
        <v>5957670.6399999987</v>
      </c>
      <c r="S338" s="11">
        <v>17.22095680213701</v>
      </c>
      <c r="T338" s="10">
        <v>23555540.300000001</v>
      </c>
      <c r="U338" s="11">
        <v>11.409675397006291</v>
      </c>
      <c r="V338" s="10">
        <v>36761232.629999995</v>
      </c>
      <c r="W338" s="11">
        <v>22.885245671548621</v>
      </c>
      <c r="X338" s="10">
        <v>3041277.2600000002</v>
      </c>
      <c r="Y338" s="11">
        <v>15.033373600274761</v>
      </c>
      <c r="Z338" s="10">
        <v>8017081.6899999995</v>
      </c>
      <c r="AA338" s="11">
        <v>17.233289887283163</v>
      </c>
      <c r="AB338" s="39"/>
      <c r="AC338" s="35">
        <f t="shared" si="7"/>
        <v>15.586863770475714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7282191.0000000009</v>
      </c>
      <c r="G339" s="11">
        <v>12.986494664888633</v>
      </c>
      <c r="H339" s="10">
        <v>40198293.510000005</v>
      </c>
      <c r="I339" s="11">
        <v>16.918303587529586</v>
      </c>
      <c r="J339" s="10">
        <v>4822164.5</v>
      </c>
      <c r="K339" s="11">
        <v>18.945683097973927</v>
      </c>
      <c r="L339" s="10">
        <v>7513</v>
      </c>
      <c r="M339" s="11">
        <v>9.7802130972980219</v>
      </c>
      <c r="N339" s="10">
        <v>38817517.840000004</v>
      </c>
      <c r="O339" s="11">
        <v>16.567715210818847</v>
      </c>
      <c r="P339" s="10">
        <v>1627272.15</v>
      </c>
      <c r="Q339" s="11">
        <v>9.855683802368274</v>
      </c>
      <c r="R339" s="10">
        <v>6086770.4999999991</v>
      </c>
      <c r="S339" s="11">
        <v>17.164311382990377</v>
      </c>
      <c r="T339" s="10">
        <v>23889183.900000002</v>
      </c>
      <c r="U339" s="11">
        <v>11.566636588087871</v>
      </c>
      <c r="V339" s="10">
        <v>39190689.019999988</v>
      </c>
      <c r="W339" s="11">
        <v>22.84710882623315</v>
      </c>
      <c r="X339" s="10">
        <v>3231172.6400000006</v>
      </c>
      <c r="Y339" s="11">
        <v>15.123517901011937</v>
      </c>
      <c r="Z339" s="10">
        <v>8062189.3499999987</v>
      </c>
      <c r="AA339" s="11">
        <v>17.342277878514487</v>
      </c>
      <c r="AB339" s="39"/>
      <c r="AC339" s="35">
        <f t="shared" si="7"/>
        <v>15.629418394077161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7255815.2199999997</v>
      </c>
      <c r="G340" s="11">
        <v>13.043742911289288</v>
      </c>
      <c r="H340" s="10">
        <v>40781852.57</v>
      </c>
      <c r="I340" s="11">
        <v>16.955197856473919</v>
      </c>
      <c r="J340" s="10">
        <v>5063908.9800000004</v>
      </c>
      <c r="K340" s="11">
        <v>19.032970013157694</v>
      </c>
      <c r="L340" s="10">
        <v>7287.4</v>
      </c>
      <c r="M340" s="11">
        <v>9.8138292120646646</v>
      </c>
      <c r="N340" s="10">
        <v>40752566.159999996</v>
      </c>
      <c r="O340" s="11">
        <v>16.600957422262617</v>
      </c>
      <c r="P340" s="10">
        <v>1585888.82</v>
      </c>
      <c r="Q340" s="11">
        <v>10.154846037883036</v>
      </c>
      <c r="R340" s="10">
        <v>6011404.5200000005</v>
      </c>
      <c r="S340" s="11">
        <v>17.22606119667687</v>
      </c>
      <c r="T340" s="10">
        <v>24231015.539999999</v>
      </c>
      <c r="U340" s="11">
        <v>11.692904396849721</v>
      </c>
      <c r="V340" s="10">
        <v>41651582.290000007</v>
      </c>
      <c r="W340" s="11">
        <v>22.926736187219653</v>
      </c>
      <c r="X340" s="10">
        <v>3252724.42</v>
      </c>
      <c r="Y340" s="11">
        <v>15.091176593066567</v>
      </c>
      <c r="Z340" s="10">
        <v>8131252.79</v>
      </c>
      <c r="AA340" s="11">
        <v>17.399007892115968</v>
      </c>
      <c r="AB340" s="39"/>
      <c r="AC340" s="35">
        <f t="shared" si="7"/>
        <v>15.704273450519171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7181766.2499999991</v>
      </c>
      <c r="G341" s="11">
        <v>13.084661604894197</v>
      </c>
      <c r="H341" s="10">
        <v>40821749.600000001</v>
      </c>
      <c r="I341" s="11">
        <v>17.023334857771516</v>
      </c>
      <c r="J341" s="10">
        <v>5281736.1199999992</v>
      </c>
      <c r="K341" s="11">
        <v>19.06202918287784</v>
      </c>
      <c r="L341" s="10">
        <v>6818.5</v>
      </c>
      <c r="M341" s="11">
        <v>9.9203585832661076</v>
      </c>
      <c r="N341" s="10">
        <v>41579812.130000003</v>
      </c>
      <c r="O341" s="11">
        <v>16.537661502154069</v>
      </c>
      <c r="P341" s="10">
        <v>1780270.43</v>
      </c>
      <c r="Q341" s="11">
        <v>11.849144976642677</v>
      </c>
      <c r="R341" s="10">
        <v>6090111.3099999996</v>
      </c>
      <c r="S341" s="11">
        <v>17.225827044464982</v>
      </c>
      <c r="T341" s="10">
        <v>24454295.579999998</v>
      </c>
      <c r="U341" s="11">
        <v>11.813331857118236</v>
      </c>
      <c r="V341" s="10">
        <v>44650364.450000003</v>
      </c>
      <c r="W341" s="11">
        <v>22.965887699140598</v>
      </c>
      <c r="X341" s="10">
        <v>3219237.2500000005</v>
      </c>
      <c r="Y341" s="11">
        <v>15.076322324985545</v>
      </c>
      <c r="Z341" s="10">
        <v>8131979.9800000004</v>
      </c>
      <c r="AA341" s="11">
        <v>17.510392415083125</v>
      </c>
      <c r="AB341" s="39"/>
      <c r="AC341" s="35">
        <f t="shared" si="7"/>
        <v>15.756957360245167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7230465.6600000001</v>
      </c>
      <c r="G342" s="11">
        <v>13.086207499850008</v>
      </c>
      <c r="H342" s="10">
        <v>41131878.140000001</v>
      </c>
      <c r="I342" s="11">
        <v>17.149354638501801</v>
      </c>
      <c r="J342" s="10">
        <v>5526987.1499999994</v>
      </c>
      <c r="K342" s="11">
        <v>19.154539156961853</v>
      </c>
      <c r="L342" s="10">
        <v>7477.4</v>
      </c>
      <c r="M342" s="11">
        <v>11.459338272661626</v>
      </c>
      <c r="N342" s="10">
        <v>42417887.289999992</v>
      </c>
      <c r="O342" s="11">
        <v>16.482404381099958</v>
      </c>
      <c r="P342" s="10">
        <v>1907389.95</v>
      </c>
      <c r="Q342" s="11">
        <v>13.344678285947774</v>
      </c>
      <c r="R342" s="10">
        <v>6155312.8899999997</v>
      </c>
      <c r="S342" s="11">
        <v>17.440010851406136</v>
      </c>
      <c r="T342" s="10">
        <v>25000642.309999999</v>
      </c>
      <c r="U342" s="11">
        <v>11.960997345403808</v>
      </c>
      <c r="V342" s="10">
        <v>47935335.150000006</v>
      </c>
      <c r="W342" s="11">
        <v>23.005705009645673</v>
      </c>
      <c r="X342" s="10">
        <v>3287682.2299999995</v>
      </c>
      <c r="Y342" s="11">
        <v>15.133210935747877</v>
      </c>
      <c r="Z342" s="10">
        <v>8114709.6399999997</v>
      </c>
      <c r="AA342" s="11">
        <v>17.573540976162388</v>
      </c>
      <c r="AB342" s="39"/>
      <c r="AC342" s="35">
        <f t="shared" si="7"/>
        <v>15.83528379856593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7367545.7500000019</v>
      </c>
      <c r="G343" s="11">
        <v>12.972396853999852</v>
      </c>
      <c r="H343" s="10">
        <v>41722768.990000002</v>
      </c>
      <c r="I343" s="11">
        <v>17.296498294597008</v>
      </c>
      <c r="J343" s="10">
        <v>5691430.4800000004</v>
      </c>
      <c r="K343" s="11">
        <v>19.209267984276586</v>
      </c>
      <c r="L343" s="10">
        <v>7239.5</v>
      </c>
      <c r="M343" s="11">
        <v>11.461952206644096</v>
      </c>
      <c r="N343" s="10">
        <v>41745080.780000009</v>
      </c>
      <c r="O343" s="11">
        <v>16.406031244115354</v>
      </c>
      <c r="P343" s="10">
        <v>1818143.2100000002</v>
      </c>
      <c r="Q343" s="11">
        <v>13.412494206823235</v>
      </c>
      <c r="R343" s="10">
        <v>6047051.7299999995</v>
      </c>
      <c r="S343" s="11">
        <v>17.641282607168979</v>
      </c>
      <c r="T343" s="10">
        <v>25927165.879999999</v>
      </c>
      <c r="U343" s="11">
        <v>11.993871812833875</v>
      </c>
      <c r="V343" s="10">
        <v>50663582.310000002</v>
      </c>
      <c r="W343" s="11">
        <v>23.016674280024873</v>
      </c>
      <c r="X343" s="10">
        <v>3263337.5700000003</v>
      </c>
      <c r="Y343" s="11">
        <v>15.150249959154536</v>
      </c>
      <c r="Z343" s="10">
        <v>8297681.2199999988</v>
      </c>
      <c r="AA343" s="11">
        <v>17.949007306971478</v>
      </c>
      <c r="AB343" s="39"/>
      <c r="AC343" s="35">
        <f t="shared" si="7"/>
        <v>15.871178936706276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7318724.4300000006</v>
      </c>
      <c r="G344" s="11">
        <v>13.339914381610345</v>
      </c>
      <c r="H344" s="10">
        <v>42037966.500000007</v>
      </c>
      <c r="I344" s="11">
        <v>17.331874580393876</v>
      </c>
      <c r="J344" s="10">
        <v>5894748.21</v>
      </c>
      <c r="K344" s="11">
        <v>19.211043188441799</v>
      </c>
      <c r="L344" s="10">
        <v>7778.0999999999995</v>
      </c>
      <c r="M344" s="11">
        <v>12.721766755377297</v>
      </c>
      <c r="N344" s="10">
        <v>42093904.140000008</v>
      </c>
      <c r="O344" s="11">
        <v>16.376679369840932</v>
      </c>
      <c r="P344" s="10">
        <v>1757235.51</v>
      </c>
      <c r="Q344" s="11">
        <v>13.400852696745245</v>
      </c>
      <c r="R344" s="10">
        <v>5992701.8499999987</v>
      </c>
      <c r="S344" s="11">
        <v>17.720023940303303</v>
      </c>
      <c r="T344" s="10">
        <v>26452684.420000002</v>
      </c>
      <c r="U344" s="11">
        <v>12.151354878390823</v>
      </c>
      <c r="V344" s="10">
        <v>52781727.969999991</v>
      </c>
      <c r="W344" s="11">
        <v>23.053038637065676</v>
      </c>
      <c r="X344" s="10">
        <v>3281411.34</v>
      </c>
      <c r="Y344" s="11">
        <v>15.191194263593919</v>
      </c>
      <c r="Z344" s="10">
        <v>7959982.0300000003</v>
      </c>
      <c r="AA344" s="11">
        <v>17.873467527991391</v>
      </c>
      <c r="AB344" s="39"/>
      <c r="AC344" s="35">
        <f t="shared" si="7"/>
        <v>15.912264268324673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7452085.3899999987</v>
      </c>
      <c r="G345" s="11">
        <v>13.344309695101328</v>
      </c>
      <c r="H345" s="10">
        <v>41820986.730000004</v>
      </c>
      <c r="I345" s="11">
        <v>17.387972604064863</v>
      </c>
      <c r="J345" s="10">
        <v>5962895.3600000003</v>
      </c>
      <c r="K345" s="11">
        <v>19.222712162317734</v>
      </c>
      <c r="L345" s="10">
        <v>7500.4</v>
      </c>
      <c r="M345" s="11">
        <v>12.721698709402171</v>
      </c>
      <c r="N345" s="10">
        <v>42526119.929999992</v>
      </c>
      <c r="O345" s="11">
        <v>16.44954753630871</v>
      </c>
      <c r="P345" s="10">
        <v>1666190.0099999998</v>
      </c>
      <c r="Q345" s="11">
        <v>13.417632793213073</v>
      </c>
      <c r="R345" s="10">
        <v>5894073.2499999991</v>
      </c>
      <c r="S345" s="11">
        <v>17.817144556254028</v>
      </c>
      <c r="T345" s="10">
        <v>26996030.549999997</v>
      </c>
      <c r="U345" s="11">
        <v>12.317348867431916</v>
      </c>
      <c r="V345" s="10">
        <v>54101766.260000005</v>
      </c>
      <c r="W345" s="11">
        <v>23.147334313478662</v>
      </c>
      <c r="X345" s="10">
        <v>3437657.0900000003</v>
      </c>
      <c r="Y345" s="11">
        <v>15.156038627866744</v>
      </c>
      <c r="Z345" s="10">
        <v>7966108.5499999989</v>
      </c>
      <c r="AA345" s="11">
        <v>17.72193724086274</v>
      </c>
      <c r="AB345" s="39"/>
      <c r="AC345" s="35">
        <f t="shared" si="7"/>
        <v>15.960844317647146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8883820.4899999984</v>
      </c>
      <c r="G346" s="15">
        <v>13.832596750241182</v>
      </c>
      <c r="H346" s="14">
        <v>41480921.500000007</v>
      </c>
      <c r="I346" s="15">
        <v>17.370859301937156</v>
      </c>
      <c r="J346" s="14">
        <v>6069680.9199999999</v>
      </c>
      <c r="K346" s="15">
        <v>19.239763396458734</v>
      </c>
      <c r="L346" s="14">
        <v>6918</v>
      </c>
      <c r="M346" s="15">
        <v>12.36018531367448</v>
      </c>
      <c r="N346" s="14">
        <v>43267189.57</v>
      </c>
      <c r="O346" s="15">
        <v>16.464283726434317</v>
      </c>
      <c r="P346" s="14">
        <v>1574827.06</v>
      </c>
      <c r="Q346" s="15">
        <v>13.513652469370196</v>
      </c>
      <c r="R346" s="14">
        <v>5764601.9199999999</v>
      </c>
      <c r="S346" s="15">
        <v>17.67479396816703</v>
      </c>
      <c r="T346" s="14">
        <v>27308877.619999997</v>
      </c>
      <c r="U346" s="15">
        <v>12.466957533130564</v>
      </c>
      <c r="V346" s="14">
        <v>55226935.480000004</v>
      </c>
      <c r="W346" s="15">
        <v>23.184959827428752</v>
      </c>
      <c r="X346" s="14">
        <v>3445191.4299999997</v>
      </c>
      <c r="Y346" s="15">
        <v>15.147413888522289</v>
      </c>
      <c r="Z346" s="14">
        <v>7914256.6100000003</v>
      </c>
      <c r="AA346" s="15">
        <v>17.748731552299251</v>
      </c>
      <c r="AB346" s="39"/>
      <c r="AC346" s="36">
        <f t="shared" si="7"/>
        <v>15.982810460853168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8728957.9299999997</v>
      </c>
      <c r="G347" s="13">
        <v>13.905482868033491</v>
      </c>
      <c r="H347" s="12">
        <v>40931731.670000002</v>
      </c>
      <c r="I347" s="13">
        <v>17.364607343151764</v>
      </c>
      <c r="J347" s="12">
        <v>6109719.4900000002</v>
      </c>
      <c r="K347" s="13">
        <v>19.293406856114121</v>
      </c>
      <c r="L347" s="12">
        <v>6678.4</v>
      </c>
      <c r="M347" s="13">
        <v>12.40456426689029</v>
      </c>
      <c r="N347" s="12">
        <v>42782604.980000004</v>
      </c>
      <c r="O347" s="13">
        <v>16.510986839467108</v>
      </c>
      <c r="P347" s="12">
        <v>1477139.2399999998</v>
      </c>
      <c r="Q347" s="13">
        <v>13.567912546484102</v>
      </c>
      <c r="R347" s="12">
        <v>5616349.8199999994</v>
      </c>
      <c r="S347" s="13">
        <v>17.663145348877144</v>
      </c>
      <c r="T347" s="12">
        <v>27502168.810000002</v>
      </c>
      <c r="U347" s="13">
        <v>12.509285310422753</v>
      </c>
      <c r="V347" s="12">
        <v>55533574.330000006</v>
      </c>
      <c r="W347" s="13">
        <v>23.241347972861522</v>
      </c>
      <c r="X347" s="12">
        <v>3453395.15</v>
      </c>
      <c r="Y347" s="13">
        <v>15.198922487164536</v>
      </c>
      <c r="Z347" s="12">
        <v>7898321.4899999984</v>
      </c>
      <c r="AA347" s="13">
        <v>17.830345544746887</v>
      </c>
      <c r="AB347" s="39"/>
      <c r="AC347" s="35">
        <f t="shared" si="7"/>
        <v>16.006699935574314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8696677.5700000003</v>
      </c>
      <c r="G348" s="11">
        <v>14.028492337309915</v>
      </c>
      <c r="H348" s="10">
        <v>40851483.789999992</v>
      </c>
      <c r="I348" s="11">
        <v>17.392167337312742</v>
      </c>
      <c r="J348" s="10">
        <v>6234948.1699999999</v>
      </c>
      <c r="K348" s="11">
        <v>19.40307777020384</v>
      </c>
      <c r="L348" s="10">
        <v>6335.1</v>
      </c>
      <c r="M348" s="11">
        <v>12.2410258717305</v>
      </c>
      <c r="N348" s="10">
        <v>43710602.739999995</v>
      </c>
      <c r="O348" s="11">
        <v>16.555384363267638</v>
      </c>
      <c r="P348" s="10">
        <v>1386924.62</v>
      </c>
      <c r="Q348" s="11">
        <v>13.57931346456305</v>
      </c>
      <c r="R348" s="10">
        <v>5531061.8200000003</v>
      </c>
      <c r="S348" s="11">
        <v>17.73818387144695</v>
      </c>
      <c r="T348" s="10">
        <v>27809051.569999997</v>
      </c>
      <c r="U348" s="11">
        <v>12.660194130647945</v>
      </c>
      <c r="V348" s="10">
        <v>56782998.560000002</v>
      </c>
      <c r="W348" s="11">
        <v>22.796905590286606</v>
      </c>
      <c r="X348" s="10">
        <v>3594139.08</v>
      </c>
      <c r="Y348" s="11">
        <v>15.301186799510297</v>
      </c>
      <c r="Z348" s="10">
        <v>7997883.4200000018</v>
      </c>
      <c r="AA348" s="11">
        <v>17.451586632116733</v>
      </c>
      <c r="AB348" s="39"/>
      <c r="AC348" s="35">
        <f t="shared" si="7"/>
        <v>16.052632115426292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8896830.370000001</v>
      </c>
      <c r="G349" s="11">
        <v>14.199228617281149</v>
      </c>
      <c r="H349" s="10">
        <v>41611799.210000001</v>
      </c>
      <c r="I349" s="11">
        <v>17.303526146866641</v>
      </c>
      <c r="J349" s="10">
        <v>6495172.9900000002</v>
      </c>
      <c r="K349" s="11">
        <v>19.508251169273311</v>
      </c>
      <c r="L349" s="10">
        <v>7331.2000000000007</v>
      </c>
      <c r="M349" s="11">
        <v>10.888770733304225</v>
      </c>
      <c r="N349" s="10">
        <v>43746260.869999997</v>
      </c>
      <c r="O349" s="11">
        <v>16.584359564001737</v>
      </c>
      <c r="P349" s="10">
        <v>1311891.2600000002</v>
      </c>
      <c r="Q349" s="11">
        <v>13.709457028930892</v>
      </c>
      <c r="R349" s="10">
        <v>5547170.7699999986</v>
      </c>
      <c r="S349" s="11">
        <v>17.757004981928837</v>
      </c>
      <c r="T349" s="10">
        <v>28178806.199999999</v>
      </c>
      <c r="U349" s="11">
        <v>12.760636823539391</v>
      </c>
      <c r="V349" s="10">
        <v>58212907.470000014</v>
      </c>
      <c r="W349" s="11">
        <v>22.828904398359871</v>
      </c>
      <c r="X349" s="10">
        <v>3541443.46</v>
      </c>
      <c r="Y349" s="11">
        <v>15.32219844210079</v>
      </c>
      <c r="Z349" s="10">
        <v>8114829.3200000003</v>
      </c>
      <c r="AA349" s="11">
        <v>17.512267552757372</v>
      </c>
      <c r="AB349" s="39"/>
      <c r="AC349" s="35">
        <f t="shared" si="7"/>
        <v>16.080468181128094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7589783.71</v>
      </c>
      <c r="G350" s="11">
        <v>14.074874538855608</v>
      </c>
      <c r="H350" s="10">
        <v>43647894.760000005</v>
      </c>
      <c r="I350" s="11">
        <v>17.046141210087548</v>
      </c>
      <c r="J350" s="10">
        <v>6676788.3399999999</v>
      </c>
      <c r="K350" s="11">
        <v>19.906245989595057</v>
      </c>
      <c r="L350" s="10">
        <v>9387.5</v>
      </c>
      <c r="M350" s="11">
        <v>10.393804527296933</v>
      </c>
      <c r="N350" s="10">
        <v>44320552.089999989</v>
      </c>
      <c r="O350" s="11">
        <v>16.682497682697523</v>
      </c>
      <c r="P350" s="10">
        <v>1259004.94</v>
      </c>
      <c r="Q350" s="11">
        <v>13.856278450424508</v>
      </c>
      <c r="R350" s="10">
        <v>5539292.04</v>
      </c>
      <c r="S350" s="11">
        <v>17.975262568662114</v>
      </c>
      <c r="T350" s="10">
        <v>28723628.77</v>
      </c>
      <c r="U350" s="11">
        <v>12.954256873575384</v>
      </c>
      <c r="V350" s="10">
        <v>60778860.5</v>
      </c>
      <c r="W350" s="11">
        <v>22.909291252066179</v>
      </c>
      <c r="X350" s="10">
        <v>3605995.58</v>
      </c>
      <c r="Y350" s="11">
        <v>15.441222156600631</v>
      </c>
      <c r="Z350" s="10">
        <v>8444514.3499999996</v>
      </c>
      <c r="AA350" s="11">
        <v>17.620246029411991</v>
      </c>
      <c r="AB350" s="39"/>
      <c r="AC350" s="35">
        <f t="shared" si="7"/>
        <v>16.131846624449288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7567722.1200000001</v>
      </c>
      <c r="G351" s="11">
        <v>14.246812174876744</v>
      </c>
      <c r="H351" s="10">
        <v>44892339.079999998</v>
      </c>
      <c r="I351" s="11">
        <v>16.857847522700297</v>
      </c>
      <c r="J351" s="10">
        <v>6855250.3999999985</v>
      </c>
      <c r="K351" s="11">
        <v>20.106502856759242</v>
      </c>
      <c r="L351" s="10">
        <v>8762.2999999999993</v>
      </c>
      <c r="M351" s="11">
        <v>10.058986225077886</v>
      </c>
      <c r="N351" s="10">
        <v>44909700.050000004</v>
      </c>
      <c r="O351" s="11">
        <v>16.614296714794026</v>
      </c>
      <c r="P351" s="10">
        <v>1185108.4500000002</v>
      </c>
      <c r="Q351" s="11">
        <v>13.73019079823454</v>
      </c>
      <c r="R351" s="10">
        <v>5718441.1600000001</v>
      </c>
      <c r="S351" s="11">
        <v>18.037441695561661</v>
      </c>
      <c r="T351" s="10">
        <v>29210448.190000005</v>
      </c>
      <c r="U351" s="11">
        <v>13.100999034068579</v>
      </c>
      <c r="V351" s="10">
        <v>63698686.829999998</v>
      </c>
      <c r="W351" s="11">
        <v>22.946332756958991</v>
      </c>
      <c r="X351" s="10">
        <v>3580917.4799999995</v>
      </c>
      <c r="Y351" s="11">
        <v>15.468790972223148</v>
      </c>
      <c r="Z351" s="10">
        <v>8764587.75</v>
      </c>
      <c r="AA351" s="11">
        <v>15.492713883502388</v>
      </c>
      <c r="AB351" s="39"/>
      <c r="AC351" s="35">
        <f t="shared" si="7"/>
        <v>15.992544574750012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7686664.25</v>
      </c>
      <c r="G352" s="11">
        <v>14.196832235387408</v>
      </c>
      <c r="H352" s="10">
        <v>45357305.439999998</v>
      </c>
      <c r="I352" s="11">
        <v>16.733101865239462</v>
      </c>
      <c r="J352" s="10">
        <v>6958571.04</v>
      </c>
      <c r="K352" s="11">
        <v>20.299827164371358</v>
      </c>
      <c r="L352" s="10">
        <v>8389.2000000000007</v>
      </c>
      <c r="M352" s="11">
        <v>10.010012992895627</v>
      </c>
      <c r="N352" s="10">
        <v>45365514.949999988</v>
      </c>
      <c r="O352" s="11">
        <v>16.603443319487781</v>
      </c>
      <c r="P352" s="10">
        <v>1106660.45</v>
      </c>
      <c r="Q352" s="11">
        <v>13.974364978345436</v>
      </c>
      <c r="R352" s="10">
        <v>5831091.5200000005</v>
      </c>
      <c r="S352" s="11">
        <v>18.150562797203371</v>
      </c>
      <c r="T352" s="10">
        <v>30020812.690000005</v>
      </c>
      <c r="U352" s="11">
        <v>13.210961561404011</v>
      </c>
      <c r="V352" s="10">
        <v>66980696.840000004</v>
      </c>
      <c r="W352" s="11">
        <v>22.826054868071466</v>
      </c>
      <c r="X352" s="10">
        <v>3556604.5199999996</v>
      </c>
      <c r="Y352" s="11">
        <v>15.457354960117957</v>
      </c>
      <c r="Z352" s="10">
        <v>8761611.3500000015</v>
      </c>
      <c r="AA352" s="11">
        <v>15.425205106181737</v>
      </c>
      <c r="AB352" s="39"/>
      <c r="AC352" s="35">
        <f t="shared" si="7"/>
        <v>15.975689049231706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7774453.2999999998</v>
      </c>
      <c r="G353" s="11">
        <v>14.072876687252077</v>
      </c>
      <c r="H353" s="10">
        <v>46030515.390000008</v>
      </c>
      <c r="I353" s="11">
        <v>16.623097656150314</v>
      </c>
      <c r="J353" s="10">
        <v>7014512.9500000011</v>
      </c>
      <c r="K353" s="11">
        <v>20.466074970009142</v>
      </c>
      <c r="L353" s="10">
        <v>8592.3000000000011</v>
      </c>
      <c r="M353" s="11">
        <v>10.802013081479929</v>
      </c>
      <c r="N353" s="10">
        <v>45015263.460000001</v>
      </c>
      <c r="O353" s="11">
        <v>16.607571900282277</v>
      </c>
      <c r="P353" s="10">
        <v>1053082.58</v>
      </c>
      <c r="Q353" s="11">
        <v>13.987201061288092</v>
      </c>
      <c r="R353" s="10">
        <v>5944364.2300000004</v>
      </c>
      <c r="S353" s="11">
        <v>18.260595393209957</v>
      </c>
      <c r="T353" s="10">
        <v>30776425.830000002</v>
      </c>
      <c r="U353" s="11">
        <v>13.335067088789364</v>
      </c>
      <c r="V353" s="10">
        <v>71542793.589999989</v>
      </c>
      <c r="W353" s="11">
        <v>22.964034109013884</v>
      </c>
      <c r="X353" s="10">
        <v>3487923.42</v>
      </c>
      <c r="Y353" s="11">
        <v>15.448185400698987</v>
      </c>
      <c r="Z353" s="10">
        <v>8870742.0999999996</v>
      </c>
      <c r="AA353" s="11">
        <v>15.841719554094588</v>
      </c>
      <c r="AB353" s="39"/>
      <c r="AC353" s="35">
        <f t="shared" si="7"/>
        <v>15.989127549384083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7783104.3900000006</v>
      </c>
      <c r="G354" s="11">
        <v>14.072389799656777</v>
      </c>
      <c r="H354" s="10">
        <v>46309127.690000005</v>
      </c>
      <c r="I354" s="11">
        <v>16.552441892716214</v>
      </c>
      <c r="J354" s="10">
        <v>7143386.0199999996</v>
      </c>
      <c r="K354" s="11">
        <v>20.526440504177042</v>
      </c>
      <c r="L354" s="10">
        <v>9431.3000000000011</v>
      </c>
      <c r="M354" s="11">
        <v>11.990029900437907</v>
      </c>
      <c r="N354" s="10">
        <v>45397048.219999999</v>
      </c>
      <c r="O354" s="11">
        <v>16.686711964547207</v>
      </c>
      <c r="P354" s="10">
        <v>987797.85</v>
      </c>
      <c r="Q354" s="11">
        <v>14.041774396147947</v>
      </c>
      <c r="R354" s="10">
        <v>5974487.8699999992</v>
      </c>
      <c r="S354" s="11">
        <v>18.586504494802842</v>
      </c>
      <c r="T354" s="10">
        <v>31793820.819999997</v>
      </c>
      <c r="U354" s="11">
        <v>13.5029173034699</v>
      </c>
      <c r="V354" s="10">
        <v>76656549.700000018</v>
      </c>
      <c r="W354" s="11">
        <v>22.739762230240309</v>
      </c>
      <c r="X354" s="10">
        <v>3468286.5699999994</v>
      </c>
      <c r="Y354" s="11">
        <v>15.416695386477224</v>
      </c>
      <c r="Z354" s="10">
        <v>9211869.6600000001</v>
      </c>
      <c r="AA354" s="11">
        <v>15.809082765604405</v>
      </c>
      <c r="AB354" s="39"/>
      <c r="AC354" s="35">
        <f t="shared" si="7"/>
        <v>16.027811751769526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7807908.7100000009</v>
      </c>
      <c r="G355" s="11">
        <v>14.158094085554444</v>
      </c>
      <c r="H355" s="10">
        <v>46307038.390000001</v>
      </c>
      <c r="I355" s="11">
        <v>16.517953061497881</v>
      </c>
      <c r="J355" s="10">
        <v>7274923.8500000006</v>
      </c>
      <c r="K355" s="11">
        <v>20.392780171740235</v>
      </c>
      <c r="L355" s="10">
        <v>9039.5</v>
      </c>
      <c r="M355" s="11">
        <v>11.985797444548938</v>
      </c>
      <c r="N355" s="10">
        <v>45755568.850000009</v>
      </c>
      <c r="O355" s="11">
        <v>16.703257577740729</v>
      </c>
      <c r="P355" s="10">
        <v>942244.29</v>
      </c>
      <c r="Q355" s="11">
        <v>14.09893949413056</v>
      </c>
      <c r="R355" s="10">
        <v>5967340.2999999998</v>
      </c>
      <c r="S355" s="11">
        <v>18.61573409647848</v>
      </c>
      <c r="T355" s="10">
        <v>32927473.09</v>
      </c>
      <c r="U355" s="11">
        <v>13.696234603959402</v>
      </c>
      <c r="V355" s="10">
        <v>80629612.25999999</v>
      </c>
      <c r="W355" s="11">
        <v>22.612007874182446</v>
      </c>
      <c r="X355" s="10">
        <v>3642101.46</v>
      </c>
      <c r="Y355" s="11">
        <v>15.348068753279581</v>
      </c>
      <c r="Z355" s="10">
        <v>9590223.6799999997</v>
      </c>
      <c r="AA355" s="11">
        <v>16.138216199238844</v>
      </c>
      <c r="AB355" s="39"/>
      <c r="AC355" s="35">
        <f t="shared" si="7"/>
        <v>16.066244239915097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7866935.9400000004</v>
      </c>
      <c r="G356" s="11">
        <v>14.070058740836782</v>
      </c>
      <c r="H356" s="10">
        <v>46652932.139999993</v>
      </c>
      <c r="I356" s="11">
        <v>16.390150132495002</v>
      </c>
      <c r="J356" s="10">
        <v>7433353.4399999995</v>
      </c>
      <c r="K356" s="11">
        <v>20.396654419973355</v>
      </c>
      <c r="L356" s="10">
        <v>8654.5</v>
      </c>
      <c r="M356" s="11">
        <v>12.032706222196532</v>
      </c>
      <c r="N356" s="10">
        <v>46460487.550000004</v>
      </c>
      <c r="O356" s="11">
        <v>16.714488597886007</v>
      </c>
      <c r="P356" s="10">
        <v>885758.30999999994</v>
      </c>
      <c r="Q356" s="11">
        <v>13.997376457128587</v>
      </c>
      <c r="R356" s="10">
        <v>6126392.5999999987</v>
      </c>
      <c r="S356" s="11">
        <v>18.544788289784115</v>
      </c>
      <c r="T356" s="10">
        <v>34146545</v>
      </c>
      <c r="U356" s="11">
        <v>13.846882812193737</v>
      </c>
      <c r="V356" s="10">
        <v>86111837.219999999</v>
      </c>
      <c r="W356" s="11">
        <v>22.253325849588691</v>
      </c>
      <c r="X356" s="10">
        <v>3780797.0000000005</v>
      </c>
      <c r="Y356" s="11">
        <v>15.497560039986274</v>
      </c>
      <c r="Z356" s="10">
        <v>10447004.379999999</v>
      </c>
      <c r="AA356" s="11">
        <v>17.998932020740661</v>
      </c>
      <c r="AB356" s="39"/>
      <c r="AC356" s="35">
        <f t="shared" si="7"/>
        <v>16.171786861925938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8018400.7600000007</v>
      </c>
      <c r="G357" s="11">
        <v>13.905968127739222</v>
      </c>
      <c r="H357" s="10">
        <v>46456584.789999999</v>
      </c>
      <c r="I357" s="11">
        <v>16.34363289558549</v>
      </c>
      <c r="J357" s="10">
        <v>7584889.2000000002</v>
      </c>
      <c r="K357" s="11">
        <v>20.409346149934521</v>
      </c>
      <c r="L357" s="10">
        <v>8249.6999999999989</v>
      </c>
      <c r="M357" s="11">
        <v>12.017786586178877</v>
      </c>
      <c r="N357" s="10">
        <v>47535183.030000001</v>
      </c>
      <c r="O357" s="11">
        <v>16.7052458230642</v>
      </c>
      <c r="P357" s="10">
        <v>828706.81</v>
      </c>
      <c r="Q357" s="11">
        <v>14.082274837466331</v>
      </c>
      <c r="R357" s="10">
        <v>6145672.8600000003</v>
      </c>
      <c r="S357" s="11">
        <v>18.470463364966665</v>
      </c>
      <c r="T357" s="10">
        <v>35159573.100000001</v>
      </c>
      <c r="U357" s="11">
        <v>13.955212280532502</v>
      </c>
      <c r="V357" s="10">
        <v>91656850.020000011</v>
      </c>
      <c r="W357" s="11">
        <v>21.987334313239597</v>
      </c>
      <c r="X357" s="10">
        <v>3769565.6899999995</v>
      </c>
      <c r="Y357" s="11">
        <v>15.422146965158728</v>
      </c>
      <c r="Z357" s="10">
        <v>11029143.07</v>
      </c>
      <c r="AA357" s="11">
        <v>17.964069956143923</v>
      </c>
      <c r="AB357" s="39"/>
      <c r="AC357" s="35">
        <f t="shared" si="7"/>
        <v>16.163881000542059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272362346.90000004</v>
      </c>
      <c r="E358" s="15">
        <v>18.081918305029859</v>
      </c>
      <c r="F358" s="14">
        <v>8586879.1300000008</v>
      </c>
      <c r="G358" s="15">
        <v>13.364106309075297</v>
      </c>
      <c r="H358" s="14">
        <v>46487993.210000001</v>
      </c>
      <c r="I358" s="15">
        <v>16.317691339832315</v>
      </c>
      <c r="J358" s="14">
        <v>7910727.0899999989</v>
      </c>
      <c r="K358" s="15">
        <v>20.490352602455914</v>
      </c>
      <c r="L358" s="14">
        <v>7858.2000000000007</v>
      </c>
      <c r="M358" s="15">
        <v>12.227628719045063</v>
      </c>
      <c r="N358" s="14">
        <v>51988314.049999997</v>
      </c>
      <c r="O358" s="15">
        <v>16.542168872818063</v>
      </c>
      <c r="P358" s="14">
        <v>799905.97000000009</v>
      </c>
      <c r="Q358" s="15">
        <v>14.307094742023247</v>
      </c>
      <c r="R358" s="14">
        <v>6276499.0100000007</v>
      </c>
      <c r="S358" s="15">
        <v>18.372858647706536</v>
      </c>
      <c r="T358" s="14">
        <v>36123986.760000005</v>
      </c>
      <c r="U358" s="15">
        <v>14.199486295476644</v>
      </c>
      <c r="V358" s="14">
        <v>98689123.189999998</v>
      </c>
      <c r="W358" s="15">
        <v>21.642311844411271</v>
      </c>
      <c r="X358" s="14">
        <v>3801685.4799999995</v>
      </c>
      <c r="Y358" s="15">
        <v>15.40526148036318</v>
      </c>
      <c r="Z358" s="14">
        <v>11689374.809999999</v>
      </c>
      <c r="AA358" s="15">
        <v>16.697344491095176</v>
      </c>
      <c r="AB358" s="39"/>
      <c r="AC358" s="36">
        <f t="shared" si="7"/>
        <v>16.058738743397395</v>
      </c>
    </row>
    <row r="359" spans="1:29" s="4" customFormat="1" x14ac:dyDescent="0.2">
      <c r="A359" s="7" t="s">
        <v>235</v>
      </c>
      <c r="B359" s="7" t="s">
        <v>236</v>
      </c>
      <c r="C359" s="7" t="s">
        <v>237</v>
      </c>
      <c r="D359" s="12">
        <v>278141011.84999996</v>
      </c>
      <c r="E359" s="13">
        <v>18.086768568936588</v>
      </c>
      <c r="F359" s="12">
        <v>8504815.7399999984</v>
      </c>
      <c r="G359" s="13">
        <v>13.211155198243022</v>
      </c>
      <c r="H359" s="12">
        <v>45937399.849999994</v>
      </c>
      <c r="I359" s="13">
        <v>16.353597265255313</v>
      </c>
      <c r="J359" s="12">
        <v>8107771.04</v>
      </c>
      <c r="K359" s="13">
        <v>20.502246449487799</v>
      </c>
      <c r="L359" s="12">
        <v>10148.5</v>
      </c>
      <c r="M359" s="13">
        <v>13.254163078287441</v>
      </c>
      <c r="N359" s="12">
        <v>52877423.119999997</v>
      </c>
      <c r="O359" s="13">
        <v>16.368096157995979</v>
      </c>
      <c r="P359" s="12">
        <v>776337.95000000007</v>
      </c>
      <c r="Q359" s="13">
        <v>14.398395694941893</v>
      </c>
      <c r="R359" s="12">
        <v>6146353.9999999991</v>
      </c>
      <c r="S359" s="13">
        <v>18.369592542424343</v>
      </c>
      <c r="T359" s="12">
        <v>36538813.199999996</v>
      </c>
      <c r="U359" s="13">
        <v>14.256031677178273</v>
      </c>
      <c r="V359" s="12">
        <v>103503496.83000001</v>
      </c>
      <c r="W359" s="13">
        <v>21.559169343401585</v>
      </c>
      <c r="X359" s="12">
        <v>3775691.34</v>
      </c>
      <c r="Y359" s="13">
        <v>15.427226096055813</v>
      </c>
      <c r="Z359" s="12">
        <v>11962760.279999997</v>
      </c>
      <c r="AA359" s="13">
        <v>16.762584473723145</v>
      </c>
      <c r="AB359" s="39"/>
      <c r="AC359" s="35">
        <f t="shared" ref="AC359:AC370" si="8">(F359*G359+H359*I359+J359*K359+L359*M359+N359*O359+P359*Q359+R359*S359+T359*U359+X359*Y359+Z359*AA359)/(F359+H359+J359+L359+N359+P359+R359+T359+X359+Z359)</f>
        <v>16.028759311812379</v>
      </c>
    </row>
    <row r="360" spans="1:29" s="4" customFormat="1" x14ac:dyDescent="0.2">
      <c r="A360" s="8" t="s">
        <v>53</v>
      </c>
      <c r="B360" s="8" t="s">
        <v>2</v>
      </c>
      <c r="C360" s="8" t="s">
        <v>89</v>
      </c>
      <c r="D360" s="10">
        <v>287524983.87000006</v>
      </c>
      <c r="E360" s="11">
        <v>18.190979897040627</v>
      </c>
      <c r="F360" s="10">
        <v>8460980.8300000001</v>
      </c>
      <c r="G360" s="11">
        <v>13.212646778316833</v>
      </c>
      <c r="H360" s="10">
        <v>46086918.690000005</v>
      </c>
      <c r="I360" s="11">
        <v>16.368672541581436</v>
      </c>
      <c r="J360" s="10">
        <v>8513819.5399999991</v>
      </c>
      <c r="K360" s="11">
        <v>20.424059351145235</v>
      </c>
      <c r="L360" s="10">
        <v>9307.7999999999993</v>
      </c>
      <c r="M360" s="11">
        <v>12.833599991405061</v>
      </c>
      <c r="N360" s="10">
        <v>54476070.409999996</v>
      </c>
      <c r="O360" s="11">
        <v>16.395021954069769</v>
      </c>
      <c r="P360" s="10">
        <v>743925.47</v>
      </c>
      <c r="Q360" s="11">
        <v>14.414560543679174</v>
      </c>
      <c r="R360" s="10">
        <v>6117749.4500000002</v>
      </c>
      <c r="S360" s="11">
        <v>18.319221564067142</v>
      </c>
      <c r="T360" s="10">
        <v>37789108.25</v>
      </c>
      <c r="U360" s="11">
        <v>14.455576672902824</v>
      </c>
      <c r="V360" s="10">
        <v>108549646.47999999</v>
      </c>
      <c r="W360" s="11">
        <v>21.460537494018578</v>
      </c>
      <c r="X360" s="10">
        <v>4031509.8899999997</v>
      </c>
      <c r="Y360" s="11">
        <v>15.498557724832999</v>
      </c>
      <c r="Z360" s="10">
        <v>12745947.060000001</v>
      </c>
      <c r="AA360" s="11">
        <v>18.513298790533344</v>
      </c>
      <c r="AB360" s="39"/>
      <c r="AC360" s="35">
        <f t="shared" si="8"/>
        <v>16.207973039930582</v>
      </c>
    </row>
    <row r="361" spans="1:29" s="4" customFormat="1" x14ac:dyDescent="0.2">
      <c r="A361" s="8" t="s">
        <v>54</v>
      </c>
      <c r="B361" s="8" t="s">
        <v>3</v>
      </c>
      <c r="C361" s="8" t="s">
        <v>90</v>
      </c>
      <c r="D361" s="10"/>
      <c r="E361" s="11"/>
      <c r="F361" s="10"/>
      <c r="G361" s="11"/>
      <c r="H361" s="10"/>
      <c r="I361" s="11"/>
      <c r="J361" s="10"/>
      <c r="K361" s="11"/>
      <c r="L361" s="10"/>
      <c r="M361" s="11"/>
      <c r="N361" s="10"/>
      <c r="O361" s="11"/>
      <c r="P361" s="10"/>
      <c r="Q361" s="11"/>
      <c r="R361" s="10"/>
      <c r="S361" s="11"/>
      <c r="T361" s="10"/>
      <c r="U361" s="11"/>
      <c r="V361" s="10"/>
      <c r="W361" s="11"/>
      <c r="X361" s="10"/>
      <c r="Y361" s="11"/>
      <c r="Z361" s="10"/>
      <c r="AA361" s="11"/>
      <c r="AB361" s="39"/>
      <c r="AC361" s="35" t="e">
        <f t="shared" si="8"/>
        <v>#DIV/0!</v>
      </c>
    </row>
    <row r="362" spans="1:29" s="4" customFormat="1" x14ac:dyDescent="0.2">
      <c r="A362" s="8" t="s">
        <v>55</v>
      </c>
      <c r="B362" s="8" t="s">
        <v>4</v>
      </c>
      <c r="C362" s="8" t="s">
        <v>91</v>
      </c>
      <c r="D362" s="10"/>
      <c r="E362" s="11"/>
      <c r="F362" s="10"/>
      <c r="G362" s="11"/>
      <c r="H362" s="10"/>
      <c r="I362" s="11"/>
      <c r="J362" s="10"/>
      <c r="K362" s="11"/>
      <c r="L362" s="10"/>
      <c r="M362" s="11"/>
      <c r="N362" s="10"/>
      <c r="O362" s="11"/>
      <c r="P362" s="10"/>
      <c r="Q362" s="11"/>
      <c r="R362" s="10"/>
      <c r="S362" s="11"/>
      <c r="T362" s="10"/>
      <c r="U362" s="11"/>
      <c r="V362" s="10"/>
      <c r="W362" s="11"/>
      <c r="X362" s="10"/>
      <c r="Y362" s="11"/>
      <c r="Z362" s="10"/>
      <c r="AA362" s="11"/>
      <c r="AB362" s="39"/>
      <c r="AC362" s="35" t="e">
        <f t="shared" si="8"/>
        <v>#DIV/0!</v>
      </c>
    </row>
    <row r="363" spans="1:29" s="4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T363" s="10"/>
      <c r="U363" s="11"/>
      <c r="V363" s="10"/>
      <c r="W363" s="11"/>
      <c r="X363" s="10"/>
      <c r="Y363" s="11"/>
      <c r="Z363" s="10"/>
      <c r="AA363" s="11"/>
      <c r="AB363" s="39"/>
      <c r="AC363" s="35" t="e">
        <f t="shared" si="8"/>
        <v>#DIV/0!</v>
      </c>
    </row>
    <row r="364" spans="1:29" s="4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0"/>
      <c r="AA364" s="11"/>
      <c r="AB364" s="39"/>
      <c r="AC364" s="35" t="e">
        <f t="shared" si="8"/>
        <v>#DIV/0!</v>
      </c>
    </row>
    <row r="365" spans="1:29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  <c r="AB365" s="39"/>
      <c r="AC365" s="35" t="e">
        <f t="shared" si="8"/>
        <v>#DIV/0!</v>
      </c>
    </row>
    <row r="366" spans="1:29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  <c r="AB366" s="39"/>
      <c r="AC366" s="35" t="e">
        <f t="shared" si="8"/>
        <v>#DIV/0!</v>
      </c>
    </row>
    <row r="367" spans="1:29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B367" s="39"/>
      <c r="AC367" s="35" t="e">
        <f t="shared" si="8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B368" s="39"/>
      <c r="AC368" s="35" t="e">
        <f t="shared" si="8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B369" s="39"/>
      <c r="AC369" s="35" t="e">
        <f t="shared" si="8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B370" s="39"/>
      <c r="AC370" s="36" t="e">
        <f t="shared" si="8"/>
        <v>#DIV/0!</v>
      </c>
    </row>
    <row r="371" spans="1:29" ht="2.25" customHeight="1" x14ac:dyDescent="0.2"/>
    <row r="372" spans="1:29" x14ac:dyDescent="0.2">
      <c r="A372" s="3" t="s">
        <v>221</v>
      </c>
      <c r="B372" s="3" t="s">
        <v>220</v>
      </c>
      <c r="C372" s="3" t="s">
        <v>222</v>
      </c>
    </row>
  </sheetData>
  <mergeCells count="42">
    <mergeCell ref="H5:I5"/>
    <mergeCell ref="J5:K5"/>
    <mergeCell ref="L5:M5"/>
    <mergeCell ref="N5:O5"/>
    <mergeCell ref="P5:Q5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7:I7"/>
    <mergeCell ref="J7:K7"/>
    <mergeCell ref="L7:M7"/>
    <mergeCell ref="N7:O7"/>
    <mergeCell ref="P7:Q7"/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0" sqref="A360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38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151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C5" s="71" t="s">
        <v>142</v>
      </c>
    </row>
    <row r="6" spans="1:29" ht="24.95" customHeight="1" x14ac:dyDescent="0.2">
      <c r="A6" s="60"/>
      <c r="B6" s="60"/>
      <c r="C6" s="60"/>
      <c r="D6" s="58" t="s">
        <v>152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  <c r="AC6" s="71"/>
    </row>
    <row r="7" spans="1:29" ht="24.95" customHeight="1" x14ac:dyDescent="0.2">
      <c r="A7" s="72"/>
      <c r="B7" s="72"/>
      <c r="C7" s="72"/>
      <c r="D7" s="63" t="s">
        <v>153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  <c r="AC7" s="71" t="s">
        <v>128</v>
      </c>
    </row>
    <row r="8" spans="1:29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T8" s="16" t="s">
        <v>145</v>
      </c>
      <c r="U8" s="17" t="s">
        <v>146</v>
      </c>
      <c r="V8" s="16" t="s">
        <v>145</v>
      </c>
      <c r="W8" s="17" t="s">
        <v>146</v>
      </c>
      <c r="X8" s="16" t="s">
        <v>145</v>
      </c>
      <c r="Y8" s="17" t="s">
        <v>146</v>
      </c>
      <c r="Z8" s="16" t="s">
        <v>145</v>
      </c>
      <c r="AA8" s="17" t="s">
        <v>146</v>
      </c>
      <c r="AC8" s="71"/>
    </row>
    <row r="9" spans="1:29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T9" s="18" t="s">
        <v>147</v>
      </c>
      <c r="U9" s="19" t="s">
        <v>148</v>
      </c>
      <c r="V9" s="18" t="s">
        <v>147</v>
      </c>
      <c r="W9" s="19" t="s">
        <v>148</v>
      </c>
      <c r="X9" s="18" t="s">
        <v>147</v>
      </c>
      <c r="Y9" s="19" t="s">
        <v>148</v>
      </c>
      <c r="Z9" s="18" t="s">
        <v>147</v>
      </c>
      <c r="AA9" s="19" t="s">
        <v>148</v>
      </c>
      <c r="AC9" s="71" t="s">
        <v>143</v>
      </c>
    </row>
    <row r="10" spans="1:29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T10" s="20" t="s">
        <v>149</v>
      </c>
      <c r="U10" s="21" t="s">
        <v>150</v>
      </c>
      <c r="V10" s="20" t="s">
        <v>149</v>
      </c>
      <c r="W10" s="21" t="s">
        <v>150</v>
      </c>
      <c r="X10" s="20" t="s">
        <v>149</v>
      </c>
      <c r="Y10" s="21" t="s">
        <v>150</v>
      </c>
      <c r="Z10" s="20" t="s">
        <v>149</v>
      </c>
      <c r="AA10" s="21" t="s">
        <v>150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88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58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48037872.839999996</v>
      </c>
      <c r="E337" s="11">
        <v>8.6425920940195411</v>
      </c>
      <c r="F337" s="10">
        <v>5976496.1600000001</v>
      </c>
      <c r="G337" s="11">
        <v>7.5598579937513088</v>
      </c>
      <c r="H337" s="10">
        <v>788909.03</v>
      </c>
      <c r="I337" s="11">
        <v>9.9361420842147012</v>
      </c>
      <c r="J337" s="10">
        <v>1080958.72</v>
      </c>
      <c r="K337" s="11">
        <v>8.9706024962729298</v>
      </c>
      <c r="L337" s="10">
        <v>123537.2</v>
      </c>
      <c r="M337" s="11">
        <v>9.8704446919632307</v>
      </c>
      <c r="N337" s="10">
        <v>21691206.52</v>
      </c>
      <c r="O337" s="11">
        <v>8.9604022729206783</v>
      </c>
      <c r="P337" s="10">
        <v>325350.3</v>
      </c>
      <c r="Q337" s="11">
        <v>7.0264395659078849</v>
      </c>
      <c r="R337" s="10">
        <v>6322422.7800000003</v>
      </c>
      <c r="S337" s="11">
        <v>8.0021631922723131</v>
      </c>
      <c r="T337" s="10">
        <v>2109270.81</v>
      </c>
      <c r="U337" s="11">
        <v>9.53121772353167</v>
      </c>
      <c r="V337" s="10">
        <v>368863.44</v>
      </c>
      <c r="W337" s="11">
        <v>11.770902192692228</v>
      </c>
      <c r="X337" s="10">
        <v>2934035.31</v>
      </c>
      <c r="Y337" s="11">
        <v>8.4076579843887416</v>
      </c>
      <c r="Z337" s="10">
        <v>6316822.5699999994</v>
      </c>
      <c r="AA337" s="11">
        <v>8.6879372267693782</v>
      </c>
      <c r="AC337" s="35">
        <f t="shared" si="8"/>
        <v>8.61838518813021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48388957.850000009</v>
      </c>
      <c r="E338" s="11">
        <v>8.5588483688288406</v>
      </c>
      <c r="F338" s="10">
        <v>5869923.0600000005</v>
      </c>
      <c r="G338" s="11">
        <v>7.6572019468003036</v>
      </c>
      <c r="H338" s="10">
        <v>717279</v>
      </c>
      <c r="I338" s="11">
        <v>10.083708657021884</v>
      </c>
      <c r="J338" s="10">
        <v>1105597.05</v>
      </c>
      <c r="K338" s="11">
        <v>8.8080665689185835</v>
      </c>
      <c r="L338" s="10">
        <v>122616.6</v>
      </c>
      <c r="M338" s="11">
        <v>9.881760707767139</v>
      </c>
      <c r="N338" s="10">
        <v>22234052.460000001</v>
      </c>
      <c r="O338" s="11">
        <v>8.8128260170345918</v>
      </c>
      <c r="P338" s="10">
        <v>314142.90000000002</v>
      </c>
      <c r="Q338" s="11">
        <v>7.0194168201796101</v>
      </c>
      <c r="R338" s="10">
        <v>6331160.79</v>
      </c>
      <c r="S338" s="11">
        <v>7.9412160727480101</v>
      </c>
      <c r="T338" s="10">
        <v>2091785.5099999998</v>
      </c>
      <c r="U338" s="11">
        <v>9.632370784564813</v>
      </c>
      <c r="V338" s="10">
        <v>366921.39</v>
      </c>
      <c r="W338" s="11">
        <v>11.752216809437037</v>
      </c>
      <c r="X338" s="10">
        <v>3042476.21</v>
      </c>
      <c r="Y338" s="11">
        <v>8.3655030160449453</v>
      </c>
      <c r="Z338" s="10">
        <v>6193002.8799999999</v>
      </c>
      <c r="AA338" s="11">
        <v>8.5070208893072543</v>
      </c>
      <c r="AC338" s="35">
        <f t="shared" si="8"/>
        <v>8.5344488374181697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48871207.519999996</v>
      </c>
      <c r="E339" s="11">
        <v>8.5514629208552062</v>
      </c>
      <c r="F339" s="10">
        <v>5738315.3400000008</v>
      </c>
      <c r="G339" s="11">
        <v>7.6484295180090252</v>
      </c>
      <c r="H339" s="10">
        <v>715127.08000000007</v>
      </c>
      <c r="I339" s="11">
        <v>10.092900989709406</v>
      </c>
      <c r="J339" s="10">
        <v>1092566.71</v>
      </c>
      <c r="K339" s="11">
        <v>8.8126170609756134</v>
      </c>
      <c r="L339" s="10">
        <v>110204.2</v>
      </c>
      <c r="M339" s="11">
        <v>10.002322960467932</v>
      </c>
      <c r="N339" s="10">
        <v>22994144.310000002</v>
      </c>
      <c r="O339" s="11">
        <v>8.7548531838887094</v>
      </c>
      <c r="P339" s="10">
        <v>302203.72000000003</v>
      </c>
      <c r="Q339" s="11">
        <v>6.9813629838838533</v>
      </c>
      <c r="R339" s="10">
        <v>6280674.1999999993</v>
      </c>
      <c r="S339" s="11">
        <v>8.0901211081447286</v>
      </c>
      <c r="T339" s="10">
        <v>2099774.9700000002</v>
      </c>
      <c r="U339" s="11">
        <v>9.6044095541342625</v>
      </c>
      <c r="V339" s="10">
        <v>364162.32999999996</v>
      </c>
      <c r="W339" s="11">
        <v>11.724781884771009</v>
      </c>
      <c r="X339" s="10">
        <v>2945031.42</v>
      </c>
      <c r="Y339" s="11">
        <v>8.3808516138683498</v>
      </c>
      <c r="Z339" s="10">
        <v>6229003.2400000002</v>
      </c>
      <c r="AA339" s="11">
        <v>8.4656532340156581</v>
      </c>
      <c r="AC339" s="35">
        <f t="shared" si="8"/>
        <v>8.5276395108081395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49641641.139999993</v>
      </c>
      <c r="E340" s="11">
        <v>8.5610745068530196</v>
      </c>
      <c r="F340" s="10">
        <v>5620586.6100000003</v>
      </c>
      <c r="G340" s="11">
        <v>7.6741303650509867</v>
      </c>
      <c r="H340" s="10">
        <v>746868.05</v>
      </c>
      <c r="I340" s="11">
        <v>10.05078808887326</v>
      </c>
      <c r="J340" s="10">
        <v>1074774.97</v>
      </c>
      <c r="K340" s="11">
        <v>8.8116818605293616</v>
      </c>
      <c r="L340" s="10">
        <v>109583.3</v>
      </c>
      <c r="M340" s="11">
        <v>10.00175391688332</v>
      </c>
      <c r="N340" s="10">
        <v>23495947.02</v>
      </c>
      <c r="O340" s="11">
        <v>8.7624512106854393</v>
      </c>
      <c r="P340" s="10">
        <v>292205.59000000003</v>
      </c>
      <c r="Q340" s="11">
        <v>6.9814229214437615</v>
      </c>
      <c r="R340" s="10">
        <v>6221715.5899999999</v>
      </c>
      <c r="S340" s="11">
        <v>8.2531789166370366</v>
      </c>
      <c r="T340" s="10">
        <v>2107608.46</v>
      </c>
      <c r="U340" s="11">
        <v>9.6832256031084647</v>
      </c>
      <c r="V340" s="10">
        <v>386972.51</v>
      </c>
      <c r="W340" s="11">
        <v>11.581686244069363</v>
      </c>
      <c r="X340" s="10">
        <v>3072869.92</v>
      </c>
      <c r="Y340" s="11">
        <v>8.2902669922650016</v>
      </c>
      <c r="Z340" s="10">
        <v>6512509.1200000001</v>
      </c>
      <c r="AA340" s="11">
        <v>8.3137349443128308</v>
      </c>
      <c r="AC340" s="35">
        <f t="shared" si="8"/>
        <v>8.5373428741327402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49779248.329999998</v>
      </c>
      <c r="E341" s="11">
        <v>8.5511306868461912</v>
      </c>
      <c r="F341" s="10">
        <v>5424897.5100000007</v>
      </c>
      <c r="G341" s="11">
        <v>7.6510392768323463</v>
      </c>
      <c r="H341" s="10">
        <v>727405.04</v>
      </c>
      <c r="I341" s="11">
        <v>10.105878235322647</v>
      </c>
      <c r="J341" s="10">
        <v>1117831.95</v>
      </c>
      <c r="K341" s="11">
        <v>8.8181148524158797</v>
      </c>
      <c r="L341" s="10">
        <v>109939.2</v>
      </c>
      <c r="M341" s="11">
        <v>10.001260696821516</v>
      </c>
      <c r="N341" s="10">
        <v>23696574.329999998</v>
      </c>
      <c r="O341" s="11">
        <v>8.7861110317585744</v>
      </c>
      <c r="P341" s="10">
        <v>282663.89</v>
      </c>
      <c r="Q341" s="11">
        <v>6.9454974071856093</v>
      </c>
      <c r="R341" s="10">
        <v>6120124.0300000003</v>
      </c>
      <c r="S341" s="11">
        <v>8.0497069337334963</v>
      </c>
      <c r="T341" s="10">
        <v>2455396.2599999998</v>
      </c>
      <c r="U341" s="11">
        <v>9.4504476460756734</v>
      </c>
      <c r="V341" s="10">
        <v>410684.92999999993</v>
      </c>
      <c r="W341" s="11">
        <v>11.531235040204649</v>
      </c>
      <c r="X341" s="10">
        <v>3033650.42</v>
      </c>
      <c r="Y341" s="11">
        <v>8.3350942450712573</v>
      </c>
      <c r="Z341" s="10">
        <v>6400080.7700000005</v>
      </c>
      <c r="AA341" s="11">
        <v>8.3123554782418765</v>
      </c>
      <c r="AC341" s="35">
        <f t="shared" si="8"/>
        <v>8.526339932093304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51170822.170000009</v>
      </c>
      <c r="E342" s="11">
        <v>8.5327230258454136</v>
      </c>
      <c r="F342" s="10">
        <v>5209308.290000001</v>
      </c>
      <c r="G342" s="11">
        <v>7.6020246650059562</v>
      </c>
      <c r="H342" s="10">
        <v>759028.39999999991</v>
      </c>
      <c r="I342" s="11">
        <v>10.050274245337857</v>
      </c>
      <c r="J342" s="10">
        <v>1138409.4099999999</v>
      </c>
      <c r="K342" s="11">
        <v>8.5793127338081252</v>
      </c>
      <c r="L342" s="10">
        <v>89699.299999999988</v>
      </c>
      <c r="M342" s="11">
        <v>10.000989974280738</v>
      </c>
      <c r="N342" s="10">
        <v>24837830.970000003</v>
      </c>
      <c r="O342" s="11">
        <v>8.7846832027901502</v>
      </c>
      <c r="P342" s="10">
        <v>269287.2</v>
      </c>
      <c r="Q342" s="11">
        <v>6.9391436083854003</v>
      </c>
      <c r="R342" s="10">
        <v>6133491.1399999997</v>
      </c>
      <c r="S342" s="11">
        <v>8.0429069408747846</v>
      </c>
      <c r="T342" s="10">
        <v>2670890.9300000006</v>
      </c>
      <c r="U342" s="11">
        <v>9.3340157389729104</v>
      </c>
      <c r="V342" s="10">
        <v>442705.69</v>
      </c>
      <c r="W342" s="11">
        <v>11.089795827336214</v>
      </c>
      <c r="X342" s="10">
        <v>3070910.52</v>
      </c>
      <c r="Y342" s="11">
        <v>8.2856725725437297</v>
      </c>
      <c r="Z342" s="10">
        <v>6549260.3199999994</v>
      </c>
      <c r="AA342" s="11">
        <v>8.2538262054759777</v>
      </c>
      <c r="AC342" s="35">
        <f t="shared" si="8"/>
        <v>8.5104073800553586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51742840.07</v>
      </c>
      <c r="E343" s="11">
        <v>8.4731257166978313</v>
      </c>
      <c r="F343" s="10">
        <v>4978570.24</v>
      </c>
      <c r="G343" s="11">
        <v>7.6196492823409487</v>
      </c>
      <c r="H343" s="10">
        <v>737101.45</v>
      </c>
      <c r="I343" s="11">
        <v>8.5848264886739791</v>
      </c>
      <c r="J343" s="10">
        <v>1203746.82</v>
      </c>
      <c r="K343" s="11">
        <v>8.2265282786790639</v>
      </c>
      <c r="L343" s="10">
        <v>89982.1</v>
      </c>
      <c r="M343" s="11">
        <v>10</v>
      </c>
      <c r="N343" s="10">
        <v>25437727.07</v>
      </c>
      <c r="O343" s="11">
        <v>8.7091217315903062</v>
      </c>
      <c r="P343" s="10">
        <v>307131.59999999998</v>
      </c>
      <c r="Q343" s="11">
        <v>7.2330237311953578</v>
      </c>
      <c r="R343" s="10">
        <v>6170643.6599999992</v>
      </c>
      <c r="S343" s="11">
        <v>8.0883608049893478</v>
      </c>
      <c r="T343" s="10">
        <v>2724341.6899999995</v>
      </c>
      <c r="U343" s="11">
        <v>9.1727758741231913</v>
      </c>
      <c r="V343" s="10">
        <v>502113.92000000004</v>
      </c>
      <c r="W343" s="11">
        <v>10.510125301047212</v>
      </c>
      <c r="X343" s="10">
        <v>3100818.0500000003</v>
      </c>
      <c r="Y343" s="11">
        <v>8.3049361123268728</v>
      </c>
      <c r="Z343" s="10">
        <v>6490663.4700000016</v>
      </c>
      <c r="AA343" s="11">
        <v>8.2683330900068981</v>
      </c>
      <c r="AC343" s="35">
        <f t="shared" si="8"/>
        <v>8.4531649174823436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54926129.670000002</v>
      </c>
      <c r="E344" s="11">
        <v>8.4480813927008302</v>
      </c>
      <c r="F344" s="10">
        <v>4922689.22</v>
      </c>
      <c r="G344" s="11">
        <v>7.5874366110400118</v>
      </c>
      <c r="H344" s="10">
        <v>729482.85</v>
      </c>
      <c r="I344" s="11">
        <v>10.388300189922216</v>
      </c>
      <c r="J344" s="10">
        <v>1259706.76</v>
      </c>
      <c r="K344" s="11">
        <v>7.9832490518666388</v>
      </c>
      <c r="L344" s="10">
        <v>90462.2</v>
      </c>
      <c r="M344" s="11">
        <v>10</v>
      </c>
      <c r="N344" s="10">
        <v>28215386.469999999</v>
      </c>
      <c r="O344" s="11">
        <v>8.6102821409626422</v>
      </c>
      <c r="P344" s="10">
        <v>300738.16000000003</v>
      </c>
      <c r="Q344" s="11">
        <v>7.6284033545992225</v>
      </c>
      <c r="R344" s="10">
        <v>6214182.9700000007</v>
      </c>
      <c r="S344" s="11">
        <v>8.0675525584661063</v>
      </c>
      <c r="T344" s="10">
        <v>2731478.43</v>
      </c>
      <c r="U344" s="11">
        <v>9.3208276863822768</v>
      </c>
      <c r="V344" s="10">
        <v>581876.16</v>
      </c>
      <c r="W344" s="11">
        <v>9.8047302209459737</v>
      </c>
      <c r="X344" s="10">
        <v>3108332.58</v>
      </c>
      <c r="Y344" s="11">
        <v>8.136369561232728</v>
      </c>
      <c r="Z344" s="10">
        <v>6771793.8700000001</v>
      </c>
      <c r="AA344" s="11">
        <v>8.314695044460942</v>
      </c>
      <c r="AC344" s="35">
        <f t="shared" si="8"/>
        <v>8.4335554481959054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55539432.980000004</v>
      </c>
      <c r="E345" s="11">
        <v>8.5226231357646824</v>
      </c>
      <c r="F345" s="10">
        <v>4231177.26</v>
      </c>
      <c r="G345" s="11">
        <v>8.2151479059990979</v>
      </c>
      <c r="H345" s="10">
        <v>715370.59</v>
      </c>
      <c r="I345" s="11">
        <v>10.597158354245456</v>
      </c>
      <c r="J345" s="10">
        <v>1286485.8700000001</v>
      </c>
      <c r="K345" s="11">
        <v>7.9167385225925528</v>
      </c>
      <c r="L345" s="10">
        <v>90038</v>
      </c>
      <c r="M345" s="11">
        <v>10</v>
      </c>
      <c r="N345" s="10">
        <v>29813773.170000002</v>
      </c>
      <c r="O345" s="11">
        <v>8.6122556550094025</v>
      </c>
      <c r="P345" s="10">
        <v>296813.02999999997</v>
      </c>
      <c r="Q345" s="11">
        <v>7.7882607775002297</v>
      </c>
      <c r="R345" s="10">
        <v>6084348.3700000001</v>
      </c>
      <c r="S345" s="11">
        <v>8.029823823072773</v>
      </c>
      <c r="T345" s="10">
        <v>2701723.6200000006</v>
      </c>
      <c r="U345" s="11">
        <v>9.2931694735673975</v>
      </c>
      <c r="V345" s="10">
        <v>560621.64</v>
      </c>
      <c r="W345" s="11">
        <v>9.8378648637252049</v>
      </c>
      <c r="X345" s="10">
        <v>2990712.2399999998</v>
      </c>
      <c r="Y345" s="11">
        <v>8.1288603303405775</v>
      </c>
      <c r="Z345" s="10">
        <v>6768369.1900000004</v>
      </c>
      <c r="AA345" s="11">
        <v>8.4289351454541404</v>
      </c>
      <c r="AC345" s="35">
        <f t="shared" si="8"/>
        <v>8.5092115512550492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56838529.789999999</v>
      </c>
      <c r="E346" s="15">
        <v>8.5191890195476496</v>
      </c>
      <c r="F346" s="14">
        <v>4511420.84</v>
      </c>
      <c r="G346" s="15">
        <v>8.1571144132942361</v>
      </c>
      <c r="H346" s="14">
        <v>711938.27</v>
      </c>
      <c r="I346" s="15">
        <v>10.757527025482135</v>
      </c>
      <c r="J346" s="14">
        <v>1275944.58</v>
      </c>
      <c r="K346" s="15">
        <v>7.8599061407510353</v>
      </c>
      <c r="L346" s="14">
        <v>89947.199999999997</v>
      </c>
      <c r="M346" s="15">
        <v>10</v>
      </c>
      <c r="N346" s="14">
        <v>30777173.620000001</v>
      </c>
      <c r="O346" s="15">
        <v>8.6182400735210862</v>
      </c>
      <c r="P346" s="14">
        <v>272291.13</v>
      </c>
      <c r="Q346" s="15">
        <v>7.9346707720519536</v>
      </c>
      <c r="R346" s="14">
        <v>6116651.9300000006</v>
      </c>
      <c r="S346" s="15">
        <v>8.1497495154183142</v>
      </c>
      <c r="T346" s="14">
        <v>2702657.84</v>
      </c>
      <c r="U346" s="15">
        <v>9.4322982087144265</v>
      </c>
      <c r="V346" s="14">
        <v>586247.27000000014</v>
      </c>
      <c r="W346" s="15">
        <v>9.7910305204491497</v>
      </c>
      <c r="X346" s="14">
        <v>2921673.31</v>
      </c>
      <c r="Y346" s="15">
        <v>8.1760125126378362</v>
      </c>
      <c r="Z346" s="14">
        <v>6872583.7999999989</v>
      </c>
      <c r="AA346" s="15">
        <v>8.214721415968766</v>
      </c>
      <c r="AC346" s="36">
        <f t="shared" si="8"/>
        <v>8.5059342043761763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56888703</v>
      </c>
      <c r="E347" s="13">
        <v>8.5462096226732385</v>
      </c>
      <c r="F347" s="12">
        <v>5001863.76</v>
      </c>
      <c r="G347" s="13">
        <v>8.3024569340329268</v>
      </c>
      <c r="H347" s="12">
        <v>744848.15999999992</v>
      </c>
      <c r="I347" s="13">
        <v>10.586995285052458</v>
      </c>
      <c r="J347" s="12">
        <v>1261892.8800000001</v>
      </c>
      <c r="K347" s="13">
        <v>7.7745981969563038</v>
      </c>
      <c r="L347" s="12">
        <v>90044.9</v>
      </c>
      <c r="M347" s="13">
        <v>10</v>
      </c>
      <c r="N347" s="12">
        <v>30710702.93</v>
      </c>
      <c r="O347" s="13">
        <v>8.6370744856669397</v>
      </c>
      <c r="P347" s="12">
        <v>263112.34999999998</v>
      </c>
      <c r="Q347" s="13">
        <v>7.9307734612229357</v>
      </c>
      <c r="R347" s="12">
        <v>6155947.2699999996</v>
      </c>
      <c r="S347" s="13">
        <v>8.1551522071110956</v>
      </c>
      <c r="T347" s="12">
        <v>2422568.080000001</v>
      </c>
      <c r="U347" s="13">
        <v>9.7630964698007592</v>
      </c>
      <c r="V347" s="12">
        <v>599919.9</v>
      </c>
      <c r="W347" s="13">
        <v>9.8481117010787482</v>
      </c>
      <c r="X347" s="12">
        <v>2961388.45</v>
      </c>
      <c r="Y347" s="13">
        <v>8.1678379832270913</v>
      </c>
      <c r="Z347" s="12">
        <v>6676414.3200000003</v>
      </c>
      <c r="AA347" s="13">
        <v>8.2035313577423405</v>
      </c>
      <c r="AC347" s="35">
        <f t="shared" si="8"/>
        <v>8.5323340879454896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56519683.719999999</v>
      </c>
      <c r="E348" s="11">
        <v>8.5148107408199056</v>
      </c>
      <c r="F348" s="10">
        <v>5041717.7300000004</v>
      </c>
      <c r="G348" s="11">
        <v>8.2104436923722837</v>
      </c>
      <c r="H348" s="10">
        <v>747872.27</v>
      </c>
      <c r="I348" s="11">
        <v>10.669739830038086</v>
      </c>
      <c r="J348" s="10">
        <v>1254160.2199999997</v>
      </c>
      <c r="K348" s="11">
        <v>7.6721711865490425</v>
      </c>
      <c r="L348" s="10">
        <v>90015.7</v>
      </c>
      <c r="M348" s="11">
        <v>10</v>
      </c>
      <c r="N348" s="10">
        <v>30292462.57</v>
      </c>
      <c r="O348" s="11">
        <v>8.5798532348372198</v>
      </c>
      <c r="P348" s="10">
        <v>252284.30000000002</v>
      </c>
      <c r="Q348" s="11">
        <v>8.0948842698495298</v>
      </c>
      <c r="R348" s="10">
        <v>6014430.4800000004</v>
      </c>
      <c r="S348" s="11">
        <v>8.1902867194501194</v>
      </c>
      <c r="T348" s="10">
        <v>2574444.7200000002</v>
      </c>
      <c r="U348" s="11">
        <v>9.7162607420057565</v>
      </c>
      <c r="V348" s="10">
        <v>573768.92999999993</v>
      </c>
      <c r="W348" s="11">
        <v>9.7223985268773596</v>
      </c>
      <c r="X348" s="10">
        <v>2988117.8000000003</v>
      </c>
      <c r="Y348" s="11">
        <v>8.1051095166997751</v>
      </c>
      <c r="Z348" s="10">
        <v>6690408.9999999991</v>
      </c>
      <c r="AA348" s="11">
        <v>8.2714472865859197</v>
      </c>
      <c r="AC348" s="35">
        <f t="shared" si="8"/>
        <v>8.5024259875365225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56997759.929999985</v>
      </c>
      <c r="E349" s="11">
        <v>8.5296062688511398</v>
      </c>
      <c r="F349" s="10">
        <v>4894829.6500000004</v>
      </c>
      <c r="G349" s="11">
        <v>8.2069258838456189</v>
      </c>
      <c r="H349" s="10">
        <v>756158.45000000007</v>
      </c>
      <c r="I349" s="11">
        <v>10.674395752636235</v>
      </c>
      <c r="J349" s="10">
        <v>1364460.23</v>
      </c>
      <c r="K349" s="11">
        <v>7.7772901640379812</v>
      </c>
      <c r="L349" s="10">
        <v>89914</v>
      </c>
      <c r="M349" s="11">
        <v>10</v>
      </c>
      <c r="N349" s="10">
        <v>30788525.299999997</v>
      </c>
      <c r="O349" s="11">
        <v>8.5878841214847039</v>
      </c>
      <c r="P349" s="10">
        <v>252765.62</v>
      </c>
      <c r="Q349" s="11">
        <v>8.2361060159209938</v>
      </c>
      <c r="R349" s="10">
        <v>6112687.2399999993</v>
      </c>
      <c r="S349" s="11">
        <v>8.2437677050527451</v>
      </c>
      <c r="T349" s="10">
        <v>2643979.7000000002</v>
      </c>
      <c r="U349" s="11">
        <v>9.7283713133274023</v>
      </c>
      <c r="V349" s="10">
        <v>559224.32999999996</v>
      </c>
      <c r="W349" s="11">
        <v>9.977707625131405</v>
      </c>
      <c r="X349" s="10">
        <v>2936638.68</v>
      </c>
      <c r="Y349" s="11">
        <v>8.1505784564888959</v>
      </c>
      <c r="Z349" s="10">
        <v>6598576.7300000004</v>
      </c>
      <c r="AA349" s="11">
        <v>8.2284571457123903</v>
      </c>
      <c r="AC349" s="35">
        <f t="shared" si="8"/>
        <v>8.5152576770223654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58306470.57</v>
      </c>
      <c r="E350" s="11">
        <v>8.5388280240420649</v>
      </c>
      <c r="F350" s="10">
        <v>4925612.7799999993</v>
      </c>
      <c r="G350" s="11">
        <v>8.199104558275895</v>
      </c>
      <c r="H350" s="10">
        <v>719326.74</v>
      </c>
      <c r="I350" s="11">
        <v>10.7766782283111</v>
      </c>
      <c r="J350" s="10">
        <v>1378079.57</v>
      </c>
      <c r="K350" s="11">
        <v>7.8953651971634669</v>
      </c>
      <c r="L350" s="10">
        <v>78321.600000000006</v>
      </c>
      <c r="M350" s="11">
        <v>10</v>
      </c>
      <c r="N350" s="10">
        <v>31632278.010000005</v>
      </c>
      <c r="O350" s="11">
        <v>8.558446477528916</v>
      </c>
      <c r="P350" s="10">
        <v>271760.61</v>
      </c>
      <c r="Q350" s="11">
        <v>8.3554139255133375</v>
      </c>
      <c r="R350" s="10">
        <v>6441508.9099999992</v>
      </c>
      <c r="S350" s="11">
        <v>8.2700951421954958</v>
      </c>
      <c r="T350" s="10">
        <v>2724077.6800000006</v>
      </c>
      <c r="U350" s="11">
        <v>9.7112080855932099</v>
      </c>
      <c r="V350" s="10">
        <v>542857.52999999991</v>
      </c>
      <c r="W350" s="11">
        <v>9.8694265546984248</v>
      </c>
      <c r="X350" s="10">
        <v>2987424.91</v>
      </c>
      <c r="Y350" s="11">
        <v>8.2560094433637179</v>
      </c>
      <c r="Z350" s="10">
        <v>6605222.2300000004</v>
      </c>
      <c r="AA350" s="11">
        <v>8.3760985241218755</v>
      </c>
      <c r="AC350" s="35">
        <f t="shared" si="8"/>
        <v>8.5263231720468564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59356624.739999995</v>
      </c>
      <c r="E351" s="11">
        <v>8.5258621213524872</v>
      </c>
      <c r="F351" s="10">
        <v>5118548.08</v>
      </c>
      <c r="G351" s="11">
        <v>8.2068657796607027</v>
      </c>
      <c r="H351" s="10">
        <v>701564.04999999993</v>
      </c>
      <c r="I351" s="11">
        <v>10.839342577488113</v>
      </c>
      <c r="J351" s="10">
        <v>1377500.3399999999</v>
      </c>
      <c r="K351" s="11">
        <v>7.6951620268928602</v>
      </c>
      <c r="L351" s="10">
        <v>57488.4</v>
      </c>
      <c r="M351" s="11">
        <v>10</v>
      </c>
      <c r="N351" s="10">
        <v>31580164.299999993</v>
      </c>
      <c r="O351" s="11">
        <v>8.5726565148332714</v>
      </c>
      <c r="P351" s="10">
        <v>350197.03</v>
      </c>
      <c r="Q351" s="11">
        <v>8.5648395673144364</v>
      </c>
      <c r="R351" s="10">
        <v>7407518.6699999999</v>
      </c>
      <c r="S351" s="11">
        <v>8.2737403522872253</v>
      </c>
      <c r="T351" s="10">
        <v>2764620.61</v>
      </c>
      <c r="U351" s="11">
        <v>9.474940943307228</v>
      </c>
      <c r="V351" s="10">
        <v>538546.29</v>
      </c>
      <c r="W351" s="11">
        <v>10.104705721582437</v>
      </c>
      <c r="X351" s="10">
        <v>2880768.57</v>
      </c>
      <c r="Y351" s="11">
        <v>8.1858923815598299</v>
      </c>
      <c r="Z351" s="10">
        <v>6579708.3999999994</v>
      </c>
      <c r="AA351" s="11">
        <v>8.3663885534501805</v>
      </c>
      <c r="AC351" s="35">
        <f t="shared" si="8"/>
        <v>8.5114060155802331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59419788.079999998</v>
      </c>
      <c r="E352" s="11">
        <v>8.5803682373600978</v>
      </c>
      <c r="F352" s="10">
        <v>4738886.8199999994</v>
      </c>
      <c r="G352" s="11">
        <v>8.0238592461678593</v>
      </c>
      <c r="H352" s="10">
        <v>695217.41999999993</v>
      </c>
      <c r="I352" s="11">
        <v>10.869748292555732</v>
      </c>
      <c r="J352" s="10">
        <v>1362743.71</v>
      </c>
      <c r="K352" s="11">
        <v>7.9138875490388418</v>
      </c>
      <c r="L352" s="10">
        <v>56378.5</v>
      </c>
      <c r="M352" s="11">
        <v>10</v>
      </c>
      <c r="N352" s="10">
        <v>32098438.470000003</v>
      </c>
      <c r="O352" s="11">
        <v>8.6409653118399845</v>
      </c>
      <c r="P352" s="10">
        <v>335875.25</v>
      </c>
      <c r="Q352" s="11">
        <v>8.5636098491925168</v>
      </c>
      <c r="R352" s="10">
        <v>7635903.3500000006</v>
      </c>
      <c r="S352" s="11">
        <v>8.3128949253397764</v>
      </c>
      <c r="T352" s="10">
        <v>2613185.7600000002</v>
      </c>
      <c r="U352" s="11">
        <v>9.8026706233467351</v>
      </c>
      <c r="V352" s="10">
        <v>517670.41999999993</v>
      </c>
      <c r="W352" s="11">
        <v>10.137932773520269</v>
      </c>
      <c r="X352" s="10">
        <v>2650911.0499999998</v>
      </c>
      <c r="Y352" s="11">
        <v>8.215909081483515</v>
      </c>
      <c r="Z352" s="10">
        <v>6714577.3300000001</v>
      </c>
      <c r="AA352" s="11">
        <v>8.4228780609337317</v>
      </c>
      <c r="AC352" s="35">
        <f t="shared" si="8"/>
        <v>8.5666793392416061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59339958.990000002</v>
      </c>
      <c r="E353" s="11">
        <v>8.5883486046119994</v>
      </c>
      <c r="F353" s="10">
        <v>4910606.28</v>
      </c>
      <c r="G353" s="11">
        <v>8.1520122041223786</v>
      </c>
      <c r="H353" s="10">
        <v>718248.83000000007</v>
      </c>
      <c r="I353" s="11">
        <v>10.657601378898173</v>
      </c>
      <c r="J353" s="10">
        <v>1330117.1999999997</v>
      </c>
      <c r="K353" s="11">
        <v>8.0380071530538864</v>
      </c>
      <c r="L353" s="10">
        <v>50320.800000000003</v>
      </c>
      <c r="M353" s="11">
        <v>10</v>
      </c>
      <c r="N353" s="10">
        <v>32228787.020000003</v>
      </c>
      <c r="O353" s="11">
        <v>8.6138808933895756</v>
      </c>
      <c r="P353" s="10">
        <v>310501.76000000001</v>
      </c>
      <c r="Q353" s="11">
        <v>8.5299002189230713</v>
      </c>
      <c r="R353" s="10">
        <v>7431441.9200000009</v>
      </c>
      <c r="S353" s="11">
        <v>8.3402348672194151</v>
      </c>
      <c r="T353" s="10">
        <v>2547844.4899999998</v>
      </c>
      <c r="U353" s="11">
        <v>9.7954029721806162</v>
      </c>
      <c r="V353" s="10">
        <v>521006.65</v>
      </c>
      <c r="W353" s="11">
        <v>10.177922625747675</v>
      </c>
      <c r="X353" s="10">
        <v>2735204.7600000002</v>
      </c>
      <c r="Y353" s="11">
        <v>8.2598137599760548</v>
      </c>
      <c r="Z353" s="10">
        <v>6555879.2800000003</v>
      </c>
      <c r="AA353" s="11">
        <v>8.4894422930710185</v>
      </c>
      <c r="AC353" s="35">
        <f t="shared" si="8"/>
        <v>8.5742684722272635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60221229.299999997</v>
      </c>
      <c r="E354" s="11">
        <v>8.5679661360665715</v>
      </c>
      <c r="F354" s="10">
        <v>4979816.63</v>
      </c>
      <c r="G354" s="11">
        <v>8.2641932547223131</v>
      </c>
      <c r="H354" s="10">
        <v>736206.41000000015</v>
      </c>
      <c r="I354" s="11">
        <v>10.488964090926622</v>
      </c>
      <c r="J354" s="10">
        <v>1351467.2699999998</v>
      </c>
      <c r="K354" s="11">
        <v>8.1376619509253842</v>
      </c>
      <c r="L354" s="10">
        <v>48190.7</v>
      </c>
      <c r="M354" s="11">
        <v>10</v>
      </c>
      <c r="N354" s="10">
        <v>32236043.649999999</v>
      </c>
      <c r="O354" s="11">
        <v>8.6098885538579442</v>
      </c>
      <c r="P354" s="10">
        <v>296754.05000000005</v>
      </c>
      <c r="Q354" s="11">
        <v>8.7493915783120713</v>
      </c>
      <c r="R354" s="10">
        <v>7469258.3199999994</v>
      </c>
      <c r="S354" s="11">
        <v>8.3357903787962719</v>
      </c>
      <c r="T354" s="10">
        <v>2579526.33</v>
      </c>
      <c r="U354" s="11">
        <v>9.7625219684033961</v>
      </c>
      <c r="V354" s="10">
        <v>522739.98</v>
      </c>
      <c r="W354" s="11">
        <v>10.296608276260017</v>
      </c>
      <c r="X354" s="10">
        <v>3206306.21</v>
      </c>
      <c r="Y354" s="11">
        <v>8.185755648335288</v>
      </c>
      <c r="Z354" s="10">
        <v>6794919.75</v>
      </c>
      <c r="AA354" s="11">
        <v>8.3001790012457448</v>
      </c>
      <c r="AC354" s="35">
        <f t="shared" si="8"/>
        <v>8.5528295661452116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59902581.409999996</v>
      </c>
      <c r="E355" s="11">
        <v>8.5645702901386844</v>
      </c>
      <c r="F355" s="10">
        <v>4904233.34</v>
      </c>
      <c r="G355" s="11">
        <v>8.2658237465307902</v>
      </c>
      <c r="H355" s="10">
        <v>767896.09999999986</v>
      </c>
      <c r="I355" s="11">
        <v>10.462466552441148</v>
      </c>
      <c r="J355" s="10">
        <v>1382709.3800000001</v>
      </c>
      <c r="K355" s="11">
        <v>8.2453128475920234</v>
      </c>
      <c r="L355" s="10">
        <v>42421.1</v>
      </c>
      <c r="M355" s="11">
        <v>10</v>
      </c>
      <c r="N355" s="10">
        <v>32189261.009999998</v>
      </c>
      <c r="O355" s="11">
        <v>8.5885726744927187</v>
      </c>
      <c r="P355" s="10">
        <v>286539.39</v>
      </c>
      <c r="Q355" s="11">
        <v>8.7442981985827455</v>
      </c>
      <c r="R355" s="10">
        <v>7250382.7999999998</v>
      </c>
      <c r="S355" s="11">
        <v>8.3663624377598396</v>
      </c>
      <c r="T355" s="10">
        <v>2590105.23</v>
      </c>
      <c r="U355" s="11">
        <v>9.7600478567814797</v>
      </c>
      <c r="V355" s="10">
        <v>494474.36000000004</v>
      </c>
      <c r="W355" s="11">
        <v>10.31231568366861</v>
      </c>
      <c r="X355" s="10">
        <v>3291963.05</v>
      </c>
      <c r="Y355" s="11">
        <v>8.1644294107432387</v>
      </c>
      <c r="Z355" s="10">
        <v>6702595.6499999994</v>
      </c>
      <c r="AA355" s="11">
        <v>8.3195710330668664</v>
      </c>
      <c r="AC355" s="35">
        <f t="shared" si="8"/>
        <v>8.5500231966892812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64459501.399999999</v>
      </c>
      <c r="E356" s="11">
        <v>8.5413667119057131</v>
      </c>
      <c r="F356" s="10">
        <v>5243563.7699999996</v>
      </c>
      <c r="G356" s="11">
        <v>8.297418967844461</v>
      </c>
      <c r="H356" s="10">
        <v>931152.79</v>
      </c>
      <c r="I356" s="11">
        <v>10.032420083281927</v>
      </c>
      <c r="J356" s="10">
        <v>1424381.85</v>
      </c>
      <c r="K356" s="11">
        <v>8.1813660356596092</v>
      </c>
      <c r="L356" s="10">
        <v>42938.8</v>
      </c>
      <c r="M356" s="11">
        <v>10</v>
      </c>
      <c r="N356" s="10">
        <v>34690428.809999995</v>
      </c>
      <c r="O356" s="11">
        <v>8.5542611461596412</v>
      </c>
      <c r="P356" s="10">
        <v>411738.57000000007</v>
      </c>
      <c r="Q356" s="11">
        <v>8.8214801008319395</v>
      </c>
      <c r="R356" s="10">
        <v>7649653.4799999995</v>
      </c>
      <c r="S356" s="11">
        <v>8.3714855680103302</v>
      </c>
      <c r="T356" s="10">
        <v>2863406.5900000003</v>
      </c>
      <c r="U356" s="11">
        <v>9.6269202565465903</v>
      </c>
      <c r="V356" s="10">
        <v>530380.84000000008</v>
      </c>
      <c r="W356" s="11">
        <v>9.9846135320423723</v>
      </c>
      <c r="X356" s="10">
        <v>3459468.5199999996</v>
      </c>
      <c r="Y356" s="11">
        <v>8.1699951629564218</v>
      </c>
      <c r="Z356" s="10">
        <v>7212387.3800000008</v>
      </c>
      <c r="AA356" s="11">
        <v>8.3318223660360253</v>
      </c>
      <c r="AC356" s="35">
        <f t="shared" si="8"/>
        <v>8.5293929751471627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66696640.75</v>
      </c>
      <c r="E357" s="11">
        <v>8.6147106851149751</v>
      </c>
      <c r="F357" s="10">
        <v>5637655.6800000006</v>
      </c>
      <c r="G357" s="11">
        <v>8.2056321525297538</v>
      </c>
      <c r="H357" s="10">
        <v>923816.73</v>
      </c>
      <c r="I357" s="11">
        <v>10.014603220922401</v>
      </c>
      <c r="J357" s="10">
        <v>1452665.1199999999</v>
      </c>
      <c r="K357" s="11">
        <v>8.2692890004132522</v>
      </c>
      <c r="L357" s="10">
        <v>43147.8</v>
      </c>
      <c r="M357" s="11">
        <v>10</v>
      </c>
      <c r="N357" s="10">
        <v>36193516.019999988</v>
      </c>
      <c r="O357" s="11">
        <v>8.7240478138492872</v>
      </c>
      <c r="P357" s="10">
        <v>574651.60999999987</v>
      </c>
      <c r="Q357" s="11">
        <v>8.908117795580532</v>
      </c>
      <c r="R357" s="10">
        <v>7422397.9500000011</v>
      </c>
      <c r="S357" s="11">
        <v>8.320987008733475</v>
      </c>
      <c r="T357" s="10">
        <v>3107382.6399999997</v>
      </c>
      <c r="U357" s="11">
        <v>9.4692814064572364</v>
      </c>
      <c r="V357" s="10">
        <v>540231.63</v>
      </c>
      <c r="W357" s="11">
        <v>9.9785513632365408</v>
      </c>
      <c r="X357" s="10">
        <v>3351611.3400000003</v>
      </c>
      <c r="Y357" s="11">
        <v>8.0795717116173744</v>
      </c>
      <c r="Z357" s="10">
        <v>7449564.2299999995</v>
      </c>
      <c r="AA357" s="11">
        <v>8.3342313791017553</v>
      </c>
      <c r="AC357" s="35">
        <f t="shared" si="8"/>
        <v>8.603573595263784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68368290.519999996</v>
      </c>
      <c r="E358" s="15">
        <v>8.570649849317018</v>
      </c>
      <c r="F358" s="14">
        <v>5436323.4800000014</v>
      </c>
      <c r="G358" s="15">
        <v>8.1632793302248441</v>
      </c>
      <c r="H358" s="14">
        <v>925536.3</v>
      </c>
      <c r="I358" s="15">
        <v>9.9366616228882627</v>
      </c>
      <c r="J358" s="14">
        <v>1501849.1900000002</v>
      </c>
      <c r="K358" s="15">
        <v>8.1154207051907772</v>
      </c>
      <c r="L358" s="14">
        <v>38792.200000000004</v>
      </c>
      <c r="M358" s="15">
        <v>10</v>
      </c>
      <c r="N358" s="14">
        <v>37940696.759999998</v>
      </c>
      <c r="O358" s="15">
        <v>8.6983693087348541</v>
      </c>
      <c r="P358" s="14">
        <v>563010.47</v>
      </c>
      <c r="Q358" s="15">
        <v>8.9359186570722251</v>
      </c>
      <c r="R358" s="14">
        <v>7316508.7200000007</v>
      </c>
      <c r="S358" s="15">
        <v>8.1527384865742345</v>
      </c>
      <c r="T358" s="14">
        <v>3055678.5499999993</v>
      </c>
      <c r="U358" s="15">
        <v>9.506104696091155</v>
      </c>
      <c r="V358" s="14">
        <v>539585.3600000001</v>
      </c>
      <c r="W358" s="15">
        <v>10.164557482063636</v>
      </c>
      <c r="X358" s="14">
        <v>3376729.88</v>
      </c>
      <c r="Y358" s="15">
        <v>8.0188312296096402</v>
      </c>
      <c r="Z358" s="14">
        <v>7673579.6100000013</v>
      </c>
      <c r="AA358" s="15">
        <v>8.2747804870040316</v>
      </c>
      <c r="AC358" s="36">
        <f t="shared" si="8"/>
        <v>8.5579701258607965</v>
      </c>
    </row>
    <row r="359" spans="1:29" s="4" customFormat="1" x14ac:dyDescent="0.2">
      <c r="A359" s="7" t="s">
        <v>235</v>
      </c>
      <c r="B359" s="7" t="s">
        <v>236</v>
      </c>
      <c r="C359" s="7" t="s">
        <v>237</v>
      </c>
      <c r="D359" s="12">
        <v>69034594.009999976</v>
      </c>
      <c r="E359" s="13">
        <v>8.4957535442512011</v>
      </c>
      <c r="F359" s="12">
        <v>5396227.3099999996</v>
      </c>
      <c r="G359" s="13">
        <v>8.1762133208580501</v>
      </c>
      <c r="H359" s="12">
        <v>971341.10999999987</v>
      </c>
      <c r="I359" s="13">
        <v>8.3354683795891269</v>
      </c>
      <c r="J359" s="12">
        <v>1458340.29</v>
      </c>
      <c r="K359" s="13">
        <v>8.1707199279257399</v>
      </c>
      <c r="L359" s="12">
        <v>38698.1</v>
      </c>
      <c r="M359" s="13">
        <v>10</v>
      </c>
      <c r="N359" s="12">
        <v>38031268.68999999</v>
      </c>
      <c r="O359" s="13">
        <v>8.5857051732869785</v>
      </c>
      <c r="P359" s="12">
        <v>570208.11999999988</v>
      </c>
      <c r="Q359" s="13">
        <v>8.9398796257057871</v>
      </c>
      <c r="R359" s="12">
        <v>7289321</v>
      </c>
      <c r="S359" s="13">
        <v>8.1666416147402483</v>
      </c>
      <c r="T359" s="12">
        <v>3358337.46</v>
      </c>
      <c r="U359" s="13">
        <v>9.338548087630242</v>
      </c>
      <c r="V359" s="12">
        <v>534960.28000000014</v>
      </c>
      <c r="W359" s="13">
        <v>10.237183257605594</v>
      </c>
      <c r="X359" s="12">
        <v>3422199.94</v>
      </c>
      <c r="Y359" s="13">
        <v>8.251776754312024</v>
      </c>
      <c r="Z359" s="12">
        <v>7963691.709999999</v>
      </c>
      <c r="AA359" s="13">
        <v>8.2563593147806564</v>
      </c>
      <c r="AC359" s="35">
        <f t="shared" ref="AC359:AC370" si="9">(F359*G359+H359*I359+J359*K359+L359*M359+N359*O359+P359*Q359+R359*S359+T359*U359+X359*Y359+Z359*AA359)/(F359+H359+J359+L359+N359+P359+R359+T359+X359+Z359)</f>
        <v>8.4821535339105854</v>
      </c>
    </row>
    <row r="360" spans="1:29" s="4" customFormat="1" x14ac:dyDescent="0.2">
      <c r="A360" s="8" t="s">
        <v>53</v>
      </c>
      <c r="B360" s="8" t="s">
        <v>2</v>
      </c>
      <c r="C360" s="8" t="s">
        <v>89</v>
      </c>
      <c r="D360" s="10">
        <v>70551170.420000002</v>
      </c>
      <c r="E360" s="11">
        <v>8.4759648587953222</v>
      </c>
      <c r="F360" s="10">
        <v>5284360.6099999994</v>
      </c>
      <c r="G360" s="11">
        <v>8.1716319381163505</v>
      </c>
      <c r="H360" s="10">
        <v>1052474.7</v>
      </c>
      <c r="I360" s="11">
        <v>8.1546876283106844</v>
      </c>
      <c r="J360" s="10">
        <v>1460984.23</v>
      </c>
      <c r="K360" s="11">
        <v>8.1311454101048035</v>
      </c>
      <c r="L360" s="10">
        <v>32051.599999999999</v>
      </c>
      <c r="M360" s="11">
        <v>10</v>
      </c>
      <c r="N360" s="10">
        <v>39076161.109999999</v>
      </c>
      <c r="O360" s="11">
        <v>8.5604348673057231</v>
      </c>
      <c r="P360" s="10">
        <v>577018.49999999988</v>
      </c>
      <c r="Q360" s="11">
        <v>8.9546911404053766</v>
      </c>
      <c r="R360" s="10">
        <v>7308947.1899999995</v>
      </c>
      <c r="S360" s="11">
        <v>8.1819736322106316</v>
      </c>
      <c r="T360" s="10">
        <v>3740507.1300000004</v>
      </c>
      <c r="U360" s="11">
        <v>9.3145252620598509</v>
      </c>
      <c r="V360" s="10">
        <v>522157.16999999993</v>
      </c>
      <c r="W360" s="11">
        <v>10.41853567671971</v>
      </c>
      <c r="X360" s="10">
        <v>3398935.1999999997</v>
      </c>
      <c r="Y360" s="11">
        <v>8.0037260885409065</v>
      </c>
      <c r="Z360" s="10">
        <v>8097572.9799999986</v>
      </c>
      <c r="AA360" s="11">
        <v>8.2817311496462729</v>
      </c>
      <c r="AC360" s="35">
        <f t="shared" si="9"/>
        <v>8.4614804724854515</v>
      </c>
    </row>
    <row r="361" spans="1:29" s="4" customFormat="1" x14ac:dyDescent="0.2">
      <c r="A361" s="8" t="s">
        <v>54</v>
      </c>
      <c r="B361" s="8" t="s">
        <v>3</v>
      </c>
      <c r="C361" s="8" t="s">
        <v>90</v>
      </c>
      <c r="D361" s="10"/>
      <c r="E361" s="11"/>
      <c r="F361" s="10"/>
      <c r="G361" s="11"/>
      <c r="H361" s="10"/>
      <c r="I361" s="11"/>
      <c r="J361" s="10"/>
      <c r="K361" s="11"/>
      <c r="L361" s="10"/>
      <c r="M361" s="11"/>
      <c r="N361" s="10"/>
      <c r="O361" s="11"/>
      <c r="P361" s="10"/>
      <c r="Q361" s="11"/>
      <c r="R361" s="10"/>
      <c r="S361" s="11"/>
      <c r="T361" s="10"/>
      <c r="U361" s="11"/>
      <c r="V361" s="10"/>
      <c r="W361" s="11"/>
      <c r="X361" s="10"/>
      <c r="Y361" s="11"/>
      <c r="Z361" s="10"/>
      <c r="AA361" s="11"/>
      <c r="AC361" s="35" t="e">
        <f t="shared" si="9"/>
        <v>#DIV/0!</v>
      </c>
    </row>
    <row r="362" spans="1:29" s="4" customFormat="1" x14ac:dyDescent="0.2">
      <c r="A362" s="8" t="s">
        <v>55</v>
      </c>
      <c r="B362" s="8" t="s">
        <v>4</v>
      </c>
      <c r="C362" s="8" t="s">
        <v>91</v>
      </c>
      <c r="D362" s="10"/>
      <c r="E362" s="11"/>
      <c r="F362" s="10"/>
      <c r="G362" s="11"/>
      <c r="H362" s="10"/>
      <c r="I362" s="11"/>
      <c r="J362" s="10"/>
      <c r="K362" s="11"/>
      <c r="L362" s="10"/>
      <c r="M362" s="11"/>
      <c r="N362" s="10"/>
      <c r="O362" s="11"/>
      <c r="P362" s="10"/>
      <c r="Q362" s="11"/>
      <c r="R362" s="10"/>
      <c r="S362" s="11"/>
      <c r="T362" s="10"/>
      <c r="U362" s="11"/>
      <c r="V362" s="10"/>
      <c r="W362" s="11"/>
      <c r="X362" s="10"/>
      <c r="Y362" s="11"/>
      <c r="Z362" s="10"/>
      <c r="AA362" s="11"/>
      <c r="AC362" s="35" t="e">
        <f t="shared" si="9"/>
        <v>#DIV/0!</v>
      </c>
    </row>
    <row r="363" spans="1:29" s="4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T363" s="10"/>
      <c r="U363" s="11"/>
      <c r="V363" s="10"/>
      <c r="W363" s="11"/>
      <c r="X363" s="10"/>
      <c r="Y363" s="11"/>
      <c r="Z363" s="10"/>
      <c r="AA363" s="11"/>
      <c r="AC363" s="35" t="e">
        <f t="shared" si="9"/>
        <v>#DIV/0!</v>
      </c>
    </row>
    <row r="364" spans="1:29" s="4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0"/>
      <c r="AA364" s="11"/>
      <c r="AC364" s="35" t="e">
        <f t="shared" si="9"/>
        <v>#DIV/0!</v>
      </c>
    </row>
    <row r="365" spans="1:29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  <c r="AC365" s="35" t="e">
        <f t="shared" si="9"/>
        <v>#DIV/0!</v>
      </c>
    </row>
    <row r="366" spans="1:29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  <c r="AC366" s="35" t="e">
        <f t="shared" si="9"/>
        <v>#DIV/0!</v>
      </c>
    </row>
    <row r="367" spans="1:29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C367" s="35" t="e">
        <f t="shared" si="9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C368" s="35" t="e">
        <f t="shared" si="9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C369" s="35" t="e">
        <f t="shared" si="9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36" t="e">
        <f t="shared" si="9"/>
        <v>#DIV/0!</v>
      </c>
    </row>
    <row r="371" spans="1:29" ht="4.5" customHeight="1" x14ac:dyDescent="0.2"/>
    <row r="372" spans="1:29" x14ac:dyDescent="0.2">
      <c r="A372" s="3" t="s">
        <v>221</v>
      </c>
      <c r="B372" s="3" t="s">
        <v>220</v>
      </c>
      <c r="C372" s="3" t="s">
        <v>222</v>
      </c>
    </row>
  </sheetData>
  <mergeCells count="42"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0" sqref="A360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131</v>
      </c>
      <c r="B2" s="2" t="s">
        <v>39</v>
      </c>
      <c r="C2" s="2" t="s">
        <v>132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75" t="s">
        <v>154</v>
      </c>
      <c r="G5" s="73"/>
      <c r="H5" s="74" t="s">
        <v>155</v>
      </c>
      <c r="I5" s="74"/>
      <c r="J5" s="75" t="s">
        <v>156</v>
      </c>
      <c r="K5" s="73"/>
      <c r="L5" s="67" t="s">
        <v>157</v>
      </c>
      <c r="M5" s="73"/>
      <c r="N5" s="74" t="s">
        <v>158</v>
      </c>
      <c r="O5" s="74"/>
      <c r="P5" s="75" t="s">
        <v>159</v>
      </c>
      <c r="Q5" s="73"/>
      <c r="R5" s="75" t="s">
        <v>172</v>
      </c>
      <c r="S5" s="73"/>
      <c r="U5" s="75" t="s">
        <v>216</v>
      </c>
      <c r="V5" s="73"/>
      <c r="W5" s="75" t="s">
        <v>217</v>
      </c>
      <c r="X5" s="73"/>
    </row>
    <row r="6" spans="1:24" ht="24" customHeight="1" x14ac:dyDescent="0.2">
      <c r="A6" s="60"/>
      <c r="B6" s="60"/>
      <c r="C6" s="60"/>
      <c r="D6" s="58" t="s">
        <v>179</v>
      </c>
      <c r="E6" s="59"/>
      <c r="F6" s="77" t="s">
        <v>160</v>
      </c>
      <c r="G6" s="78"/>
      <c r="H6" s="76" t="s">
        <v>161</v>
      </c>
      <c r="I6" s="76"/>
      <c r="J6" s="77" t="s">
        <v>162</v>
      </c>
      <c r="K6" s="78"/>
      <c r="L6" s="77" t="s">
        <v>163</v>
      </c>
      <c r="M6" s="78"/>
      <c r="N6" s="76" t="s">
        <v>164</v>
      </c>
      <c r="O6" s="76"/>
      <c r="P6" s="77" t="s">
        <v>165</v>
      </c>
      <c r="Q6" s="78"/>
      <c r="R6" s="77" t="s">
        <v>173</v>
      </c>
      <c r="S6" s="78"/>
      <c r="U6" s="77" t="s">
        <v>214</v>
      </c>
      <c r="V6" s="78"/>
      <c r="W6" s="77" t="s">
        <v>215</v>
      </c>
      <c r="X6" s="78"/>
    </row>
    <row r="7" spans="1:24" ht="24" customHeight="1" x14ac:dyDescent="0.2">
      <c r="A7" s="72"/>
      <c r="B7" s="72"/>
      <c r="C7" s="72"/>
      <c r="D7" s="63" t="s">
        <v>180</v>
      </c>
      <c r="E7" s="64"/>
      <c r="F7" s="65" t="s">
        <v>166</v>
      </c>
      <c r="G7" s="66"/>
      <c r="H7" s="79" t="s">
        <v>167</v>
      </c>
      <c r="I7" s="79"/>
      <c r="J7" s="80" t="s">
        <v>168</v>
      </c>
      <c r="K7" s="81"/>
      <c r="L7" s="80" t="s">
        <v>169</v>
      </c>
      <c r="M7" s="81"/>
      <c r="N7" s="79" t="s">
        <v>170</v>
      </c>
      <c r="O7" s="79"/>
      <c r="P7" s="80" t="s">
        <v>171</v>
      </c>
      <c r="Q7" s="81"/>
      <c r="R7" s="80" t="s">
        <v>174</v>
      </c>
      <c r="S7" s="81"/>
      <c r="U7" s="80" t="s">
        <v>218</v>
      </c>
      <c r="V7" s="81"/>
      <c r="W7" s="80" t="s">
        <v>219</v>
      </c>
      <c r="X7" s="81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2" t="s">
        <v>145</v>
      </c>
      <c r="V8" s="43" t="s">
        <v>146</v>
      </c>
      <c r="W8" s="42" t="s">
        <v>145</v>
      </c>
      <c r="X8" s="43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0" t="s">
        <v>147</v>
      </c>
      <c r="V9" s="41" t="s">
        <v>148</v>
      </c>
      <c r="W9" s="40" t="s">
        <v>147</v>
      </c>
      <c r="X9" s="41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44" t="s">
        <v>149</v>
      </c>
      <c r="V10" s="45" t="s">
        <v>150</v>
      </c>
      <c r="W10" s="44" t="s">
        <v>149</v>
      </c>
      <c r="X10" s="45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4776110.01</v>
      </c>
      <c r="G337" s="11">
        <v>17.515897381601565</v>
      </c>
      <c r="H337" s="10">
        <v>2208182.11</v>
      </c>
      <c r="I337" s="11">
        <v>18.219668827902971</v>
      </c>
      <c r="J337" s="10">
        <v>5909647.209999999</v>
      </c>
      <c r="K337" s="11">
        <v>17.293153830395912</v>
      </c>
      <c r="L337" s="10">
        <v>20275448.050000001</v>
      </c>
      <c r="M337" s="11">
        <v>19.021519608416245</v>
      </c>
      <c r="N337" s="10">
        <v>90007769.310000002</v>
      </c>
      <c r="O337" s="11">
        <v>16.196823542458706</v>
      </c>
      <c r="P337" s="10">
        <v>80128082.050000027</v>
      </c>
      <c r="Q337" s="11">
        <v>12.945847172458299</v>
      </c>
      <c r="R337" s="10">
        <v>6121889.7300000004</v>
      </c>
      <c r="S337" s="11">
        <v>12.242521574396278</v>
      </c>
      <c r="T337" s="6">
        <v>12946377.23</v>
      </c>
      <c r="U337" s="10">
        <f t="shared" ref="U337" si="56">F337+H337+J337+L337</f>
        <v>33169387.379999999</v>
      </c>
      <c r="V337" s="11">
        <f t="shared" ref="V337" si="57">(F337*G337+H337*I337+J337*K337+L337*M337)/(F337+H337+J337+L337)</f>
        <v>18.443405767619577</v>
      </c>
      <c r="W337" s="10">
        <f t="shared" ref="W337" si="58">N337+P337</f>
        <v>170135851.36000001</v>
      </c>
      <c r="X337" s="11">
        <f t="shared" ref="X337" si="59">(N337*O337+P337*Q337)/(N337+P337)</f>
        <v>14.665726485396887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4889546.5199999996</v>
      </c>
      <c r="G338" s="11">
        <v>17.402152287734051</v>
      </c>
      <c r="H338" s="10">
        <v>2499256.9500000002</v>
      </c>
      <c r="I338" s="11">
        <v>16.603952687577802</v>
      </c>
      <c r="J338" s="10">
        <v>5919389.6400000006</v>
      </c>
      <c r="K338" s="11">
        <v>17.750262131451791</v>
      </c>
      <c r="L338" s="10">
        <v>21494624.509999998</v>
      </c>
      <c r="M338" s="11">
        <v>19.069762631303568</v>
      </c>
      <c r="N338" s="10">
        <v>92452798.629999995</v>
      </c>
      <c r="O338" s="11">
        <v>16.248481082284368</v>
      </c>
      <c r="P338" s="10">
        <v>82220789.950000003</v>
      </c>
      <c r="Q338" s="11">
        <v>13.037213883072155</v>
      </c>
      <c r="R338" s="10">
        <v>6117856.8300000001</v>
      </c>
      <c r="S338" s="11">
        <v>11.925046193390573</v>
      </c>
      <c r="U338" s="10">
        <f t="shared" si="52"/>
        <v>34802817.619999997</v>
      </c>
      <c r="V338" s="11">
        <f t="shared" si="53"/>
        <v>18.433975356211398</v>
      </c>
      <c r="W338" s="10">
        <f t="shared" si="54"/>
        <v>174673588.57999998</v>
      </c>
      <c r="X338" s="11">
        <f t="shared" si="55"/>
        <v>14.736902096553358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5199350.59</v>
      </c>
      <c r="G339" s="11">
        <v>17.036597276718762</v>
      </c>
      <c r="H339" s="10">
        <v>2799060.8700000006</v>
      </c>
      <c r="I339" s="11">
        <v>16.696169607129693</v>
      </c>
      <c r="J339" s="10">
        <v>7593690.1200000001</v>
      </c>
      <c r="K339" s="11">
        <v>15.614832675329119</v>
      </c>
      <c r="L339" s="10">
        <v>20637180.460000001</v>
      </c>
      <c r="M339" s="11">
        <v>20.163070716613767</v>
      </c>
      <c r="N339" s="10">
        <v>94680834.120000005</v>
      </c>
      <c r="O339" s="11">
        <v>16.321856648048513</v>
      </c>
      <c r="P339" s="10">
        <v>84956174.640000015</v>
      </c>
      <c r="Q339" s="11">
        <v>13.155903768835225</v>
      </c>
      <c r="R339" s="10">
        <v>6219874.1300000008</v>
      </c>
      <c r="S339" s="11">
        <v>12.057702997841863</v>
      </c>
      <c r="U339" s="10">
        <f t="shared" si="52"/>
        <v>36229282.040000007</v>
      </c>
      <c r="V339" s="11">
        <f t="shared" si="53"/>
        <v>18.493216785454681</v>
      </c>
      <c r="W339" s="10">
        <f t="shared" si="54"/>
        <v>179637008.76000002</v>
      </c>
      <c r="X339" s="11">
        <f t="shared" si="55"/>
        <v>14.824574726215786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5485045.0600000005</v>
      </c>
      <c r="G340" s="11">
        <v>16.956326641444214</v>
      </c>
      <c r="H340" s="10">
        <v>2968678.5</v>
      </c>
      <c r="I340" s="11">
        <v>16.15972865953654</v>
      </c>
      <c r="J340" s="10">
        <v>7844119.8400000008</v>
      </c>
      <c r="K340" s="11">
        <v>15.679201075069226</v>
      </c>
      <c r="L340" s="10">
        <v>20556214.439999998</v>
      </c>
      <c r="M340" s="11">
        <v>20.774940483973666</v>
      </c>
      <c r="N340" s="10">
        <v>98872957.709999993</v>
      </c>
      <c r="O340" s="11">
        <v>16.372103013255753</v>
      </c>
      <c r="P340" s="10">
        <v>86316547.180000007</v>
      </c>
      <c r="Q340" s="11">
        <v>13.261542676592727</v>
      </c>
      <c r="R340" s="10">
        <v>6323377.1199999992</v>
      </c>
      <c r="S340" s="11">
        <v>12.349731789158261</v>
      </c>
      <c r="U340" s="10">
        <f t="shared" si="52"/>
        <v>36854057.840000004</v>
      </c>
      <c r="V340" s="11">
        <f t="shared" si="53"/>
        <v>18.750253269611186</v>
      </c>
      <c r="W340" s="10">
        <f t="shared" si="54"/>
        <v>185189504.88999999</v>
      </c>
      <c r="X340" s="11">
        <f t="shared" si="55"/>
        <v>14.922275561018157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5498268.4600000009</v>
      </c>
      <c r="G341" s="11">
        <v>17.140680739277659</v>
      </c>
      <c r="H341" s="10">
        <v>2605092.1700000004</v>
      </c>
      <c r="I341" s="11">
        <v>16.602093297604892</v>
      </c>
      <c r="J341" s="10">
        <v>7502454.8600000003</v>
      </c>
      <c r="K341" s="11">
        <v>15.802978131467215</v>
      </c>
      <c r="L341" s="10">
        <v>21140685.93</v>
      </c>
      <c r="M341" s="11">
        <v>21.135083375717105</v>
      </c>
      <c r="N341" s="10">
        <v>102157846.84999999</v>
      </c>
      <c r="O341" s="11">
        <v>16.413112577715804</v>
      </c>
      <c r="P341" s="10">
        <v>87711221.000000015</v>
      </c>
      <c r="Q341" s="11">
        <v>13.403755514545852</v>
      </c>
      <c r="R341" s="10">
        <v>6361820.6600000001</v>
      </c>
      <c r="S341" s="11">
        <v>12.408741802209185</v>
      </c>
      <c r="U341" s="10">
        <f t="shared" si="52"/>
        <v>36746501.420000002</v>
      </c>
      <c r="V341" s="11">
        <f t="shared" si="53"/>
        <v>19.127408330624124</v>
      </c>
      <c r="W341" s="10">
        <f t="shared" si="54"/>
        <v>189869067.85000002</v>
      </c>
      <c r="X341" s="11">
        <f t="shared" si="55"/>
        <v>15.02292098187282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15.710384628286256</v>
      </c>
      <c r="F342" s="10">
        <v>5591784.2299999995</v>
      </c>
      <c r="G342" s="11">
        <v>17.043941722390137</v>
      </c>
      <c r="H342" s="10">
        <v>3667558.1399999997</v>
      </c>
      <c r="I342" s="11">
        <v>14.990171925509014</v>
      </c>
      <c r="J342" s="10">
        <v>6355912.669999999</v>
      </c>
      <c r="K342" s="11">
        <v>17.662357387707782</v>
      </c>
      <c r="L342" s="10">
        <v>22493955.98</v>
      </c>
      <c r="M342" s="11">
        <v>21.207982981004307</v>
      </c>
      <c r="N342" s="10">
        <v>105016459.34</v>
      </c>
      <c r="O342" s="11">
        <v>16.542629051747074</v>
      </c>
      <c r="P342" s="10">
        <v>90393690.269999996</v>
      </c>
      <c r="Q342" s="11">
        <v>13.441888666416746</v>
      </c>
      <c r="R342" s="10">
        <v>6367229.3499999996</v>
      </c>
      <c r="S342" s="11">
        <v>12.062567763606621</v>
      </c>
      <c r="U342" s="10">
        <f t="shared" si="52"/>
        <v>38109211.019999996</v>
      </c>
      <c r="V342" s="11">
        <f t="shared" si="53"/>
        <v>19.407255844773466</v>
      </c>
      <c r="W342" s="10">
        <f t="shared" si="54"/>
        <v>195410149.61000001</v>
      </c>
      <c r="X342" s="11">
        <f t="shared" si="55"/>
        <v>15.108274866160357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4970746.6599999992</v>
      </c>
      <c r="G343" s="11">
        <v>17.466882621352529</v>
      </c>
      <c r="H343" s="10">
        <v>3572930.02</v>
      </c>
      <c r="I343" s="11">
        <v>15.085242704193808</v>
      </c>
      <c r="J343" s="10">
        <v>6357224.1700000009</v>
      </c>
      <c r="K343" s="11">
        <v>17.722363035941193</v>
      </c>
      <c r="L343" s="10">
        <v>23584470.330000002</v>
      </c>
      <c r="M343" s="11">
        <v>21.223468170484889</v>
      </c>
      <c r="N343" s="10">
        <v>106835120.67</v>
      </c>
      <c r="O343" s="11">
        <v>16.696970710898526</v>
      </c>
      <c r="P343" s="10">
        <v>92482040.209999979</v>
      </c>
      <c r="Q343" s="11">
        <v>13.507560437131513</v>
      </c>
      <c r="R343" s="10">
        <v>6491335.4300000006</v>
      </c>
      <c r="S343" s="11">
        <v>10.705179006563833</v>
      </c>
      <c r="U343" s="10">
        <f t="shared" si="52"/>
        <v>38485371.180000007</v>
      </c>
      <c r="V343" s="11">
        <f t="shared" si="53"/>
        <v>19.590073626921434</v>
      </c>
      <c r="W343" s="10">
        <f t="shared" si="54"/>
        <v>199317160.88</v>
      </c>
      <c r="X343" s="11">
        <f t="shared" si="55"/>
        <v>15.217102304774217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5945937.8899999997</v>
      </c>
      <c r="G344" s="11">
        <v>16.608259121018147</v>
      </c>
      <c r="H344" s="10">
        <v>2426891.15</v>
      </c>
      <c r="I344" s="11">
        <v>16.395534929821636</v>
      </c>
      <c r="J344" s="10">
        <v>7233670.8499999996</v>
      </c>
      <c r="K344" s="11">
        <v>17.51770914258562</v>
      </c>
      <c r="L344" s="10">
        <v>24145724.339999996</v>
      </c>
      <c r="M344" s="11">
        <v>21.119528044007318</v>
      </c>
      <c r="N344" s="10">
        <v>108545380.77</v>
      </c>
      <c r="O344" s="11">
        <v>16.732820400949606</v>
      </c>
      <c r="P344" s="10">
        <v>95605259.24000001</v>
      </c>
      <c r="Q344" s="11">
        <v>13.442634787744973</v>
      </c>
      <c r="R344" s="10">
        <v>6602129.9299999997</v>
      </c>
      <c r="S344" s="11">
        <v>11.566412147041776</v>
      </c>
      <c r="U344" s="10">
        <f t="shared" ref="U344:U355" si="60">F344+H344+J344+L344</f>
        <v>39752224.229999997</v>
      </c>
      <c r="V344" s="11">
        <f t="shared" ref="V344:V355" si="61">(F344*G344+H344*I344+J344*K344+L344*M344)/(F344+H344+J344+L344)</f>
        <v>19.50093397680304</v>
      </c>
      <c r="W344" s="10">
        <f t="shared" ref="W344:W355" si="62">N344+P344</f>
        <v>204150640.00999999</v>
      </c>
      <c r="X344" s="11">
        <f t="shared" ref="X344:X355" si="63">(N344*O344+P344*Q344)/(N344+P344)</f>
        <v>15.192002069531497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6673596.25</v>
      </c>
      <c r="G345" s="11">
        <v>16.439666425729619</v>
      </c>
      <c r="H345" s="10">
        <v>2799893.8099999996</v>
      </c>
      <c r="I345" s="11">
        <v>17.340730244123066</v>
      </c>
      <c r="J345" s="10">
        <v>7284309.6900000013</v>
      </c>
      <c r="K345" s="11">
        <v>18.042636055757814</v>
      </c>
      <c r="L345" s="10">
        <v>24716326.889999993</v>
      </c>
      <c r="M345" s="11">
        <v>20.965639997286814</v>
      </c>
      <c r="N345" s="10">
        <v>107571760.38999999</v>
      </c>
      <c r="O345" s="11">
        <v>16.90111056560168</v>
      </c>
      <c r="P345" s="10">
        <v>97842241.269999996</v>
      </c>
      <c r="Q345" s="11">
        <v>13.452226906304187</v>
      </c>
      <c r="R345" s="10">
        <v>6482718.2000000002</v>
      </c>
      <c r="S345" s="11">
        <v>11.960406414087233</v>
      </c>
      <c r="U345" s="10">
        <f t="shared" si="60"/>
        <v>41474126.639999993</v>
      </c>
      <c r="V345" s="11">
        <f t="shared" si="61"/>
        <v>19.479268768672007</v>
      </c>
      <c r="W345" s="10">
        <f t="shared" si="62"/>
        <v>205414001.65999997</v>
      </c>
      <c r="X345" s="11">
        <f t="shared" si="63"/>
        <v>15.258347636209528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6684692.0200000005</v>
      </c>
      <c r="G346" s="15">
        <v>16.213721036380687</v>
      </c>
      <c r="H346" s="14">
        <v>3779238.51</v>
      </c>
      <c r="I346" s="15">
        <v>15.58246655959271</v>
      </c>
      <c r="J346" s="14">
        <v>6585012.9600000009</v>
      </c>
      <c r="K346" s="15">
        <v>19.41199707584174</v>
      </c>
      <c r="L346" s="14">
        <v>26551728.619999997</v>
      </c>
      <c r="M346" s="15">
        <v>20.483659870703363</v>
      </c>
      <c r="N346" s="14">
        <v>108129546.84999999</v>
      </c>
      <c r="O346" s="15">
        <v>16.947323844168114</v>
      </c>
      <c r="P346" s="14">
        <v>99633377.679999992</v>
      </c>
      <c r="Q346" s="15">
        <v>13.507021289079935</v>
      </c>
      <c r="R346" s="14">
        <v>6418153.75</v>
      </c>
      <c r="S346" s="15">
        <v>11.899559869752272</v>
      </c>
      <c r="U346" s="14">
        <f t="shared" si="60"/>
        <v>43600672.109999999</v>
      </c>
      <c r="V346" s="15">
        <f t="shared" si="61"/>
        <v>19.242327677145528</v>
      </c>
      <c r="W346" s="14">
        <f t="shared" si="62"/>
        <v>207762924.52999997</v>
      </c>
      <c r="X346" s="15">
        <f t="shared" si="63"/>
        <v>15.297515705492849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7227814.6499999994</v>
      </c>
      <c r="G347" s="13">
        <v>16.128235889018001</v>
      </c>
      <c r="H347" s="12">
        <v>3325504.0299999993</v>
      </c>
      <c r="I347" s="13">
        <v>16.187945985439075</v>
      </c>
      <c r="J347" s="12">
        <v>6666619.2200000007</v>
      </c>
      <c r="K347" s="13">
        <v>19.72832256930673</v>
      </c>
      <c r="L347" s="12">
        <v>25496094.329999994</v>
      </c>
      <c r="M347" s="13">
        <v>20.645952092572919</v>
      </c>
      <c r="N347" s="12">
        <v>107390721.44</v>
      </c>
      <c r="O347" s="13">
        <v>16.955560163958239</v>
      </c>
      <c r="P347" s="12">
        <v>100216969.52</v>
      </c>
      <c r="Q347" s="13">
        <v>13.592111062706373</v>
      </c>
      <c r="R347" s="12">
        <v>6605621.1199999992</v>
      </c>
      <c r="S347" s="13">
        <v>11.897717142381309</v>
      </c>
      <c r="U347" s="12">
        <f t="shared" si="60"/>
        <v>42716032.229999989</v>
      </c>
      <c r="V347" s="13">
        <f t="shared" si="61"/>
        <v>19.39125177387994</v>
      </c>
      <c r="W347" s="12">
        <f t="shared" si="62"/>
        <v>207607690.95999998</v>
      </c>
      <c r="X347" s="13">
        <f t="shared" si="63"/>
        <v>15.331946537201153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7504478.330000001</v>
      </c>
      <c r="G348" s="11">
        <v>15.929364229958376</v>
      </c>
      <c r="H348" s="10">
        <v>3101095.2199999997</v>
      </c>
      <c r="I348" s="11">
        <v>18.791911281653604</v>
      </c>
      <c r="J348" s="10">
        <v>6913774.4899999993</v>
      </c>
      <c r="K348" s="11">
        <v>19.986179080784577</v>
      </c>
      <c r="L348" s="10">
        <v>25349091.550000001</v>
      </c>
      <c r="M348" s="11">
        <v>19.47790976606024</v>
      </c>
      <c r="N348" s="10">
        <v>107870769.44</v>
      </c>
      <c r="O348" s="11">
        <v>17.06382680614259</v>
      </c>
      <c r="P348" s="10">
        <v>101627762.33</v>
      </c>
      <c r="Q348" s="11">
        <v>13.668393570334937</v>
      </c>
      <c r="R348" s="10">
        <v>6754818.7999999998</v>
      </c>
      <c r="S348" s="11">
        <v>11.397915407146071</v>
      </c>
      <c r="U348" s="10">
        <f t="shared" si="60"/>
        <v>42868439.590000004</v>
      </c>
      <c r="V348" s="11">
        <f t="shared" si="61"/>
        <v>18.889055342646309</v>
      </c>
      <c r="W348" s="10">
        <f t="shared" si="62"/>
        <v>209498531.76999998</v>
      </c>
      <c r="X348" s="11">
        <f t="shared" si="63"/>
        <v>15.41670174526206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7399255.7799999993</v>
      </c>
      <c r="G349" s="11">
        <v>16.023026649066566</v>
      </c>
      <c r="H349" s="10">
        <v>3036675.5700000003</v>
      </c>
      <c r="I349" s="11">
        <v>18.866857967774273</v>
      </c>
      <c r="J349" s="10">
        <v>7491881.3100000005</v>
      </c>
      <c r="K349" s="11">
        <v>19.510627015152203</v>
      </c>
      <c r="L349" s="10">
        <v>26254629.829999994</v>
      </c>
      <c r="M349" s="11">
        <v>19.242539016475629</v>
      </c>
      <c r="N349" s="10">
        <v>108470744.04000001</v>
      </c>
      <c r="O349" s="11">
        <v>17.186399267522706</v>
      </c>
      <c r="P349" s="10">
        <v>103077951.71000001</v>
      </c>
      <c r="Q349" s="11">
        <v>13.712678892082337</v>
      </c>
      <c r="R349" s="10">
        <v>6931064.8100000005</v>
      </c>
      <c r="S349" s="11">
        <v>11.725567537104009</v>
      </c>
      <c r="U349" s="10">
        <f t="shared" si="60"/>
        <v>44182442.489999995</v>
      </c>
      <c r="V349" s="11">
        <f t="shared" si="61"/>
        <v>18.723003830196344</v>
      </c>
      <c r="W349" s="10">
        <f t="shared" si="62"/>
        <v>211548695.75</v>
      </c>
      <c r="X349" s="11">
        <f t="shared" si="63"/>
        <v>15.493815062055274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7852512.5399999991</v>
      </c>
      <c r="G350" s="11">
        <v>16.241556359475727</v>
      </c>
      <c r="H350" s="10">
        <v>2791819.14</v>
      </c>
      <c r="I350" s="11">
        <v>19.273314908035207</v>
      </c>
      <c r="J350" s="10">
        <v>7958083.0800000001</v>
      </c>
      <c r="K350" s="11">
        <v>19.300374351671142</v>
      </c>
      <c r="L350" s="10">
        <v>24726832.440000001</v>
      </c>
      <c r="M350" s="11">
        <v>19.684286955147105</v>
      </c>
      <c r="N350" s="10">
        <v>111389418.80999997</v>
      </c>
      <c r="O350" s="11">
        <v>17.322039673516816</v>
      </c>
      <c r="P350" s="10">
        <v>107135215.47000001</v>
      </c>
      <c r="Q350" s="11">
        <v>13.763447740779528</v>
      </c>
      <c r="R350" s="10">
        <v>7048291.6699999999</v>
      </c>
      <c r="S350" s="11">
        <v>11.546245623515748</v>
      </c>
      <c r="U350" s="10">
        <f t="shared" si="60"/>
        <v>43329247.200000003</v>
      </c>
      <c r="V350" s="11">
        <f t="shared" si="61"/>
        <v>18.963373133330141</v>
      </c>
      <c r="W350" s="10">
        <f t="shared" si="62"/>
        <v>218524634.27999997</v>
      </c>
      <c r="X350" s="11">
        <f t="shared" si="63"/>
        <v>15.577382762227312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7673418.1500000004</v>
      </c>
      <c r="G351" s="11">
        <v>16.067413092156333</v>
      </c>
      <c r="H351" s="10">
        <v>3308757.02</v>
      </c>
      <c r="I351" s="11">
        <v>19.392282784971613</v>
      </c>
      <c r="J351" s="10">
        <v>8091973.8499999996</v>
      </c>
      <c r="K351" s="11">
        <v>19.158639698372227</v>
      </c>
      <c r="L351" s="10">
        <v>24859329.109999999</v>
      </c>
      <c r="M351" s="11">
        <v>19.86671077866831</v>
      </c>
      <c r="N351" s="10">
        <v>113866750.10999998</v>
      </c>
      <c r="O351" s="11">
        <v>17.424407932503698</v>
      </c>
      <c r="P351" s="10">
        <v>110761466.22000001</v>
      </c>
      <c r="Q351" s="11">
        <v>13.604531223251437</v>
      </c>
      <c r="R351" s="10">
        <v>7186894.0900000008</v>
      </c>
      <c r="S351" s="11">
        <v>11.464274634844374</v>
      </c>
      <c r="U351" s="10">
        <f t="shared" si="60"/>
        <v>43933478.129999995</v>
      </c>
      <c r="V351" s="11">
        <f t="shared" si="61"/>
        <v>19.036977714115711</v>
      </c>
      <c r="W351" s="10">
        <f t="shared" si="62"/>
        <v>224628216.32999998</v>
      </c>
      <c r="X351" s="11">
        <f t="shared" si="63"/>
        <v>15.540872764887702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8360110.6799999997</v>
      </c>
      <c r="G352" s="11">
        <v>16.108975998090468</v>
      </c>
      <c r="H352" s="10">
        <v>3441051.44</v>
      </c>
      <c r="I352" s="11">
        <v>18.790066751341563</v>
      </c>
      <c r="J352" s="10">
        <v>8211066.1699999999</v>
      </c>
      <c r="K352" s="11">
        <v>19.13901056564011</v>
      </c>
      <c r="L352" s="10">
        <v>25039166</v>
      </c>
      <c r="M352" s="11">
        <v>19.936930419886984</v>
      </c>
      <c r="N352" s="10">
        <v>115788070.78</v>
      </c>
      <c r="O352" s="11">
        <v>17.479888513141169</v>
      </c>
      <c r="P352" s="10">
        <v>113019971.54000001</v>
      </c>
      <c r="Q352" s="11">
        <v>13.660753958090233</v>
      </c>
      <c r="R352" s="10">
        <v>7194273.7199999997</v>
      </c>
      <c r="S352" s="11">
        <v>11.933625749730314</v>
      </c>
      <c r="U352" s="10">
        <f t="shared" si="60"/>
        <v>45051394.289999999</v>
      </c>
      <c r="V352" s="11">
        <f t="shared" si="61"/>
        <v>18.993556459686204</v>
      </c>
      <c r="W352" s="10">
        <f t="shared" si="62"/>
        <v>228808042.31999999</v>
      </c>
      <c r="X352" s="11">
        <f t="shared" si="63"/>
        <v>15.593423009819313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8378905.8799999999</v>
      </c>
      <c r="G353" s="11">
        <v>18.813425240217647</v>
      </c>
      <c r="H353" s="10">
        <v>3508627.12</v>
      </c>
      <c r="I353" s="11">
        <v>18.33186170432953</v>
      </c>
      <c r="J353" s="10">
        <v>7062003.879999999</v>
      </c>
      <c r="K353" s="11">
        <v>19.918752865086216</v>
      </c>
      <c r="L353" s="10">
        <v>26158865.719999999</v>
      </c>
      <c r="M353" s="11">
        <v>19.858152898645628</v>
      </c>
      <c r="N353" s="10">
        <v>118047574.66999999</v>
      </c>
      <c r="O353" s="11">
        <v>17.582655397932363</v>
      </c>
      <c r="P353" s="10">
        <v>116640011.91</v>
      </c>
      <c r="Q353" s="11">
        <v>13.748416277978924</v>
      </c>
      <c r="R353" s="10">
        <v>7062638.9599999981</v>
      </c>
      <c r="S353" s="11">
        <v>12.058900312766378</v>
      </c>
      <c r="U353" s="10">
        <f t="shared" si="60"/>
        <v>45108402.599999994</v>
      </c>
      <c r="V353" s="11">
        <f t="shared" si="61"/>
        <v>19.554863413518436</v>
      </c>
      <c r="W353" s="10">
        <f t="shared" si="62"/>
        <v>234687586.57999998</v>
      </c>
      <c r="X353" s="11">
        <f t="shared" si="63"/>
        <v>15.677033958237224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7739771.0800000001</v>
      </c>
      <c r="G354" s="11">
        <v>18.993135007747561</v>
      </c>
      <c r="H354" s="10">
        <v>3769983.21</v>
      </c>
      <c r="I354" s="11">
        <v>18.410101651672864</v>
      </c>
      <c r="J354" s="10">
        <v>7256236.1400000006</v>
      </c>
      <c r="K354" s="11">
        <v>19.396640558888969</v>
      </c>
      <c r="L354" s="10">
        <v>26433555.040000003</v>
      </c>
      <c r="M354" s="11">
        <v>20.020474802268584</v>
      </c>
      <c r="N354" s="10">
        <v>120406246.83999999</v>
      </c>
      <c r="O354" s="11">
        <v>17.65725335719717</v>
      </c>
      <c r="P354" s="10">
        <v>122183816.39999999</v>
      </c>
      <c r="Q354" s="11">
        <v>13.84355313900719</v>
      </c>
      <c r="R354" s="10">
        <v>7166530.6799999997</v>
      </c>
      <c r="S354" s="11">
        <v>12.405778179965868</v>
      </c>
      <c r="U354" s="10">
        <f t="shared" si="60"/>
        <v>45199545.469999999</v>
      </c>
      <c r="V354" s="11">
        <f t="shared" si="61"/>
        <v>19.610091402173559</v>
      </c>
      <c r="W354" s="10">
        <f t="shared" si="62"/>
        <v>242590063.23999998</v>
      </c>
      <c r="X354" s="11">
        <f t="shared" si="63"/>
        <v>15.73643087568041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8308893.96</v>
      </c>
      <c r="G355" s="11">
        <v>18.825379922311562</v>
      </c>
      <c r="H355" s="10">
        <v>3904830.8899999997</v>
      </c>
      <c r="I355" s="11">
        <v>17.965544539164416</v>
      </c>
      <c r="J355" s="10">
        <v>7557206.9400000013</v>
      </c>
      <c r="K355" s="11">
        <v>19.125962367255237</v>
      </c>
      <c r="L355" s="10">
        <v>27036246.240000002</v>
      </c>
      <c r="M355" s="11">
        <v>20.103153354997684</v>
      </c>
      <c r="N355" s="10">
        <v>121522832.02</v>
      </c>
      <c r="O355" s="11">
        <v>17.757046968435194</v>
      </c>
      <c r="P355" s="10">
        <v>125190875.92999999</v>
      </c>
      <c r="Q355" s="11">
        <v>13.961826473050861</v>
      </c>
      <c r="R355" s="10">
        <v>7235169.8100000005</v>
      </c>
      <c r="S355" s="11">
        <v>12.443373176143879</v>
      </c>
      <c r="U355" s="10">
        <f t="shared" si="60"/>
        <v>46807178.030000001</v>
      </c>
      <c r="V355" s="11">
        <f t="shared" si="61"/>
        <v>19.540232868971348</v>
      </c>
      <c r="W355" s="10">
        <f t="shared" si="62"/>
        <v>246713707.94999999</v>
      </c>
      <c r="X355" s="11">
        <f t="shared" si="63"/>
        <v>15.831223786121612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8854721.9299999997</v>
      </c>
      <c r="G356" s="11">
        <v>18.502218471472673</v>
      </c>
      <c r="H356" s="10">
        <v>3164394.3</v>
      </c>
      <c r="I356" s="11">
        <v>17.857134030294528</v>
      </c>
      <c r="J356" s="10">
        <v>8017769.3899999997</v>
      </c>
      <c r="K356" s="11">
        <v>18.972131568004588</v>
      </c>
      <c r="L356" s="10">
        <v>28942893.550000004</v>
      </c>
      <c r="M356" s="11">
        <v>19.53701661748331</v>
      </c>
      <c r="N356" s="10">
        <v>124715316.22</v>
      </c>
      <c r="O356" s="11">
        <v>17.716276553610442</v>
      </c>
      <c r="P356" s="10">
        <v>133402125.61</v>
      </c>
      <c r="Q356" s="11">
        <v>14.068567764562781</v>
      </c>
      <c r="R356" s="10">
        <v>7282978.4800000004</v>
      </c>
      <c r="S356" s="11">
        <v>12.597886890707937</v>
      </c>
      <c r="U356" s="10">
        <f t="shared" ref="U356:U367" si="64">F356+H356+J356+L356</f>
        <v>48979779.170000002</v>
      </c>
      <c r="V356" s="11">
        <f t="shared" ref="V356:V367" si="65">(F356*G356+H356*I356+J356*K356+L356*M356)/(F356+H356+J356+L356)</f>
        <v>19.148942618358497</v>
      </c>
      <c r="W356" s="10">
        <f t="shared" ref="W356:W367" si="66">N356+P356</f>
        <v>258117441.82999998</v>
      </c>
      <c r="X356" s="11">
        <f t="shared" ref="X356:X367" si="67">(N356*O356+P356*Q356)/(N356+P356)</f>
        <v>15.831041280026229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8842616.9700000007</v>
      </c>
      <c r="G357" s="11">
        <v>18.512537664096037</v>
      </c>
      <c r="H357" s="10">
        <v>3659408.92</v>
      </c>
      <c r="I357" s="11">
        <v>16.07976142335578</v>
      </c>
      <c r="J357" s="10">
        <v>7781373.5399999991</v>
      </c>
      <c r="K357" s="11">
        <v>19.573895348699594</v>
      </c>
      <c r="L357" s="10">
        <v>30046264.910000004</v>
      </c>
      <c r="M357" s="11">
        <v>19.204015941071592</v>
      </c>
      <c r="N357" s="10">
        <v>128773829.59999999</v>
      </c>
      <c r="O357" s="11">
        <v>17.672987055366722</v>
      </c>
      <c r="P357" s="10">
        <v>139203783.42000002</v>
      </c>
      <c r="Q357" s="11">
        <v>14.07937106038824</v>
      </c>
      <c r="R357" s="10">
        <v>6582182.419999999</v>
      </c>
      <c r="S357" s="11">
        <v>14.303351000472563</v>
      </c>
      <c r="U357" s="10">
        <f t="shared" si="64"/>
        <v>50329664.340000004</v>
      </c>
      <c r="V357" s="11">
        <f t="shared" si="65"/>
        <v>18.912552988681423</v>
      </c>
      <c r="W357" s="10">
        <f t="shared" si="66"/>
        <v>267977613.02000001</v>
      </c>
      <c r="X357" s="11">
        <f t="shared" si="67"/>
        <v>15.806245512959229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340730637.41999996</v>
      </c>
      <c r="E358" s="15">
        <v>16.173463080933491</v>
      </c>
      <c r="F358" s="14">
        <v>8875433.3599999994</v>
      </c>
      <c r="G358" s="15">
        <v>18.288683297792243</v>
      </c>
      <c r="H358" s="14">
        <v>4693915.2699999996</v>
      </c>
      <c r="I358" s="15">
        <v>15.033274761497776</v>
      </c>
      <c r="J358" s="14">
        <v>7651232.0800000001</v>
      </c>
      <c r="K358" s="15">
        <v>20.043815987516101</v>
      </c>
      <c r="L358" s="14">
        <v>31605803.690000001</v>
      </c>
      <c r="M358" s="15">
        <v>18.82015258939299</v>
      </c>
      <c r="N358" s="14">
        <v>135561043.08000001</v>
      </c>
      <c r="O358" s="15">
        <v>17.569200740912425</v>
      </c>
      <c r="P358" s="14">
        <v>145955516.97</v>
      </c>
      <c r="Q358" s="15">
        <v>14.090822647777157</v>
      </c>
      <c r="R358" s="14">
        <v>6387692.9699999997</v>
      </c>
      <c r="S358" s="15">
        <v>14.307365557067477</v>
      </c>
      <c r="U358" s="14">
        <f t="shared" si="64"/>
        <v>52826384.400000006</v>
      </c>
      <c r="V358" s="15">
        <f t="shared" si="65"/>
        <v>18.5716068779127</v>
      </c>
      <c r="W358" s="14">
        <f t="shared" si="66"/>
        <v>281516560.05000001</v>
      </c>
      <c r="X358" s="15">
        <f t="shared" si="67"/>
        <v>15.765795382767559</v>
      </c>
    </row>
    <row r="359" spans="1:24" s="6" customFormat="1" x14ac:dyDescent="0.2">
      <c r="A359" s="7" t="s">
        <v>235</v>
      </c>
      <c r="B359" s="7" t="s">
        <v>236</v>
      </c>
      <c r="C359" s="7" t="s">
        <v>237</v>
      </c>
      <c r="D359" s="12">
        <v>347175605.86000001</v>
      </c>
      <c r="E359" s="13">
        <v>16.179630460160681</v>
      </c>
      <c r="F359" s="12">
        <v>9718521.9600000009</v>
      </c>
      <c r="G359" s="13">
        <v>17.867313031939641</v>
      </c>
      <c r="H359" s="12">
        <v>4434964.45</v>
      </c>
      <c r="I359" s="13">
        <v>15.376903243677621</v>
      </c>
      <c r="J359" s="12">
        <v>7836519.4900000002</v>
      </c>
      <c r="K359" s="13">
        <v>19.995007732610144</v>
      </c>
      <c r="L359" s="12">
        <v>31436341.989999998</v>
      </c>
      <c r="M359" s="13">
        <v>18.780506739966924</v>
      </c>
      <c r="N359" s="12">
        <v>137282482.03</v>
      </c>
      <c r="O359" s="13">
        <v>17.682269672323759</v>
      </c>
      <c r="P359" s="12">
        <v>149810050.57999998</v>
      </c>
      <c r="Q359" s="13">
        <v>14.181578228485236</v>
      </c>
      <c r="R359" s="12">
        <v>6656725.3599999994</v>
      </c>
      <c r="S359" s="13">
        <v>11.453468408812357</v>
      </c>
      <c r="U359" s="12">
        <f t="shared" si="64"/>
        <v>53426347.890000001</v>
      </c>
      <c r="V359" s="13">
        <f t="shared" si="65"/>
        <v>18.509998021245988</v>
      </c>
      <c r="W359" s="12">
        <f t="shared" si="66"/>
        <v>287092532.61000001</v>
      </c>
      <c r="X359" s="13">
        <f t="shared" si="67"/>
        <v>15.855545871817093</v>
      </c>
    </row>
    <row r="360" spans="1:24" s="6" customFormat="1" x14ac:dyDescent="0.2">
      <c r="A360" s="8" t="s">
        <v>53</v>
      </c>
      <c r="B360" s="8" t="s">
        <v>2</v>
      </c>
      <c r="C360" s="8" t="s">
        <v>89</v>
      </c>
      <c r="D360" s="10">
        <v>358076154.29000002</v>
      </c>
      <c r="E360" s="11">
        <v>16.27684606437828</v>
      </c>
      <c r="F360" s="10">
        <v>10545595.020000001</v>
      </c>
      <c r="G360" s="11">
        <v>17.417503808400582</v>
      </c>
      <c r="H360" s="10">
        <v>3883986.5100000002</v>
      </c>
      <c r="I360" s="11">
        <v>15.745150511477947</v>
      </c>
      <c r="J360" s="10">
        <v>7839246.1300000008</v>
      </c>
      <c r="K360" s="11">
        <v>20.220290846882751</v>
      </c>
      <c r="L360" s="10">
        <v>32003185.549999997</v>
      </c>
      <c r="M360" s="11">
        <v>18.639095343975839</v>
      </c>
      <c r="N360" s="10">
        <v>140581670.55000001</v>
      </c>
      <c r="O360" s="11">
        <v>17.729115561443315</v>
      </c>
      <c r="P360" s="10">
        <v>156374440.70000002</v>
      </c>
      <c r="Q360" s="11">
        <v>14.430862313436224</v>
      </c>
      <c r="R360" s="10">
        <v>6848029.830000001</v>
      </c>
      <c r="S360" s="11">
        <v>11.607656718603991</v>
      </c>
      <c r="U360" s="10">
        <f>F360+H360+J360+L360</f>
        <v>54272013.210000001</v>
      </c>
      <c r="V360" s="11">
        <f>(F360*G360+H360*I360+J360*K360+L360*M360)/(F360+H360+J360+L360)</f>
        <v>18.423015805304047</v>
      </c>
      <c r="W360" s="10">
        <f>N360+P360</f>
        <v>296956111.25</v>
      </c>
      <c r="X360" s="11">
        <f>(N360*O360+P360*Q360)/(N360+P360)</f>
        <v>15.992284806309069</v>
      </c>
    </row>
    <row r="361" spans="1:24" s="6" customFormat="1" x14ac:dyDescent="0.2">
      <c r="A361" s="8" t="s">
        <v>54</v>
      </c>
      <c r="B361" s="8" t="s">
        <v>3</v>
      </c>
      <c r="C361" s="8" t="s">
        <v>90</v>
      </c>
      <c r="D361" s="10"/>
      <c r="E361" s="11"/>
      <c r="F361" s="10"/>
      <c r="G361" s="11"/>
      <c r="H361" s="10"/>
      <c r="I361" s="11"/>
      <c r="J361" s="10"/>
      <c r="K361" s="11"/>
      <c r="L361" s="10"/>
      <c r="M361" s="11"/>
      <c r="N361" s="10"/>
      <c r="O361" s="11"/>
      <c r="P361" s="10"/>
      <c r="Q361" s="11"/>
      <c r="R361" s="10"/>
      <c r="S361" s="11"/>
      <c r="U361" s="10">
        <f t="shared" si="64"/>
        <v>0</v>
      </c>
      <c r="V361" s="11" t="e">
        <f t="shared" si="65"/>
        <v>#DIV/0!</v>
      </c>
      <c r="W361" s="10">
        <f t="shared" si="66"/>
        <v>0</v>
      </c>
      <c r="X361" s="11" t="e">
        <f t="shared" si="67"/>
        <v>#DIV/0!</v>
      </c>
    </row>
    <row r="362" spans="1:24" s="6" customFormat="1" x14ac:dyDescent="0.2">
      <c r="A362" s="8" t="s">
        <v>55</v>
      </c>
      <c r="B362" s="8" t="s">
        <v>4</v>
      </c>
      <c r="C362" s="8" t="s">
        <v>91</v>
      </c>
      <c r="D362" s="10"/>
      <c r="E362" s="11"/>
      <c r="F362" s="10"/>
      <c r="G362" s="11"/>
      <c r="H362" s="10"/>
      <c r="I362" s="11"/>
      <c r="J362" s="10"/>
      <c r="K362" s="11"/>
      <c r="L362" s="10"/>
      <c r="M362" s="11"/>
      <c r="N362" s="10"/>
      <c r="O362" s="11"/>
      <c r="P362" s="10"/>
      <c r="Q362" s="11"/>
      <c r="R362" s="10"/>
      <c r="S362" s="11"/>
      <c r="U362" s="10">
        <f t="shared" si="64"/>
        <v>0</v>
      </c>
      <c r="V362" s="11" t="e">
        <f t="shared" si="65"/>
        <v>#DIV/0!</v>
      </c>
      <c r="W362" s="10">
        <f t="shared" si="66"/>
        <v>0</v>
      </c>
      <c r="X362" s="11" t="e">
        <f t="shared" si="67"/>
        <v>#DIV/0!</v>
      </c>
    </row>
    <row r="363" spans="1:24" s="6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U363" s="10">
        <f t="shared" si="64"/>
        <v>0</v>
      </c>
      <c r="V363" s="11" t="e">
        <f t="shared" si="65"/>
        <v>#DIV/0!</v>
      </c>
      <c r="W363" s="10">
        <f t="shared" si="66"/>
        <v>0</v>
      </c>
      <c r="X363" s="11" t="e">
        <f t="shared" si="67"/>
        <v>#DIV/0!</v>
      </c>
    </row>
    <row r="364" spans="1:24" s="6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U364" s="10">
        <f t="shared" si="64"/>
        <v>0</v>
      </c>
      <c r="V364" s="11" t="e">
        <f t="shared" si="65"/>
        <v>#DIV/0!</v>
      </c>
      <c r="W364" s="10">
        <f t="shared" si="66"/>
        <v>0</v>
      </c>
      <c r="X364" s="11" t="e">
        <f t="shared" si="67"/>
        <v>#DIV/0!</v>
      </c>
    </row>
    <row r="365" spans="1:24" s="6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U365" s="10">
        <f t="shared" si="64"/>
        <v>0</v>
      </c>
      <c r="V365" s="11" t="e">
        <f t="shared" si="65"/>
        <v>#DIV/0!</v>
      </c>
      <c r="W365" s="10">
        <f t="shared" si="66"/>
        <v>0</v>
      </c>
      <c r="X365" s="11" t="e">
        <f t="shared" si="67"/>
        <v>#DIV/0!</v>
      </c>
    </row>
    <row r="366" spans="1:24" s="6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64"/>
        <v>0</v>
      </c>
      <c r="V366" s="11" t="e">
        <f t="shared" si="65"/>
        <v>#DIV/0!</v>
      </c>
      <c r="W366" s="10">
        <f t="shared" si="66"/>
        <v>0</v>
      </c>
      <c r="X366" s="11" t="e">
        <f t="shared" si="67"/>
        <v>#DIV/0!</v>
      </c>
    </row>
    <row r="367" spans="1:24" s="6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4"/>
        <v>0</v>
      </c>
      <c r="V367" s="11" t="e">
        <f t="shared" si="65"/>
        <v>#DIV/0!</v>
      </c>
      <c r="W367" s="10">
        <f t="shared" si="66"/>
        <v>0</v>
      </c>
      <c r="X367" s="11" t="e">
        <f t="shared" si="67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ref="U368:U370" si="68">F368+H368+J368+L368</f>
        <v>0</v>
      </c>
      <c r="V368" s="11" t="e">
        <f t="shared" ref="V368:V370" si="69">(F368*G368+H368*I368+J368*K368+L368*M368)/(F368+H368+J368+L368)</f>
        <v>#DIV/0!</v>
      </c>
      <c r="W368" s="10">
        <f t="shared" ref="W368:W370" si="70">N368+P368</f>
        <v>0</v>
      </c>
      <c r="X368" s="11" t="e">
        <f t="shared" ref="X368:X370" si="71">(N368*O368+P368*Q368)/(N368+P368)</f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8"/>
        <v>0</v>
      </c>
      <c r="V369" s="11" t="e">
        <f t="shared" si="69"/>
        <v>#DIV/0!</v>
      </c>
      <c r="W369" s="10">
        <f t="shared" si="70"/>
        <v>0</v>
      </c>
      <c r="X369" s="11" t="e">
        <f t="shared" si="71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8"/>
        <v>0</v>
      </c>
      <c r="V370" s="15" t="e">
        <f t="shared" si="69"/>
        <v>#DIV/0!</v>
      </c>
      <c r="W370" s="14">
        <f t="shared" si="70"/>
        <v>0</v>
      </c>
      <c r="X370" s="15" t="e">
        <f t="shared" si="71"/>
        <v>#DIV/0!</v>
      </c>
    </row>
    <row r="371" spans="1:24" ht="3" customHeight="1" x14ac:dyDescent="0.2"/>
    <row r="372" spans="1:24" x14ac:dyDescent="0.2">
      <c r="A372" s="3" t="s">
        <v>221</v>
      </c>
      <c r="B372" s="3" t="s">
        <v>220</v>
      </c>
      <c r="C372" s="3" t="s">
        <v>222</v>
      </c>
    </row>
  </sheetData>
  <mergeCells count="33">
    <mergeCell ref="U5:V5"/>
    <mergeCell ref="U6:V6"/>
    <mergeCell ref="U7:V7"/>
    <mergeCell ref="W5:X5"/>
    <mergeCell ref="W6:X6"/>
    <mergeCell ref="W7:X7"/>
    <mergeCell ref="R7:S7"/>
    <mergeCell ref="R6:S6"/>
    <mergeCell ref="F6:G6"/>
    <mergeCell ref="H6:I6"/>
    <mergeCell ref="J6:K6"/>
    <mergeCell ref="L6:M6"/>
    <mergeCell ref="D5:E5"/>
    <mergeCell ref="D6:E6"/>
    <mergeCell ref="F5:G5"/>
    <mergeCell ref="H5:I5"/>
    <mergeCell ref="J5:K5"/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9" sqref="A9"/>
      <selection pane="bottomRight" activeCell="A360" sqref="A360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40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5" t="s">
        <v>154</v>
      </c>
      <c r="G5" s="73"/>
      <c r="H5" s="74" t="s">
        <v>155</v>
      </c>
      <c r="I5" s="74"/>
      <c r="J5" s="75" t="s">
        <v>156</v>
      </c>
      <c r="K5" s="73"/>
      <c r="L5" s="67" t="s">
        <v>157</v>
      </c>
      <c r="M5" s="73"/>
      <c r="N5" s="74" t="s">
        <v>158</v>
      </c>
      <c r="O5" s="74"/>
      <c r="P5" s="75" t="s">
        <v>159</v>
      </c>
      <c r="Q5" s="73"/>
      <c r="R5" s="75" t="s">
        <v>172</v>
      </c>
      <c r="S5" s="73"/>
      <c r="U5" s="75" t="s">
        <v>216</v>
      </c>
      <c r="V5" s="73"/>
      <c r="W5" s="75" t="s">
        <v>217</v>
      </c>
      <c r="X5" s="73"/>
    </row>
    <row r="6" spans="1:24" ht="24" customHeight="1" x14ac:dyDescent="0.2">
      <c r="A6" s="60"/>
      <c r="B6" s="60"/>
      <c r="C6" s="60"/>
      <c r="D6" s="58" t="s">
        <v>176</v>
      </c>
      <c r="E6" s="59"/>
      <c r="F6" s="77" t="s">
        <v>160</v>
      </c>
      <c r="G6" s="78"/>
      <c r="H6" s="76" t="s">
        <v>161</v>
      </c>
      <c r="I6" s="76"/>
      <c r="J6" s="77" t="s">
        <v>162</v>
      </c>
      <c r="K6" s="78"/>
      <c r="L6" s="77" t="s">
        <v>163</v>
      </c>
      <c r="M6" s="78"/>
      <c r="N6" s="76" t="s">
        <v>164</v>
      </c>
      <c r="O6" s="76"/>
      <c r="P6" s="77" t="s">
        <v>165</v>
      </c>
      <c r="Q6" s="78"/>
      <c r="R6" s="77" t="s">
        <v>173</v>
      </c>
      <c r="S6" s="78"/>
      <c r="U6" s="77" t="s">
        <v>214</v>
      </c>
      <c r="V6" s="78"/>
      <c r="W6" s="77" t="s">
        <v>215</v>
      </c>
      <c r="X6" s="78"/>
    </row>
    <row r="7" spans="1:24" ht="24" customHeight="1" x14ac:dyDescent="0.2">
      <c r="A7" s="72"/>
      <c r="B7" s="72"/>
      <c r="C7" s="72"/>
      <c r="D7" s="63" t="s">
        <v>177</v>
      </c>
      <c r="E7" s="64"/>
      <c r="F7" s="65" t="s">
        <v>166</v>
      </c>
      <c r="G7" s="66"/>
      <c r="H7" s="79" t="s">
        <v>167</v>
      </c>
      <c r="I7" s="79"/>
      <c r="J7" s="80" t="s">
        <v>168</v>
      </c>
      <c r="K7" s="81"/>
      <c r="L7" s="80" t="s">
        <v>169</v>
      </c>
      <c r="M7" s="81"/>
      <c r="N7" s="79" t="s">
        <v>170</v>
      </c>
      <c r="O7" s="79"/>
      <c r="P7" s="80" t="s">
        <v>171</v>
      </c>
      <c r="Q7" s="81"/>
      <c r="R7" s="80" t="s">
        <v>174</v>
      </c>
      <c r="S7" s="81"/>
      <c r="U7" s="80" t="s">
        <v>218</v>
      </c>
      <c r="V7" s="81"/>
      <c r="W7" s="80" t="s">
        <v>219</v>
      </c>
      <c r="X7" s="81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8" t="s">
        <v>145</v>
      </c>
      <c r="V8" s="49" t="s">
        <v>146</v>
      </c>
      <c r="W8" s="48" t="s">
        <v>145</v>
      </c>
      <c r="X8" s="49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6" t="s">
        <v>147</v>
      </c>
      <c r="V9" s="47" t="s">
        <v>148</v>
      </c>
      <c r="W9" s="46" t="s">
        <v>147</v>
      </c>
      <c r="X9" s="47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50" t="s">
        <v>149</v>
      </c>
      <c r="V10" s="51" t="s">
        <v>150</v>
      </c>
      <c r="W10" s="50" t="s">
        <v>149</v>
      </c>
      <c r="X10" s="51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4265896.8600000003</v>
      </c>
      <c r="G337" s="11">
        <v>18.661630295956105</v>
      </c>
      <c r="H337" s="10">
        <v>2039609.54</v>
      </c>
      <c r="I337" s="11">
        <v>18.830947955214995</v>
      </c>
      <c r="J337" s="10">
        <v>4970547.82</v>
      </c>
      <c r="K337" s="11">
        <v>18.923641373678617</v>
      </c>
      <c r="L337" s="10">
        <v>16829979.289999999</v>
      </c>
      <c r="M337" s="11">
        <v>21.234967644930471</v>
      </c>
      <c r="N337" s="10">
        <v>71072070.909999996</v>
      </c>
      <c r="O337" s="11">
        <v>18.223360954064539</v>
      </c>
      <c r="P337" s="10">
        <v>59266755.25</v>
      </c>
      <c r="Q337" s="11">
        <v>14.492244193285758</v>
      </c>
      <c r="R337" s="10">
        <v>2944395.9599999995</v>
      </c>
      <c r="S337" s="11">
        <v>14.6571204295838</v>
      </c>
      <c r="U337" s="10">
        <f>F337+H337+J337+L337</f>
        <v>28106033.509999998</v>
      </c>
      <c r="V337" s="11">
        <f t="shared" si="46"/>
        <v>20.261176342812238</v>
      </c>
      <c r="W337" s="10">
        <f>N337+P337</f>
        <v>130338826.16</v>
      </c>
      <c r="X337" s="11">
        <f t="shared" si="47"/>
        <v>16.526773756027364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4414260.9100000011</v>
      </c>
      <c r="G338" s="11">
        <v>18.393718585066569</v>
      </c>
      <c r="H338" s="10">
        <v>1941587.9899999998</v>
      </c>
      <c r="I338" s="11">
        <v>18.745025786495543</v>
      </c>
      <c r="J338" s="10">
        <v>5388613.2199999997</v>
      </c>
      <c r="K338" s="11">
        <v>18.679461989294552</v>
      </c>
      <c r="L338" s="10">
        <v>17876584.080000002</v>
      </c>
      <c r="M338" s="11">
        <v>21.260907211810007</v>
      </c>
      <c r="N338" s="10">
        <v>73653377.409999996</v>
      </c>
      <c r="O338" s="11">
        <v>18.200896230123064</v>
      </c>
      <c r="P338" s="10">
        <v>60970023.550000004</v>
      </c>
      <c r="Q338" s="11">
        <v>14.63018368230235</v>
      </c>
      <c r="R338" s="10">
        <v>2960858.0199999996</v>
      </c>
      <c r="S338" s="11">
        <v>14.733946768308742</v>
      </c>
      <c r="U338" s="10">
        <f>F338+H338+J338+L338</f>
        <v>29621046.200000003</v>
      </c>
      <c r="V338" s="11">
        <f t="shared" si="46"/>
        <v>20.19910360512182</v>
      </c>
      <c r="W338" s="10">
        <f>N338+P338</f>
        <v>134623400.96000001</v>
      </c>
      <c r="X338" s="11">
        <f t="shared" si="47"/>
        <v>16.583744779643844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4727573.830000001</v>
      </c>
      <c r="G339" s="11">
        <v>17.974253978155225</v>
      </c>
      <c r="H339" s="10">
        <v>2174251.8500000006</v>
      </c>
      <c r="I339" s="11">
        <v>18.658841657878792</v>
      </c>
      <c r="J339" s="10">
        <v>5656659.1800000006</v>
      </c>
      <c r="K339" s="11">
        <v>18.230474541388237</v>
      </c>
      <c r="L339" s="10">
        <v>18302630.120000001</v>
      </c>
      <c r="M339" s="11">
        <v>21.637400919524232</v>
      </c>
      <c r="N339" s="10">
        <v>76173530.360000014</v>
      </c>
      <c r="O339" s="11">
        <v>18.197553295120752</v>
      </c>
      <c r="P339" s="10">
        <v>63185235.579999998</v>
      </c>
      <c r="Q339" s="11">
        <v>14.794968639515504</v>
      </c>
      <c r="R339" s="10">
        <v>2995076.4899999998</v>
      </c>
      <c r="S339" s="11">
        <v>14.834774613519144</v>
      </c>
      <c r="U339" s="10">
        <f t="shared" ref="U339:U347" si="48">F339+H339+J339+L339</f>
        <v>30861114.980000004</v>
      </c>
      <c r="V339" s="11">
        <f t="shared" si="46"/>
        <v>20.241931021537582</v>
      </c>
      <c r="W339" s="10">
        <f t="shared" ref="W339:W347" si="49">N339+P339</f>
        <v>139358765.94</v>
      </c>
      <c r="X339" s="11">
        <f t="shared" si="47"/>
        <v>16.654822117823485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4695268.83</v>
      </c>
      <c r="G340" s="11">
        <v>18.462914695749145</v>
      </c>
      <c r="H340" s="10">
        <v>2464590.0699999998</v>
      </c>
      <c r="I340" s="11">
        <v>17.525766198920039</v>
      </c>
      <c r="J340" s="10">
        <v>5577936.3200000003</v>
      </c>
      <c r="K340" s="11">
        <v>18.751792272791679</v>
      </c>
      <c r="L340" s="10">
        <v>18888079.579999998</v>
      </c>
      <c r="M340" s="11">
        <v>21.894457391760934</v>
      </c>
      <c r="N340" s="10">
        <v>79811064.639999986</v>
      </c>
      <c r="O340" s="11">
        <v>18.213570567376671</v>
      </c>
      <c r="P340" s="10">
        <v>64215659.700000003</v>
      </c>
      <c r="Q340" s="11">
        <v>14.945180400082391</v>
      </c>
      <c r="R340" s="10">
        <v>3072699.5700000003</v>
      </c>
      <c r="S340" s="11">
        <v>15.034386811822278</v>
      </c>
      <c r="U340" s="10">
        <f t="shared" si="48"/>
        <v>31625874.799999997</v>
      </c>
      <c r="V340" s="11">
        <f t="shared" si="46"/>
        <v>20.490270643356233</v>
      </c>
      <c r="W340" s="10">
        <f t="shared" si="49"/>
        <v>144026724.33999997</v>
      </c>
      <c r="X340" s="11">
        <f t="shared" si="47"/>
        <v>16.756328297155118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4900252.0200000005</v>
      </c>
      <c r="G341" s="11">
        <v>18.157348981634623</v>
      </c>
      <c r="H341" s="10">
        <v>2265291.8600000003</v>
      </c>
      <c r="I341" s="11">
        <v>17.886629413218319</v>
      </c>
      <c r="J341" s="10">
        <v>5452032.75</v>
      </c>
      <c r="K341" s="11">
        <v>18.731440022622749</v>
      </c>
      <c r="L341" s="10">
        <v>19354228.100000001</v>
      </c>
      <c r="M341" s="11">
        <v>22.299357135074768</v>
      </c>
      <c r="N341" s="10">
        <v>82602547.810000002</v>
      </c>
      <c r="O341" s="11">
        <v>18.243298111412102</v>
      </c>
      <c r="P341" s="10">
        <v>65480602.57</v>
      </c>
      <c r="Q341" s="11">
        <v>15.122387164251169</v>
      </c>
      <c r="R341" s="10">
        <v>3143186.4900000007</v>
      </c>
      <c r="S341" s="11">
        <v>15.320584223559694</v>
      </c>
      <c r="U341" s="10">
        <f t="shared" si="48"/>
        <v>31971804.730000004</v>
      </c>
      <c r="V341" s="11">
        <f t="shared" si="46"/>
        <v>20.743442435359185</v>
      </c>
      <c r="W341" s="10">
        <f t="shared" si="49"/>
        <v>148083150.38</v>
      </c>
      <c r="X341" s="11">
        <f t="shared" si="47"/>
        <v>16.863268520854394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5010984.78</v>
      </c>
      <c r="G342" s="11">
        <v>18.084358608289381</v>
      </c>
      <c r="H342" s="10">
        <v>2673152</v>
      </c>
      <c r="I342" s="11">
        <v>17.603553184106254</v>
      </c>
      <c r="J342" s="10">
        <v>5338506.2600000007</v>
      </c>
      <c r="K342" s="11">
        <v>19.161279411893013</v>
      </c>
      <c r="L342" s="10">
        <v>20347770.620000005</v>
      </c>
      <c r="M342" s="11">
        <v>22.554212735852037</v>
      </c>
      <c r="N342" s="10">
        <v>85145953.489999995</v>
      </c>
      <c r="O342" s="11">
        <v>18.377017544988451</v>
      </c>
      <c r="P342" s="10">
        <v>66954216.599999994</v>
      </c>
      <c r="Q342" s="11">
        <v>15.238819518478238</v>
      </c>
      <c r="R342" s="10">
        <v>3245184.0600000005</v>
      </c>
      <c r="S342" s="11">
        <v>14.838728136486655</v>
      </c>
      <c r="U342" s="10">
        <f t="shared" si="48"/>
        <v>33370413.660000004</v>
      </c>
      <c r="V342" s="11">
        <f t="shared" ref="V342:V353" si="50">(F342*G342+H342*I342+J342*K342+L342*M342)/(F342+H342+J342+L342)</f>
        <v>20.943641382993871</v>
      </c>
      <c r="W342" s="10">
        <f t="shared" si="49"/>
        <v>152100170.08999997</v>
      </c>
      <c r="X342" s="11">
        <f t="shared" ref="X342:X353" si="51">(N342*O342+P342*Q342)/(N342+P342)</f>
        <v>16.995588515183105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4411341.0199999996</v>
      </c>
      <c r="G343" s="11">
        <v>18.627314309447815</v>
      </c>
      <c r="H343" s="10">
        <v>2631905.84</v>
      </c>
      <c r="I343" s="11">
        <v>17.66242991132237</v>
      </c>
      <c r="J343" s="10">
        <v>5350118.790000001</v>
      </c>
      <c r="K343" s="11">
        <v>19.27216594319767</v>
      </c>
      <c r="L343" s="10">
        <v>21279407.289999999</v>
      </c>
      <c r="M343" s="11">
        <v>22.619044250240478</v>
      </c>
      <c r="N343" s="10">
        <v>86989979.510000005</v>
      </c>
      <c r="O343" s="11">
        <v>18.523725749533746</v>
      </c>
      <c r="P343" s="10">
        <v>68551076.010000005</v>
      </c>
      <c r="Q343" s="11">
        <v>15.312382517926888</v>
      </c>
      <c r="R343" s="10">
        <v>3337198.96</v>
      </c>
      <c r="S343" s="11">
        <v>13.149908339297806</v>
      </c>
      <c r="U343" s="10">
        <f t="shared" si="48"/>
        <v>33672772.939999998</v>
      </c>
      <c r="V343" s="11">
        <f t="shared" si="50"/>
        <v>21.176917079464022</v>
      </c>
      <c r="W343" s="10">
        <f t="shared" si="49"/>
        <v>155541055.52000001</v>
      </c>
      <c r="X343" s="11">
        <f t="shared" si="51"/>
        <v>17.108401459569841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5011986.07</v>
      </c>
      <c r="G344" s="11">
        <v>18.081665597925319</v>
      </c>
      <c r="H344" s="10">
        <v>1945182.61</v>
      </c>
      <c r="I344" s="11">
        <v>18.748870441166442</v>
      </c>
      <c r="J344" s="10">
        <v>5988896.6199999992</v>
      </c>
      <c r="K344" s="11">
        <v>19.410278268236329</v>
      </c>
      <c r="L344" s="10">
        <v>21343473.920000002</v>
      </c>
      <c r="M344" s="11">
        <v>22.772820385707849</v>
      </c>
      <c r="N344" s="10">
        <v>88136129.940000013</v>
      </c>
      <c r="O344" s="11">
        <v>18.610064434398293</v>
      </c>
      <c r="P344" s="10">
        <v>69828886.530000001</v>
      </c>
      <c r="Q344" s="11">
        <v>15.357604134469083</v>
      </c>
      <c r="R344" s="10">
        <v>3324308.81</v>
      </c>
      <c r="S344" s="11">
        <v>14.1350445264139</v>
      </c>
      <c r="U344" s="10">
        <f t="shared" si="48"/>
        <v>34289539.219999999</v>
      </c>
      <c r="V344" s="11">
        <f t="shared" si="50"/>
        <v>21.271568452986628</v>
      </c>
      <c r="W344" s="10">
        <f t="shared" si="49"/>
        <v>157965016.47000003</v>
      </c>
      <c r="X344" s="11">
        <f t="shared" si="51"/>
        <v>17.172305072848644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5400397.1599999992</v>
      </c>
      <c r="G345" s="11">
        <v>18.280186987228898</v>
      </c>
      <c r="H345" s="10">
        <v>2436450.8699999996</v>
      </c>
      <c r="I345" s="11">
        <v>18.817066394940266</v>
      </c>
      <c r="J345" s="10">
        <v>6108821.3300000001</v>
      </c>
      <c r="K345" s="11">
        <v>19.871805138357185</v>
      </c>
      <c r="L345" s="10">
        <v>21561538</v>
      </c>
      <c r="M345" s="11">
        <v>22.809829742817971</v>
      </c>
      <c r="N345" s="10">
        <v>88021925.100000009</v>
      </c>
      <c r="O345" s="11">
        <v>18.71584645462838</v>
      </c>
      <c r="P345" s="10">
        <v>70895059.439999998</v>
      </c>
      <c r="Q345" s="11">
        <v>15.393771968590064</v>
      </c>
      <c r="R345" s="10">
        <v>3407221.62</v>
      </c>
      <c r="S345" s="11">
        <v>14.626443711841667</v>
      </c>
      <c r="U345" s="10">
        <f t="shared" si="48"/>
        <v>35507207.359999999</v>
      </c>
      <c r="V345" s="11">
        <f t="shared" si="50"/>
        <v>21.341454366266436</v>
      </c>
      <c r="W345" s="10">
        <f t="shared" si="49"/>
        <v>158916984.54000002</v>
      </c>
      <c r="X345" s="11">
        <f t="shared" si="51"/>
        <v>17.233823190510172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5618688.96</v>
      </c>
      <c r="G346" s="15">
        <v>17.716072580141528</v>
      </c>
      <c r="H346" s="14">
        <v>2671128.9900000002</v>
      </c>
      <c r="I346" s="15">
        <v>18.783926005834712</v>
      </c>
      <c r="J346" s="14">
        <v>6075364.9999999991</v>
      </c>
      <c r="K346" s="15">
        <v>20.402101295806915</v>
      </c>
      <c r="L346" s="14">
        <v>22959788.489999998</v>
      </c>
      <c r="M346" s="15">
        <v>22.350169532345724</v>
      </c>
      <c r="N346" s="14">
        <v>88542548.689999998</v>
      </c>
      <c r="O346" s="15">
        <v>18.771858278527496</v>
      </c>
      <c r="P346" s="14">
        <v>71787348.510000005</v>
      </c>
      <c r="Q346" s="15">
        <v>15.490819820357231</v>
      </c>
      <c r="R346" s="14">
        <v>3288351.9600000004</v>
      </c>
      <c r="S346" s="15">
        <v>14.723552223527792</v>
      </c>
      <c r="U346" s="14">
        <f t="shared" si="48"/>
        <v>37324971.439999998</v>
      </c>
      <c r="V346" s="15">
        <f t="shared" si="50"/>
        <v>21.080277832306358</v>
      </c>
      <c r="W346" s="14">
        <f t="shared" si="49"/>
        <v>160329897.19999999</v>
      </c>
      <c r="X346" s="15">
        <f t="shared" si="51"/>
        <v>17.302780736629206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5949336.5899999999</v>
      </c>
      <c r="G347" s="13">
        <v>17.867088062603631</v>
      </c>
      <c r="H347" s="12">
        <v>2453403.8000000003</v>
      </c>
      <c r="I347" s="13">
        <v>19.138211686188779</v>
      </c>
      <c r="J347" s="12">
        <v>5910223.4800000004</v>
      </c>
      <c r="K347" s="13">
        <v>21.204723627151221</v>
      </c>
      <c r="L347" s="12">
        <v>22428442.989999998</v>
      </c>
      <c r="M347" s="13">
        <v>22.307855043258183</v>
      </c>
      <c r="N347" s="12">
        <v>87399232.909999996</v>
      </c>
      <c r="O347" s="13">
        <v>18.849560538633781</v>
      </c>
      <c r="P347" s="12">
        <v>72477170.979999989</v>
      </c>
      <c r="Q347" s="13">
        <v>15.552530534345109</v>
      </c>
      <c r="R347" s="12">
        <v>3422830.5599999996</v>
      </c>
      <c r="S347" s="13">
        <v>14.669042175374294</v>
      </c>
      <c r="U347" s="12">
        <f t="shared" si="48"/>
        <v>36741406.859999999</v>
      </c>
      <c r="V347" s="13">
        <f t="shared" si="50"/>
        <v>21.19968338574121</v>
      </c>
      <c r="W347" s="12">
        <f t="shared" si="49"/>
        <v>159876403.88999999</v>
      </c>
      <c r="X347" s="13">
        <f t="shared" si="51"/>
        <v>17.354909661250826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6169490.9999999991</v>
      </c>
      <c r="G348" s="11">
        <v>17.70898680672363</v>
      </c>
      <c r="H348" s="10">
        <v>2821988.39</v>
      </c>
      <c r="I348" s="11">
        <v>19.588858135699144</v>
      </c>
      <c r="J348" s="10">
        <v>6147589.9300000006</v>
      </c>
      <c r="K348" s="11">
        <v>21.46682394697396</v>
      </c>
      <c r="L348" s="10">
        <v>22171083.740000002</v>
      </c>
      <c r="M348" s="11">
        <v>21.072021109144938</v>
      </c>
      <c r="N348" s="10">
        <v>88034467.250000015</v>
      </c>
      <c r="O348" s="11">
        <v>18.950300683643874</v>
      </c>
      <c r="P348" s="10">
        <v>73745535.960000008</v>
      </c>
      <c r="Q348" s="11">
        <v>15.633947759109896</v>
      </c>
      <c r="R348" s="10">
        <v>3511950.17</v>
      </c>
      <c r="S348" s="11">
        <v>14.336743753400118</v>
      </c>
      <c r="U348" s="10">
        <f>F348+H348+J348+L348</f>
        <v>37310153.060000002</v>
      </c>
      <c r="V348" s="11">
        <f t="shared" si="50"/>
        <v>20.46879140470887</v>
      </c>
      <c r="W348" s="10">
        <f>N348+P348</f>
        <v>161780003.21000004</v>
      </c>
      <c r="X348" s="11">
        <f t="shared" si="51"/>
        <v>17.438579710719857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6357440.2299999995</v>
      </c>
      <c r="G349" s="11">
        <v>17.342622080255126</v>
      </c>
      <c r="H349" s="10">
        <v>2682319.71</v>
      </c>
      <c r="I349" s="11">
        <v>20.109088602789996</v>
      </c>
      <c r="J349" s="10">
        <v>6617037.1300000008</v>
      </c>
      <c r="K349" s="11">
        <v>20.957398019738775</v>
      </c>
      <c r="L349" s="10">
        <v>22741283.609999999</v>
      </c>
      <c r="M349" s="11">
        <v>20.967416212263682</v>
      </c>
      <c r="N349" s="10">
        <v>88733710.959999993</v>
      </c>
      <c r="O349" s="11">
        <v>19.073946542207121</v>
      </c>
      <c r="P349" s="10">
        <v>74916457.299999997</v>
      </c>
      <c r="Q349" s="11">
        <v>15.673935552025885</v>
      </c>
      <c r="R349" s="10">
        <v>3616194.1799999997</v>
      </c>
      <c r="S349" s="11">
        <v>14.82036462422491</v>
      </c>
      <c r="U349" s="10">
        <f>F349+H349+J349+L349</f>
        <v>38398080.68</v>
      </c>
      <c r="V349" s="11">
        <f t="shared" si="50"/>
        <v>20.305585948701136</v>
      </c>
      <c r="W349" s="10">
        <f>N349+P349</f>
        <v>163650168.25999999</v>
      </c>
      <c r="X349" s="11">
        <f t="shared" si="51"/>
        <v>17.517475315359615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6783699.6899999995</v>
      </c>
      <c r="G350" s="11">
        <v>17.437476290610952</v>
      </c>
      <c r="H350" s="10">
        <v>2461599.34</v>
      </c>
      <c r="I350" s="11">
        <v>20.847452705930611</v>
      </c>
      <c r="J350" s="10">
        <v>7008008.96</v>
      </c>
      <c r="K350" s="11">
        <v>20.760065514328353</v>
      </c>
      <c r="L350" s="10">
        <v>21463321.91</v>
      </c>
      <c r="M350" s="11">
        <v>21.46148479371616</v>
      </c>
      <c r="N350" s="10">
        <v>91987538.609999985</v>
      </c>
      <c r="O350" s="11">
        <v>19.12807477794302</v>
      </c>
      <c r="P350" s="10">
        <v>77202204.210000008</v>
      </c>
      <c r="Q350" s="11">
        <v>15.785910331354742</v>
      </c>
      <c r="R350" s="10">
        <v>3689329.8599999994</v>
      </c>
      <c r="S350" s="11">
        <v>14.973230094096278</v>
      </c>
      <c r="U350" s="10">
        <f>F350+H350+J350+L350</f>
        <v>37716629.899999999</v>
      </c>
      <c r="V350" s="11">
        <f t="shared" si="50"/>
        <v>20.567324342446089</v>
      </c>
      <c r="W350" s="10">
        <f>N350+P350</f>
        <v>169189742.81999999</v>
      </c>
      <c r="X350" s="11">
        <f t="shared" si="51"/>
        <v>17.603026877235362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6810990.4699999997</v>
      </c>
      <c r="G351" s="11">
        <v>17.15924132750991</v>
      </c>
      <c r="H351" s="10">
        <v>2892818.84</v>
      </c>
      <c r="I351" s="11">
        <v>20.587965027910283</v>
      </c>
      <c r="J351" s="10">
        <v>7087009.9000000004</v>
      </c>
      <c r="K351" s="11">
        <v>20.680631801304528</v>
      </c>
      <c r="L351" s="10">
        <v>21688141.700000003</v>
      </c>
      <c r="M351" s="11">
        <v>21.619800791674098</v>
      </c>
      <c r="N351" s="10">
        <v>94568949.649999991</v>
      </c>
      <c r="O351" s="11">
        <v>19.195239380059029</v>
      </c>
      <c r="P351" s="10">
        <v>79279560.040000007</v>
      </c>
      <c r="Q351" s="11">
        <v>15.614088547467146</v>
      </c>
      <c r="R351" s="10">
        <v>4064493.21</v>
      </c>
      <c r="S351" s="11">
        <v>14.409613924462674</v>
      </c>
      <c r="U351" s="10">
        <f t="shared" ref="U351:U358" si="52">F351+H351+J351+L351</f>
        <v>38478960.910000004</v>
      </c>
      <c r="V351" s="11">
        <f t="shared" si="50"/>
        <v>20.579709247502134</v>
      </c>
      <c r="W351" s="10">
        <f t="shared" ref="W351:W358" si="53">N351+P351</f>
        <v>173848509.69</v>
      </c>
      <c r="X351" s="11">
        <f t="shared" si="51"/>
        <v>17.562139027625609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7463960.3300000001</v>
      </c>
      <c r="G352" s="11">
        <v>17.001229451885379</v>
      </c>
      <c r="H352" s="10">
        <v>3046082.0300000003</v>
      </c>
      <c r="I352" s="11">
        <v>19.750014755380704</v>
      </c>
      <c r="J352" s="10">
        <v>7007630.8899999987</v>
      </c>
      <c r="K352" s="11">
        <v>20.975736828399082</v>
      </c>
      <c r="L352" s="10">
        <v>22024632.059999995</v>
      </c>
      <c r="M352" s="11">
        <v>21.600096246683918</v>
      </c>
      <c r="N352" s="10">
        <v>96350364.359999999</v>
      </c>
      <c r="O352" s="11">
        <v>19.240362452128039</v>
      </c>
      <c r="P352" s="10">
        <v>81611134.719999999</v>
      </c>
      <c r="Q352" s="11">
        <v>15.62045192070085</v>
      </c>
      <c r="R352" s="10">
        <v>4130117.86</v>
      </c>
      <c r="S352" s="11">
        <v>14.817277188331859</v>
      </c>
      <c r="U352" s="10">
        <f t="shared" si="52"/>
        <v>39542305.309999995</v>
      </c>
      <c r="V352" s="11">
        <f t="shared" si="50"/>
        <v>20.478853079335057</v>
      </c>
      <c r="W352" s="10">
        <f t="shared" si="53"/>
        <v>177961499.07999998</v>
      </c>
      <c r="X352" s="11">
        <f t="shared" si="51"/>
        <v>17.580312342515022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7528419.5500000007</v>
      </c>
      <c r="G353" s="11">
        <v>19.928155108770465</v>
      </c>
      <c r="H353" s="10">
        <v>3160640.3200000003</v>
      </c>
      <c r="I353" s="11">
        <v>19.367249336963464</v>
      </c>
      <c r="J353" s="10">
        <v>6243599.7899999991</v>
      </c>
      <c r="K353" s="11">
        <v>21.440307816061974</v>
      </c>
      <c r="L353" s="10">
        <v>23080519.350000001</v>
      </c>
      <c r="M353" s="11">
        <v>21.481721295920494</v>
      </c>
      <c r="N353" s="10">
        <v>99228625.339999989</v>
      </c>
      <c r="O353" s="11">
        <v>19.250392356002784</v>
      </c>
      <c r="P353" s="10">
        <v>84128522.890000001</v>
      </c>
      <c r="Q353" s="11">
        <v>15.747539768878735</v>
      </c>
      <c r="R353" s="10">
        <v>4148341.91</v>
      </c>
      <c r="S353" s="11">
        <v>14.682416446141012</v>
      </c>
      <c r="U353" s="10">
        <f t="shared" si="52"/>
        <v>40013179.010000005</v>
      </c>
      <c r="V353" s="11">
        <f t="shared" si="50"/>
        <v>21.015935946197636</v>
      </c>
      <c r="W353" s="10">
        <f t="shared" si="53"/>
        <v>183357148.22999999</v>
      </c>
      <c r="X353" s="11">
        <f t="shared" si="51"/>
        <v>17.643202143344659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6936735.7000000002</v>
      </c>
      <c r="G354" s="11">
        <v>20.243402968012742</v>
      </c>
      <c r="H354" s="10">
        <v>3472109.43</v>
      </c>
      <c r="I354" s="11">
        <v>19.266080560974725</v>
      </c>
      <c r="J354" s="10">
        <v>6236854.5599999996</v>
      </c>
      <c r="K354" s="11">
        <v>21.237937392578882</v>
      </c>
      <c r="L354" s="10">
        <v>23663918.549999997</v>
      </c>
      <c r="M354" s="11">
        <v>21.450459413409384</v>
      </c>
      <c r="N354" s="10">
        <v>101602293.57999998</v>
      </c>
      <c r="O354" s="11">
        <v>19.308613441736032</v>
      </c>
      <c r="P354" s="10">
        <v>88585060.920000002</v>
      </c>
      <c r="Q354" s="11">
        <v>15.841421274657273</v>
      </c>
      <c r="R354" s="10">
        <v>4237937.3499999996</v>
      </c>
      <c r="S354" s="11">
        <v>15.175379735026034</v>
      </c>
      <c r="U354" s="10">
        <f t="shared" si="52"/>
        <v>40309618.239999995</v>
      </c>
      <c r="V354" s="11">
        <f t="shared" ref="V354:V358" si="54">(F354*G354+H354*I354+J354*K354+L354*M354)/(F354+H354+J354+L354)</f>
        <v>21.021705591412232</v>
      </c>
      <c r="W354" s="10">
        <f t="shared" si="53"/>
        <v>190187354.5</v>
      </c>
      <c r="X354" s="11">
        <f t="shared" ref="X354:X358" si="55">(N354*O354+P354*Q354)/(N354+P354)</f>
        <v>17.693672058543182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7458533.7199999988</v>
      </c>
      <c r="G355" s="11">
        <v>20.086695060192056</v>
      </c>
      <c r="H355" s="10">
        <v>3479046.79</v>
      </c>
      <c r="I355" s="11">
        <v>19.080829269732252</v>
      </c>
      <c r="J355" s="10">
        <v>6627786.5700000003</v>
      </c>
      <c r="K355" s="11">
        <v>20.760673820174031</v>
      </c>
      <c r="L355" s="10">
        <v>24070337.57</v>
      </c>
      <c r="M355" s="11">
        <v>21.582526907523537</v>
      </c>
      <c r="N355" s="10">
        <v>103484758.10999998</v>
      </c>
      <c r="O355" s="11">
        <v>19.32968436883559</v>
      </c>
      <c r="P355" s="10">
        <v>91458246.680000007</v>
      </c>
      <c r="Q355" s="11">
        <v>15.941507749824703</v>
      </c>
      <c r="R355" s="10">
        <v>4274764.9400000004</v>
      </c>
      <c r="S355" s="11">
        <v>15.389537665011357</v>
      </c>
      <c r="U355" s="10">
        <f t="shared" si="52"/>
        <v>41635704.649999999</v>
      </c>
      <c r="V355" s="11">
        <f t="shared" si="54"/>
        <v>20.97469998405322</v>
      </c>
      <c r="W355" s="10">
        <f t="shared" si="53"/>
        <v>194943004.78999999</v>
      </c>
      <c r="X355" s="11">
        <f t="shared" si="55"/>
        <v>17.740108516392375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7845524.8100000005</v>
      </c>
      <c r="G356" s="11">
        <v>19.885818235389646</v>
      </c>
      <c r="H356" s="10">
        <v>2840517.31</v>
      </c>
      <c r="I356" s="11">
        <v>18.869491861220162</v>
      </c>
      <c r="J356" s="10">
        <v>7040524.75</v>
      </c>
      <c r="K356" s="11">
        <v>20.557358523610045</v>
      </c>
      <c r="L356" s="10">
        <v>25008302.490000002</v>
      </c>
      <c r="M356" s="11">
        <v>21.365158833613414</v>
      </c>
      <c r="N356" s="10">
        <v>106300067.27</v>
      </c>
      <c r="O356" s="11">
        <v>19.26230580465463</v>
      </c>
      <c r="P356" s="10">
        <v>96548775.500000015</v>
      </c>
      <c r="Q356" s="11">
        <v>16.176936376715638</v>
      </c>
      <c r="R356" s="10">
        <v>4336985.95</v>
      </c>
      <c r="S356" s="11">
        <v>15.507131359095126</v>
      </c>
      <c r="U356" s="10">
        <f t="shared" si="52"/>
        <v>42734869.359999999</v>
      </c>
      <c r="V356" s="11">
        <f t="shared" si="54"/>
        <v>20.79460539466125</v>
      </c>
      <c r="W356" s="10">
        <f t="shared" si="53"/>
        <v>202848842.77000001</v>
      </c>
      <c r="X356" s="11">
        <f t="shared" si="55"/>
        <v>17.79378059068333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7679207.8399999989</v>
      </c>
      <c r="G357" s="11">
        <v>20.079458012494705</v>
      </c>
      <c r="H357" s="10">
        <v>3206966.5</v>
      </c>
      <c r="I357" s="11">
        <v>17.301065154001446</v>
      </c>
      <c r="J357" s="10">
        <v>7038079.879999999</v>
      </c>
      <c r="K357" s="11">
        <v>20.842635076116828</v>
      </c>
      <c r="L357" s="10">
        <v>25912062.959999997</v>
      </c>
      <c r="M357" s="11">
        <v>20.994965244781877</v>
      </c>
      <c r="N357" s="10">
        <v>109341872.22999999</v>
      </c>
      <c r="O357" s="11">
        <v>19.262920414572996</v>
      </c>
      <c r="P357" s="10">
        <v>100537153.59</v>
      </c>
      <c r="Q357" s="11">
        <v>16.211921690131472</v>
      </c>
      <c r="R357" s="10">
        <v>4477476.0299999993</v>
      </c>
      <c r="S357" s="11">
        <v>15.772253186623994</v>
      </c>
      <c r="U357" s="10">
        <f t="shared" si="52"/>
        <v>43836317.179999992</v>
      </c>
      <c r="V357" s="11">
        <f t="shared" si="54"/>
        <v>20.539892890630373</v>
      </c>
      <c r="W357" s="10">
        <f t="shared" si="53"/>
        <v>209879025.81999999</v>
      </c>
      <c r="X357" s="11">
        <f t="shared" si="55"/>
        <v>17.801417883943078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272362346.90000004</v>
      </c>
      <c r="E358" s="15">
        <v>18.081918305029859</v>
      </c>
      <c r="F358" s="14">
        <v>7844917.7599999998</v>
      </c>
      <c r="G358" s="15">
        <v>19.687960644344624</v>
      </c>
      <c r="H358" s="14">
        <v>4154172.31</v>
      </c>
      <c r="I358" s="15">
        <v>15.775834338296884</v>
      </c>
      <c r="J358" s="14">
        <v>6998762.040000001</v>
      </c>
      <c r="K358" s="15">
        <v>21.167273888954799</v>
      </c>
      <c r="L358" s="14">
        <v>26923236.649999999</v>
      </c>
      <c r="M358" s="15">
        <v>20.720541200305508</v>
      </c>
      <c r="N358" s="14">
        <v>114999093.64</v>
      </c>
      <c r="O358" s="15">
        <v>19.16190125890369</v>
      </c>
      <c r="P358" s="14">
        <v>106999755.48999998</v>
      </c>
      <c r="Q358" s="15">
        <v>16.116514667275709</v>
      </c>
      <c r="R358" s="14">
        <v>4442409.01</v>
      </c>
      <c r="S358" s="15">
        <v>15.931578200382765</v>
      </c>
      <c r="U358" s="14">
        <f t="shared" si="52"/>
        <v>45921088.759999998</v>
      </c>
      <c r="V358" s="15">
        <f t="shared" si="54"/>
        <v>20.164911994314409</v>
      </c>
      <c r="W358" s="14">
        <f t="shared" si="53"/>
        <v>221998849.13</v>
      </c>
      <c r="X358" s="15">
        <f t="shared" si="55"/>
        <v>17.694075538393307</v>
      </c>
    </row>
    <row r="359" spans="1:24" s="6" customFormat="1" x14ac:dyDescent="0.2">
      <c r="A359" s="7" t="s">
        <v>235</v>
      </c>
      <c r="B359" s="7" t="s">
        <v>236</v>
      </c>
      <c r="C359" s="7" t="s">
        <v>237</v>
      </c>
      <c r="D359" s="12">
        <v>278141011.84999996</v>
      </c>
      <c r="E359" s="13">
        <v>18.086768568936588</v>
      </c>
      <c r="F359" s="12">
        <v>8431064.0800000001</v>
      </c>
      <c r="G359" s="13">
        <v>19.347165300147964</v>
      </c>
      <c r="H359" s="12">
        <v>4094507.67</v>
      </c>
      <c r="I359" s="13">
        <v>15.818362625853856</v>
      </c>
      <c r="J359" s="12">
        <v>7117258.4900000002</v>
      </c>
      <c r="K359" s="13">
        <v>21.238050198089695</v>
      </c>
      <c r="L359" s="12">
        <v>26833275.589999996</v>
      </c>
      <c r="M359" s="13">
        <v>20.653149515709213</v>
      </c>
      <c r="N359" s="12">
        <v>116751626.03999999</v>
      </c>
      <c r="O359" s="13">
        <v>19.26030374788774</v>
      </c>
      <c r="P359" s="12">
        <v>110082554.91</v>
      </c>
      <c r="Q359" s="13">
        <v>16.231442528779674</v>
      </c>
      <c r="R359" s="12">
        <v>4830725.0700000012</v>
      </c>
      <c r="S359" s="13">
        <v>12.827830725108925</v>
      </c>
      <c r="U359" s="10">
        <f t="shared" ref="U359" si="56">F359+H359+J359+L359</f>
        <v>46476105.829999998</v>
      </c>
      <c r="V359" s="11">
        <f t="shared" ref="V359" si="57">(F359*G359+H359*I359+J359*K359+L359*M359)/(F359+H359+J359+L359)</f>
        <v>20.079865270205239</v>
      </c>
      <c r="W359" s="10">
        <f t="shared" ref="W359" si="58">N359+P359</f>
        <v>226834180.94999999</v>
      </c>
      <c r="X359" s="11">
        <f t="shared" ref="X359" si="59">(N359*O359+P359*Q359)/(N359+P359)</f>
        <v>17.790398374408209</v>
      </c>
    </row>
    <row r="360" spans="1:24" s="6" customFormat="1" x14ac:dyDescent="0.2">
      <c r="A360" s="8" t="s">
        <v>53</v>
      </c>
      <c r="B360" s="8" t="s">
        <v>2</v>
      </c>
      <c r="C360" s="8" t="s">
        <v>89</v>
      </c>
      <c r="D360" s="10">
        <v>287524983.87000006</v>
      </c>
      <c r="E360" s="11">
        <v>18.190979897040627</v>
      </c>
      <c r="F360" s="10">
        <v>9161699.6700000018</v>
      </c>
      <c r="G360" s="11">
        <v>18.86925285730306</v>
      </c>
      <c r="H360" s="10">
        <v>3616141.54</v>
      </c>
      <c r="I360" s="11">
        <v>16.318946232342437</v>
      </c>
      <c r="J360" s="10">
        <v>7298656.9000000004</v>
      </c>
      <c r="K360" s="11">
        <v>21.137015636328936</v>
      </c>
      <c r="L360" s="10">
        <v>27194883.540000003</v>
      </c>
      <c r="M360" s="11">
        <v>20.537814163362285</v>
      </c>
      <c r="N360" s="10">
        <v>119580581.13000001</v>
      </c>
      <c r="O360" s="11">
        <v>19.321808107787724</v>
      </c>
      <c r="P360" s="10">
        <v>115668709.3</v>
      </c>
      <c r="Q360" s="11">
        <v>16.515402184767009</v>
      </c>
      <c r="R360" s="10">
        <v>5004311.79</v>
      </c>
      <c r="S360" s="11">
        <v>12.959138340998528</v>
      </c>
      <c r="U360" s="10">
        <f t="shared" ref="U360:U370" si="60">F360+H360+J360+L360</f>
        <v>47271381.650000006</v>
      </c>
      <c r="V360" s="11">
        <f t="shared" ref="V360:V370" si="61">(F360*G360+H360*I360+J360*K360+L360*M360)/(F360+H360+J360+L360)</f>
        <v>19.984212507019031</v>
      </c>
      <c r="W360" s="10">
        <f t="shared" ref="W360:W370" si="62">N360+P360</f>
        <v>235249290.43000001</v>
      </c>
      <c r="X360" s="11">
        <f t="shared" ref="X360:X370" si="63">(N360*O360+P360*Q360)/(N360+P360)</f>
        <v>17.941938479724925</v>
      </c>
    </row>
    <row r="361" spans="1:24" s="6" customFormat="1" x14ac:dyDescent="0.2">
      <c r="A361" s="8" t="s">
        <v>54</v>
      </c>
      <c r="B361" s="8" t="s">
        <v>3</v>
      </c>
      <c r="C361" s="8" t="s">
        <v>90</v>
      </c>
      <c r="D361" s="10"/>
      <c r="E361" s="11"/>
      <c r="F361" s="10"/>
      <c r="G361" s="11"/>
      <c r="H361" s="10"/>
      <c r="I361" s="11"/>
      <c r="J361" s="10"/>
      <c r="K361" s="11"/>
      <c r="L361" s="10"/>
      <c r="M361" s="11"/>
      <c r="N361" s="10"/>
      <c r="O361" s="11"/>
      <c r="P361" s="10"/>
      <c r="Q361" s="11"/>
      <c r="R361" s="10"/>
      <c r="S361" s="11"/>
      <c r="U361" s="10">
        <f t="shared" si="60"/>
        <v>0</v>
      </c>
      <c r="V361" s="11" t="e">
        <f t="shared" si="61"/>
        <v>#DIV/0!</v>
      </c>
      <c r="W361" s="10">
        <f t="shared" si="62"/>
        <v>0</v>
      </c>
      <c r="X361" s="11" t="e">
        <f t="shared" si="63"/>
        <v>#DIV/0!</v>
      </c>
    </row>
    <row r="362" spans="1:24" s="6" customFormat="1" x14ac:dyDescent="0.2">
      <c r="A362" s="8" t="s">
        <v>55</v>
      </c>
      <c r="B362" s="8" t="s">
        <v>4</v>
      </c>
      <c r="C362" s="8" t="s">
        <v>91</v>
      </c>
      <c r="D362" s="10"/>
      <c r="E362" s="11"/>
      <c r="F362" s="10"/>
      <c r="G362" s="11"/>
      <c r="H362" s="10"/>
      <c r="I362" s="11"/>
      <c r="J362" s="10"/>
      <c r="K362" s="11"/>
      <c r="L362" s="10"/>
      <c r="M362" s="11"/>
      <c r="N362" s="10"/>
      <c r="O362" s="11"/>
      <c r="P362" s="10"/>
      <c r="Q362" s="11"/>
      <c r="R362" s="10"/>
      <c r="S362" s="11"/>
      <c r="U362" s="10">
        <f t="shared" si="60"/>
        <v>0</v>
      </c>
      <c r="V362" s="11" t="e">
        <f t="shared" si="61"/>
        <v>#DIV/0!</v>
      </c>
      <c r="W362" s="10">
        <f t="shared" si="62"/>
        <v>0</v>
      </c>
      <c r="X362" s="11" t="e">
        <f t="shared" si="63"/>
        <v>#DIV/0!</v>
      </c>
    </row>
    <row r="363" spans="1:24" s="6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U363" s="10">
        <f t="shared" si="60"/>
        <v>0</v>
      </c>
      <c r="V363" s="11" t="e">
        <f t="shared" si="61"/>
        <v>#DIV/0!</v>
      </c>
      <c r="W363" s="10">
        <f t="shared" si="62"/>
        <v>0</v>
      </c>
      <c r="X363" s="11" t="e">
        <f t="shared" si="63"/>
        <v>#DIV/0!</v>
      </c>
    </row>
    <row r="364" spans="1:24" s="6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U364" s="10">
        <f t="shared" si="60"/>
        <v>0</v>
      </c>
      <c r="V364" s="11" t="e">
        <f t="shared" si="61"/>
        <v>#DIV/0!</v>
      </c>
      <c r="W364" s="10">
        <f t="shared" si="62"/>
        <v>0</v>
      </c>
      <c r="X364" s="11" t="e">
        <f t="shared" si="63"/>
        <v>#DIV/0!</v>
      </c>
    </row>
    <row r="365" spans="1:24" s="6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U365" s="10">
        <f t="shared" si="60"/>
        <v>0</v>
      </c>
      <c r="V365" s="11" t="e">
        <f t="shared" si="61"/>
        <v>#DIV/0!</v>
      </c>
      <c r="W365" s="10">
        <f t="shared" si="62"/>
        <v>0</v>
      </c>
      <c r="X365" s="11" t="e">
        <f t="shared" si="63"/>
        <v>#DIV/0!</v>
      </c>
    </row>
    <row r="366" spans="1:24" s="6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60"/>
        <v>0</v>
      </c>
      <c r="V366" s="11" t="e">
        <f t="shared" si="61"/>
        <v>#DIV/0!</v>
      </c>
      <c r="W366" s="10">
        <f t="shared" si="62"/>
        <v>0</v>
      </c>
      <c r="X366" s="11" t="e">
        <f t="shared" si="63"/>
        <v>#DIV/0!</v>
      </c>
    </row>
    <row r="367" spans="1:24" s="6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0"/>
        <v>0</v>
      </c>
      <c r="V367" s="11" t="e">
        <f t="shared" si="61"/>
        <v>#DIV/0!</v>
      </c>
      <c r="W367" s="10">
        <f t="shared" si="62"/>
        <v>0</v>
      </c>
      <c r="X367" s="11" t="e">
        <f t="shared" si="63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si="60"/>
        <v>0</v>
      </c>
      <c r="V368" s="11" t="e">
        <f t="shared" si="61"/>
        <v>#DIV/0!</v>
      </c>
      <c r="W368" s="10">
        <f t="shared" si="62"/>
        <v>0</v>
      </c>
      <c r="X368" s="11" t="e">
        <f t="shared" si="63"/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0"/>
        <v>0</v>
      </c>
      <c r="V369" s="11" t="e">
        <f t="shared" si="61"/>
        <v>#DIV/0!</v>
      </c>
      <c r="W369" s="10">
        <f t="shared" si="62"/>
        <v>0</v>
      </c>
      <c r="X369" s="11" t="e">
        <f t="shared" si="63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0"/>
        <v>0</v>
      </c>
      <c r="V370" s="15" t="e">
        <f t="shared" si="61"/>
        <v>#DIV/0!</v>
      </c>
      <c r="W370" s="14">
        <f t="shared" si="62"/>
        <v>0</v>
      </c>
      <c r="X370" s="15" t="e">
        <f t="shared" si="63"/>
        <v>#DIV/0!</v>
      </c>
    </row>
    <row r="371" spans="1:24" ht="5.0999999999999996" customHeight="1" x14ac:dyDescent="0.2"/>
    <row r="372" spans="1:24" x14ac:dyDescent="0.2">
      <c r="A372" s="3" t="s">
        <v>221</v>
      </c>
      <c r="B372" s="3" t="s">
        <v>220</v>
      </c>
      <c r="C372" s="3" t="s">
        <v>222</v>
      </c>
    </row>
  </sheetData>
  <mergeCells count="33"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U5:V5"/>
    <mergeCell ref="W5:X5"/>
    <mergeCell ref="U6:V6"/>
    <mergeCell ref="W6:X6"/>
    <mergeCell ref="U7:V7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5"/>
  <sheetViews>
    <sheetView topLeftCell="A4" zoomScale="75" zoomScaleNormal="75" workbookViewId="0">
      <pane xSplit="3" ySplit="10" topLeftCell="D342" activePane="bottomRight" state="frozen"/>
      <selection activeCell="A4" sqref="A4"/>
      <selection pane="topRight" activeCell="D4" sqref="D4"/>
      <selection pane="bottomLeft" activeCell="A13" sqref="A13"/>
      <selection pane="bottomRight" activeCell="A363" sqref="A363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144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151</v>
      </c>
      <c r="E8" s="62"/>
      <c r="F8" s="75" t="s">
        <v>154</v>
      </c>
      <c r="G8" s="73"/>
      <c r="H8" s="74" t="s">
        <v>155</v>
      </c>
      <c r="I8" s="74"/>
      <c r="J8" s="75" t="s">
        <v>156</v>
      </c>
      <c r="K8" s="73"/>
      <c r="L8" s="67" t="s">
        <v>157</v>
      </c>
      <c r="M8" s="73"/>
      <c r="N8" s="74" t="s">
        <v>158</v>
      </c>
      <c r="O8" s="74"/>
      <c r="P8" s="75" t="s">
        <v>159</v>
      </c>
      <c r="Q8" s="73"/>
      <c r="R8" s="75" t="s">
        <v>172</v>
      </c>
      <c r="S8" s="73"/>
      <c r="U8" s="75" t="s">
        <v>216</v>
      </c>
      <c r="V8" s="73"/>
      <c r="W8" s="75" t="s">
        <v>217</v>
      </c>
      <c r="X8" s="73"/>
    </row>
    <row r="9" spans="1:24" ht="24" customHeight="1" x14ac:dyDescent="0.2">
      <c r="A9" s="60"/>
      <c r="B9" s="60"/>
      <c r="C9" s="60"/>
      <c r="D9" s="58" t="s">
        <v>152</v>
      </c>
      <c r="E9" s="59"/>
      <c r="F9" s="77" t="s">
        <v>160</v>
      </c>
      <c r="G9" s="78"/>
      <c r="H9" s="76" t="s">
        <v>161</v>
      </c>
      <c r="I9" s="76"/>
      <c r="J9" s="77" t="s">
        <v>162</v>
      </c>
      <c r="K9" s="78"/>
      <c r="L9" s="77" t="s">
        <v>163</v>
      </c>
      <c r="M9" s="78"/>
      <c r="N9" s="76" t="s">
        <v>164</v>
      </c>
      <c r="O9" s="76"/>
      <c r="P9" s="77" t="s">
        <v>165</v>
      </c>
      <c r="Q9" s="78"/>
      <c r="R9" s="77" t="s">
        <v>173</v>
      </c>
      <c r="S9" s="78"/>
      <c r="U9" s="77" t="s">
        <v>214</v>
      </c>
      <c r="V9" s="78"/>
      <c r="W9" s="77" t="s">
        <v>215</v>
      </c>
      <c r="X9" s="78"/>
    </row>
    <row r="10" spans="1:24" ht="24" customHeight="1" x14ac:dyDescent="0.2">
      <c r="A10" s="72"/>
      <c r="B10" s="72"/>
      <c r="C10" s="72"/>
      <c r="D10" s="63" t="s">
        <v>153</v>
      </c>
      <c r="E10" s="64"/>
      <c r="F10" s="65" t="s">
        <v>166</v>
      </c>
      <c r="G10" s="66"/>
      <c r="H10" s="79" t="s">
        <v>167</v>
      </c>
      <c r="I10" s="79"/>
      <c r="J10" s="80" t="s">
        <v>168</v>
      </c>
      <c r="K10" s="81"/>
      <c r="L10" s="80" t="s">
        <v>169</v>
      </c>
      <c r="M10" s="81"/>
      <c r="N10" s="79" t="s">
        <v>170</v>
      </c>
      <c r="O10" s="79"/>
      <c r="P10" s="80" t="s">
        <v>171</v>
      </c>
      <c r="Q10" s="81"/>
      <c r="R10" s="80" t="s">
        <v>174</v>
      </c>
      <c r="S10" s="81"/>
      <c r="U10" s="80" t="s">
        <v>218</v>
      </c>
      <c r="V10" s="81"/>
      <c r="W10" s="80" t="s">
        <v>219</v>
      </c>
      <c r="X10" s="81"/>
    </row>
    <row r="11" spans="1:24" ht="38.25" x14ac:dyDescent="0.2">
      <c r="A11" s="72"/>
      <c r="B11" s="72"/>
      <c r="C11" s="72"/>
      <c r="D11" s="16" t="s">
        <v>145</v>
      </c>
      <c r="E11" s="17" t="s">
        <v>146</v>
      </c>
      <c r="F11" s="16" t="s">
        <v>145</v>
      </c>
      <c r="G11" s="17" t="s">
        <v>146</v>
      </c>
      <c r="H11" s="16" t="s">
        <v>145</v>
      </c>
      <c r="I11" s="17" t="s">
        <v>146</v>
      </c>
      <c r="J11" s="16" t="s">
        <v>145</v>
      </c>
      <c r="K11" s="17" t="s">
        <v>146</v>
      </c>
      <c r="L11" s="16" t="s">
        <v>145</v>
      </c>
      <c r="M11" s="17" t="s">
        <v>146</v>
      </c>
      <c r="N11" s="16" t="s">
        <v>145</v>
      </c>
      <c r="O11" s="17" t="s">
        <v>146</v>
      </c>
      <c r="P11" s="16" t="s">
        <v>145</v>
      </c>
      <c r="Q11" s="17" t="s">
        <v>146</v>
      </c>
      <c r="R11" s="16" t="s">
        <v>145</v>
      </c>
      <c r="S11" s="17" t="s">
        <v>146</v>
      </c>
      <c r="U11" s="54" t="s">
        <v>145</v>
      </c>
      <c r="V11" s="55" t="s">
        <v>146</v>
      </c>
      <c r="W11" s="54" t="s">
        <v>145</v>
      </c>
      <c r="X11" s="55" t="s">
        <v>146</v>
      </c>
    </row>
    <row r="12" spans="1:24" ht="24" customHeight="1" x14ac:dyDescent="0.2">
      <c r="A12" s="72"/>
      <c r="B12" s="72"/>
      <c r="C12" s="72"/>
      <c r="D12" s="18" t="s">
        <v>147</v>
      </c>
      <c r="E12" s="19" t="s">
        <v>148</v>
      </c>
      <c r="F12" s="18" t="s">
        <v>147</v>
      </c>
      <c r="G12" s="19" t="s">
        <v>148</v>
      </c>
      <c r="H12" s="18" t="s">
        <v>147</v>
      </c>
      <c r="I12" s="19" t="s">
        <v>148</v>
      </c>
      <c r="J12" s="18" t="s">
        <v>147</v>
      </c>
      <c r="K12" s="19" t="s">
        <v>148</v>
      </c>
      <c r="L12" s="18" t="s">
        <v>147</v>
      </c>
      <c r="M12" s="19" t="s">
        <v>148</v>
      </c>
      <c r="N12" s="18" t="s">
        <v>147</v>
      </c>
      <c r="O12" s="19" t="s">
        <v>148</v>
      </c>
      <c r="P12" s="18" t="s">
        <v>147</v>
      </c>
      <c r="Q12" s="19" t="s">
        <v>148</v>
      </c>
      <c r="R12" s="18" t="s">
        <v>147</v>
      </c>
      <c r="S12" s="19" t="s">
        <v>148</v>
      </c>
      <c r="U12" s="52" t="s">
        <v>147</v>
      </c>
      <c r="V12" s="53" t="s">
        <v>148</v>
      </c>
      <c r="W12" s="52" t="s">
        <v>147</v>
      </c>
      <c r="X12" s="53" t="s">
        <v>148</v>
      </c>
    </row>
    <row r="13" spans="1:24" ht="25.5" customHeight="1" x14ac:dyDescent="0.2">
      <c r="A13" s="72"/>
      <c r="B13" s="72"/>
      <c r="C13" s="72"/>
      <c r="D13" s="20" t="s">
        <v>149</v>
      </c>
      <c r="E13" s="21" t="s">
        <v>150</v>
      </c>
      <c r="F13" s="20" t="s">
        <v>149</v>
      </c>
      <c r="G13" s="21" t="s">
        <v>150</v>
      </c>
      <c r="H13" s="20" t="s">
        <v>149</v>
      </c>
      <c r="I13" s="21" t="s">
        <v>150</v>
      </c>
      <c r="J13" s="20" t="s">
        <v>149</v>
      </c>
      <c r="K13" s="21" t="s">
        <v>150</v>
      </c>
      <c r="L13" s="20" t="s">
        <v>149</v>
      </c>
      <c r="M13" s="21" t="s">
        <v>150</v>
      </c>
      <c r="N13" s="20" t="s">
        <v>149</v>
      </c>
      <c r="O13" s="21" t="s">
        <v>150</v>
      </c>
      <c r="P13" s="20" t="s">
        <v>149</v>
      </c>
      <c r="Q13" s="21" t="s">
        <v>150</v>
      </c>
      <c r="R13" s="20" t="s">
        <v>149</v>
      </c>
      <c r="S13" s="21" t="s">
        <v>150</v>
      </c>
      <c r="U13" s="56" t="s">
        <v>149</v>
      </c>
      <c r="V13" s="57" t="s">
        <v>150</v>
      </c>
      <c r="W13" s="56" t="s">
        <v>149</v>
      </c>
      <c r="X13" s="57" t="s">
        <v>150</v>
      </c>
    </row>
    <row r="14" spans="1:24" s="6" customFormat="1" x14ac:dyDescent="0.2">
      <c r="A14" s="7" t="s">
        <v>52</v>
      </c>
      <c r="B14" s="7" t="s">
        <v>32</v>
      </c>
      <c r="C14" s="7" t="s">
        <v>88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89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90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91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92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93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94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95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96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97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98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99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100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89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90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91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92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93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94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95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96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97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98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99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101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89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90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91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92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93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94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95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96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97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98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99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102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89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90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91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92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93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94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95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96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97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98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99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103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89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90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91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92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93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94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95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96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97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98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99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104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89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90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91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92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93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94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95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96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97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98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99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105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89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90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91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92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93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94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95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96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97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98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99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106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89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90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91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92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93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94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95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96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97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98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99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107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89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90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91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92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93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94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95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96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97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98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99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108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89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90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91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92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93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94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95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96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97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98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99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109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89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90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91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92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93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94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95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96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97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98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99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110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89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90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91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92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93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94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95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96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97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98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99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111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89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90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91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92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93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94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95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96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97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98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99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112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89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90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91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92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93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94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95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96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97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98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99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113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89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90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91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92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93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94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95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96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97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78</v>
      </c>
      <c r="B192" s="8" t="s">
        <v>139</v>
      </c>
      <c r="C192" s="8" t="s">
        <v>114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99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79</v>
      </c>
      <c r="B194" s="7" t="s">
        <v>17</v>
      </c>
      <c r="C194" s="7" t="s">
        <v>115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89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90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91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92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93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94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95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96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97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116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99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80</v>
      </c>
      <c r="B206" s="7" t="s">
        <v>16</v>
      </c>
      <c r="C206" s="7" t="s">
        <v>117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89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90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91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92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93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94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95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96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97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116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99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81</v>
      </c>
      <c r="B218" s="7" t="s">
        <v>15</v>
      </c>
      <c r="C218" s="7" t="s">
        <v>118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89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90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91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92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93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94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95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96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97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116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99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82</v>
      </c>
      <c r="B230" s="7" t="s">
        <v>14</v>
      </c>
      <c r="C230" s="7" t="s">
        <v>119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89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90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91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92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93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94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95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96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97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116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99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83</v>
      </c>
      <c r="B242" s="7" t="s">
        <v>13</v>
      </c>
      <c r="C242" s="7" t="s">
        <v>120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89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90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91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92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93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94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95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96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97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116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99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84</v>
      </c>
      <c r="B254" s="7" t="s">
        <v>1</v>
      </c>
      <c r="C254" s="7" t="s">
        <v>121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89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90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91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92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93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94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95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96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97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116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99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85</v>
      </c>
      <c r="B266" s="7" t="s">
        <v>12</v>
      </c>
      <c r="C266" s="7" t="s">
        <v>122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89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90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91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92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93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94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95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96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97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116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99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86</v>
      </c>
      <c r="B278" s="7" t="s">
        <v>42</v>
      </c>
      <c r="C278" s="7" t="s">
        <v>123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89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90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91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92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93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94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95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96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97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116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99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87</v>
      </c>
      <c r="B290" s="7" t="s">
        <v>43</v>
      </c>
      <c r="C290" s="7" t="s">
        <v>124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89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90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91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92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93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94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95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96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97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116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99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125</v>
      </c>
      <c r="B302" s="7" t="s">
        <v>126</v>
      </c>
      <c r="C302" s="7" t="s">
        <v>127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89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90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91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92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93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94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95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96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97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116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99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225</v>
      </c>
      <c r="B314" s="7" t="s">
        <v>224</v>
      </c>
      <c r="C314" s="7" t="s">
        <v>223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89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90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91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92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93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94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95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96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97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116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99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226</v>
      </c>
      <c r="B326" s="7" t="s">
        <v>227</v>
      </c>
      <c r="C326" s="7" t="s">
        <v>228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89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90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91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92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93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94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95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96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97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116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99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229</v>
      </c>
      <c r="B338" s="7" t="s">
        <v>230</v>
      </c>
      <c r="C338" s="7" t="s">
        <v>231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89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90</v>
      </c>
      <c r="D340" s="10">
        <v>48037872.839999996</v>
      </c>
      <c r="E340" s="11">
        <v>8.6425920940195411</v>
      </c>
      <c r="F340" s="10">
        <v>510213.15</v>
      </c>
      <c r="G340" s="11">
        <v>7.9364139015233137</v>
      </c>
      <c r="H340" s="10">
        <v>168572.57</v>
      </c>
      <c r="I340" s="11">
        <v>10.823621299716789</v>
      </c>
      <c r="J340" s="10">
        <v>939099.39</v>
      </c>
      <c r="K340" s="11">
        <v>8.6631660036537728</v>
      </c>
      <c r="L340" s="10">
        <v>3445468.76</v>
      </c>
      <c r="M340" s="11">
        <v>8.2095554871610528</v>
      </c>
      <c r="N340" s="10">
        <v>18935698.399999999</v>
      </c>
      <c r="O340" s="11">
        <v>8.5905442504618676</v>
      </c>
      <c r="P340" s="10">
        <v>20861326.800000001</v>
      </c>
      <c r="Q340" s="11">
        <v>8.5525535612049417</v>
      </c>
      <c r="R340" s="10">
        <v>3177493.77</v>
      </c>
      <c r="S340" s="11">
        <v>10.005055310462497</v>
      </c>
      <c r="U340" s="10">
        <f>F340+H340+J340+L340</f>
        <v>5063353.8699999992</v>
      </c>
      <c r="V340" s="11">
        <f>(F340*G340+H340*I340+J340*K340+L340*M340)/(F340+H340+J340+L340)</f>
        <v>8.3531924403300675</v>
      </c>
      <c r="W340" s="10">
        <f>N340+P340</f>
        <v>39797025.200000003</v>
      </c>
      <c r="X340" s="11">
        <f>(N340*O340+P340*Q340)/(N340+P340)</f>
        <v>8.5706297925353478</v>
      </c>
    </row>
    <row r="341" spans="1:24" s="6" customFormat="1" x14ac:dyDescent="0.2">
      <c r="A341" s="8" t="s">
        <v>55</v>
      </c>
      <c r="B341" s="8" t="s">
        <v>4</v>
      </c>
      <c r="C341" s="8" t="s">
        <v>91</v>
      </c>
      <c r="D341" s="10">
        <v>48388957.850000009</v>
      </c>
      <c r="E341" s="11">
        <v>8.5588483688288406</v>
      </c>
      <c r="F341" s="10">
        <v>475285.60999999993</v>
      </c>
      <c r="G341" s="11">
        <v>8.1928847359801207</v>
      </c>
      <c r="H341" s="10">
        <v>557668.96</v>
      </c>
      <c r="I341" s="11">
        <v>9.1495628743618838</v>
      </c>
      <c r="J341" s="10">
        <v>530776.42000000004</v>
      </c>
      <c r="K341" s="11">
        <v>8.3167258074501547</v>
      </c>
      <c r="L341" s="10">
        <v>3618040.43</v>
      </c>
      <c r="M341" s="11">
        <v>8.2434103329519743</v>
      </c>
      <c r="N341" s="10">
        <v>18799421.219999995</v>
      </c>
      <c r="O341" s="11">
        <v>8.5992046464875163</v>
      </c>
      <c r="P341" s="10">
        <v>21250766.400000002</v>
      </c>
      <c r="Q341" s="11">
        <v>8.4668654850255205</v>
      </c>
      <c r="R341" s="10">
        <v>3156998.8100000005</v>
      </c>
      <c r="S341" s="11">
        <v>9.2906594561244145</v>
      </c>
      <c r="U341" s="10">
        <f>F341+H341+J341+L341</f>
        <v>5181771.42</v>
      </c>
      <c r="V341" s="11">
        <f>(F341*G341+H341*I341+J341*K341+L341*M341)/(F341+H341+J341+L341)</f>
        <v>8.3438071160421838</v>
      </c>
      <c r="W341" s="10">
        <f>N341+P341</f>
        <v>40050187.619999997</v>
      </c>
      <c r="X341" s="11">
        <f>(N341*O341+P341*Q341)/(N341+P341)</f>
        <v>8.5289850352216661</v>
      </c>
    </row>
    <row r="342" spans="1:24" s="6" customFormat="1" x14ac:dyDescent="0.2">
      <c r="A342" s="8" t="s">
        <v>56</v>
      </c>
      <c r="B342" s="8" t="s">
        <v>5</v>
      </c>
      <c r="C342" s="8" t="s">
        <v>92</v>
      </c>
      <c r="D342" s="10">
        <v>48871207.519999996</v>
      </c>
      <c r="E342" s="11">
        <v>8.5514629208552062</v>
      </c>
      <c r="F342" s="10">
        <v>471776.76</v>
      </c>
      <c r="G342" s="11">
        <v>7.6405403721031133</v>
      </c>
      <c r="H342" s="10">
        <v>624809.02</v>
      </c>
      <c r="I342" s="11">
        <v>9.8663332880501535</v>
      </c>
      <c r="J342" s="10">
        <v>1937030.94</v>
      </c>
      <c r="K342" s="11">
        <v>7.9764443214314342</v>
      </c>
      <c r="L342" s="10">
        <v>2334550.34</v>
      </c>
      <c r="M342" s="11">
        <v>8.6044763628014138</v>
      </c>
      <c r="N342" s="10">
        <v>18507303.759999998</v>
      </c>
      <c r="O342" s="11">
        <v>8.6017458558588018</v>
      </c>
      <c r="P342" s="10">
        <v>21770939.059999999</v>
      </c>
      <c r="Q342" s="11">
        <v>8.3988880195643709</v>
      </c>
      <c r="R342" s="10">
        <v>3224797.64</v>
      </c>
      <c r="S342" s="11">
        <v>9.4784583953304953</v>
      </c>
      <c r="U342" s="10">
        <f t="shared" ref="U342:U349" si="40">F342+H342+J342+L342</f>
        <v>5368167.0599999996</v>
      </c>
      <c r="V342" s="11">
        <f t="shared" ref="V342:V350" si="41">(F342*G342+H342*I342+J342*K342+L342*M342)/(F342+H342+J342+L342)</f>
        <v>8.4400141738882457</v>
      </c>
      <c r="W342" s="10">
        <f t="shared" ref="W342:W349" si="42">N342+P342</f>
        <v>40278242.819999993</v>
      </c>
      <c r="X342" s="11">
        <f t="shared" ref="X342:X350" si="43">(N342*O342+P342*Q342)/(N342+P342)</f>
        <v>8.4920984312790857</v>
      </c>
    </row>
    <row r="343" spans="1:24" s="6" customFormat="1" x14ac:dyDescent="0.2">
      <c r="A343" s="8" t="s">
        <v>57</v>
      </c>
      <c r="B343" s="8" t="s">
        <v>6</v>
      </c>
      <c r="C343" s="8" t="s">
        <v>93</v>
      </c>
      <c r="D343" s="10">
        <v>49641641.139999993</v>
      </c>
      <c r="E343" s="11">
        <v>8.5610745068530196</v>
      </c>
      <c r="F343" s="10">
        <v>789776.23</v>
      </c>
      <c r="G343" s="11">
        <v>7.999566913402794</v>
      </c>
      <c r="H343" s="10">
        <v>504088.43000000005</v>
      </c>
      <c r="I343" s="11">
        <v>9.4808954341602316</v>
      </c>
      <c r="J343" s="10">
        <v>2266183.52</v>
      </c>
      <c r="K343" s="11">
        <v>8.1163899050858852</v>
      </c>
      <c r="L343" s="10">
        <v>1668134.86</v>
      </c>
      <c r="M343" s="11">
        <v>8.0987924383403893</v>
      </c>
      <c r="N343" s="10">
        <v>19061893.069999997</v>
      </c>
      <c r="O343" s="11">
        <v>8.661982856002874</v>
      </c>
      <c r="P343" s="10">
        <v>22100887.48</v>
      </c>
      <c r="Q343" s="11">
        <v>8.3696166302956083</v>
      </c>
      <c r="R343" s="10">
        <v>3250677.5500000003</v>
      </c>
      <c r="S343" s="11">
        <v>9.8120644238614343</v>
      </c>
      <c r="U343" s="10">
        <f t="shared" si="40"/>
        <v>5228183.04</v>
      </c>
      <c r="V343" s="11">
        <f t="shared" si="41"/>
        <v>8.2246899542369505</v>
      </c>
      <c r="W343" s="10">
        <f t="shared" si="42"/>
        <v>41162780.549999997</v>
      </c>
      <c r="X343" s="11">
        <f t="shared" si="43"/>
        <v>8.5050072345562189</v>
      </c>
    </row>
    <row r="344" spans="1:24" s="6" customFormat="1" x14ac:dyDescent="0.2">
      <c r="A344" s="8" t="s">
        <v>58</v>
      </c>
      <c r="B344" s="8" t="s">
        <v>7</v>
      </c>
      <c r="C344" s="8" t="s">
        <v>94</v>
      </c>
      <c r="D344" s="10">
        <v>49779248.329999998</v>
      </c>
      <c r="E344" s="11">
        <v>8.5511306868461912</v>
      </c>
      <c r="F344" s="10">
        <v>598016.44000000006</v>
      </c>
      <c r="G344" s="11">
        <v>8.8099221262211476</v>
      </c>
      <c r="H344" s="10">
        <v>339800.31</v>
      </c>
      <c r="I344" s="11">
        <v>8.0386837863685265</v>
      </c>
      <c r="J344" s="10">
        <v>2050422.1099999999</v>
      </c>
      <c r="K344" s="11">
        <v>8.0162545783804511</v>
      </c>
      <c r="L344" s="10">
        <v>1786457.8299999998</v>
      </c>
      <c r="M344" s="11">
        <v>8.5215083273474175</v>
      </c>
      <c r="N344" s="10">
        <v>19555299.039999999</v>
      </c>
      <c r="O344" s="11">
        <v>8.6823186001301877</v>
      </c>
      <c r="P344" s="10">
        <v>22230618.430000003</v>
      </c>
      <c r="Q344" s="11">
        <v>8.3415015618303663</v>
      </c>
      <c r="R344" s="10">
        <v>3218634.17</v>
      </c>
      <c r="S344" s="11">
        <v>9.5651555863212749</v>
      </c>
      <c r="U344" s="10">
        <f t="shared" si="40"/>
        <v>4774696.6899999995</v>
      </c>
      <c r="V344" s="11">
        <f t="shared" si="41"/>
        <v>8.306296501296714</v>
      </c>
      <c r="W344" s="10">
        <f t="shared" si="42"/>
        <v>41785917.469999999</v>
      </c>
      <c r="X344" s="11">
        <f t="shared" si="43"/>
        <v>8.5009997733190836</v>
      </c>
    </row>
    <row r="345" spans="1:24" s="6" customFormat="1" x14ac:dyDescent="0.2">
      <c r="A345" s="8" t="s">
        <v>59</v>
      </c>
      <c r="B345" s="8" t="s">
        <v>8</v>
      </c>
      <c r="C345" s="8" t="s">
        <v>95</v>
      </c>
      <c r="D345" s="10">
        <v>51170822.170000009</v>
      </c>
      <c r="E345" s="11">
        <v>8.5327230258454136</v>
      </c>
      <c r="F345" s="10">
        <v>580799.44999999995</v>
      </c>
      <c r="G345" s="11">
        <v>8.0674986832373925</v>
      </c>
      <c r="H345" s="10">
        <v>994406.1399999999</v>
      </c>
      <c r="I345" s="11">
        <v>7.9649082458400731</v>
      </c>
      <c r="J345" s="10">
        <v>1017406.41</v>
      </c>
      <c r="K345" s="11">
        <v>9.7972559585112222</v>
      </c>
      <c r="L345" s="10">
        <v>2146185.36</v>
      </c>
      <c r="M345" s="11">
        <v>8.444512143862541</v>
      </c>
      <c r="N345" s="10">
        <v>19870505.850000001</v>
      </c>
      <c r="O345" s="11">
        <v>8.6822042983872993</v>
      </c>
      <c r="P345" s="10">
        <v>23439473.670000002</v>
      </c>
      <c r="Q345" s="11">
        <v>8.3090047468373918</v>
      </c>
      <c r="R345" s="10">
        <v>3122045.2900000005</v>
      </c>
      <c r="S345" s="11">
        <v>9.1769109094506511</v>
      </c>
      <c r="U345" s="10">
        <f t="shared" si="40"/>
        <v>4738797.3599999994</v>
      </c>
      <c r="V345" s="11">
        <f t="shared" si="41"/>
        <v>8.5880928680183146</v>
      </c>
      <c r="W345" s="10">
        <f t="shared" si="42"/>
        <v>43309979.520000003</v>
      </c>
      <c r="X345" s="11">
        <f t="shared" si="43"/>
        <v>8.4802277294958195</v>
      </c>
    </row>
    <row r="346" spans="1:24" s="6" customFormat="1" x14ac:dyDescent="0.2">
      <c r="A346" s="8" t="s">
        <v>60</v>
      </c>
      <c r="B346" s="8" t="s">
        <v>9</v>
      </c>
      <c r="C346" s="8" t="s">
        <v>96</v>
      </c>
      <c r="D346" s="10">
        <v>51742840.07</v>
      </c>
      <c r="E346" s="11">
        <v>8.4731257166978313</v>
      </c>
      <c r="F346" s="10">
        <v>559405.64000000013</v>
      </c>
      <c r="G346" s="11">
        <v>8.3159918534250057</v>
      </c>
      <c r="H346" s="10">
        <v>941024.17999999993</v>
      </c>
      <c r="I346" s="11">
        <v>7.8772301946587628</v>
      </c>
      <c r="J346" s="10">
        <v>1007105.3800000001</v>
      </c>
      <c r="K346" s="11">
        <v>9.4892328992423849</v>
      </c>
      <c r="L346" s="10">
        <v>2305063.04</v>
      </c>
      <c r="M346" s="11">
        <v>8.3400757035694753</v>
      </c>
      <c r="N346" s="10">
        <v>19845141.16</v>
      </c>
      <c r="O346" s="11">
        <v>8.6895001618370973</v>
      </c>
      <c r="P346" s="10">
        <v>23930964.199999999</v>
      </c>
      <c r="Q346" s="11">
        <v>8.3375850608309374</v>
      </c>
      <c r="R346" s="10">
        <v>3154136.47</v>
      </c>
      <c r="S346" s="11">
        <v>8.1185603664764603</v>
      </c>
      <c r="U346" s="10">
        <f t="shared" si="40"/>
        <v>4812598.24</v>
      </c>
      <c r="V346" s="11">
        <f t="shared" si="41"/>
        <v>8.487252114691378</v>
      </c>
      <c r="W346" s="10">
        <f t="shared" si="42"/>
        <v>43776105.359999999</v>
      </c>
      <c r="X346" s="11">
        <f t="shared" si="43"/>
        <v>8.4971196927578845</v>
      </c>
    </row>
    <row r="347" spans="1:24" s="6" customFormat="1" x14ac:dyDescent="0.2">
      <c r="A347" s="8" t="s">
        <v>61</v>
      </c>
      <c r="B347" s="8" t="s">
        <v>10</v>
      </c>
      <c r="C347" s="8" t="s">
        <v>97</v>
      </c>
      <c r="D347" s="10">
        <v>54926129.670000002</v>
      </c>
      <c r="E347" s="11">
        <v>8.4480813927008302</v>
      </c>
      <c r="F347" s="10">
        <v>933951.82000000007</v>
      </c>
      <c r="G347" s="11">
        <v>8.7013279715007119</v>
      </c>
      <c r="H347" s="10">
        <v>481708.54000000004</v>
      </c>
      <c r="I347" s="11">
        <v>6.8925534959376034</v>
      </c>
      <c r="J347" s="10">
        <v>1244774.23</v>
      </c>
      <c r="K347" s="11">
        <v>8.4121215054395897</v>
      </c>
      <c r="L347" s="10">
        <v>2802250.4200000004</v>
      </c>
      <c r="M347" s="11">
        <v>8.5271481034517933</v>
      </c>
      <c r="N347" s="10">
        <v>20409250.829999998</v>
      </c>
      <c r="O347" s="11">
        <v>8.6260542369550564</v>
      </c>
      <c r="P347" s="10">
        <v>25776372.710000005</v>
      </c>
      <c r="Q347" s="11">
        <v>8.2549313538576605</v>
      </c>
      <c r="R347" s="10">
        <v>3277821.12</v>
      </c>
      <c r="S347" s="11">
        <v>8.9613501452452695</v>
      </c>
      <c r="U347" s="10">
        <f t="shared" si="40"/>
        <v>5462685.0099999998</v>
      </c>
      <c r="V347" s="11">
        <f t="shared" si="41"/>
        <v>8.3865753410336215</v>
      </c>
      <c r="W347" s="10">
        <f t="shared" si="42"/>
        <v>46185623.540000007</v>
      </c>
      <c r="X347" s="11">
        <f t="shared" si="43"/>
        <v>8.4189291399507198</v>
      </c>
    </row>
    <row r="348" spans="1:24" s="6" customFormat="1" x14ac:dyDescent="0.2">
      <c r="A348" s="8" t="s">
        <v>62</v>
      </c>
      <c r="B348" s="8" t="s">
        <v>11</v>
      </c>
      <c r="C348" s="8" t="s">
        <v>116</v>
      </c>
      <c r="D348" s="10">
        <v>55539432.980000004</v>
      </c>
      <c r="E348" s="11">
        <v>8.5226231357646824</v>
      </c>
      <c r="F348" s="10">
        <v>1273199.0899999999</v>
      </c>
      <c r="G348" s="11">
        <v>8.6329203391906386</v>
      </c>
      <c r="H348" s="10">
        <v>363442.94</v>
      </c>
      <c r="I348" s="11">
        <v>7.4436594712776651</v>
      </c>
      <c r="J348" s="10">
        <v>1175488.3600000001</v>
      </c>
      <c r="K348" s="11">
        <v>8.5367426005817642</v>
      </c>
      <c r="L348" s="10">
        <v>3154788.89</v>
      </c>
      <c r="M348" s="11">
        <v>8.361447240198693</v>
      </c>
      <c r="N348" s="10">
        <v>19549835.289999995</v>
      </c>
      <c r="O348" s="11">
        <v>8.7303743864636978</v>
      </c>
      <c r="P348" s="10">
        <v>26947181.829999998</v>
      </c>
      <c r="Q348" s="11">
        <v>8.3442362650358088</v>
      </c>
      <c r="R348" s="10">
        <v>3075496.5799999991</v>
      </c>
      <c r="S348" s="11">
        <v>9.0068086179761</v>
      </c>
      <c r="U348" s="10">
        <f t="shared" si="40"/>
        <v>5966919.2799999993</v>
      </c>
      <c r="V348" s="11">
        <f t="shared" si="41"/>
        <v>8.3980043751320892</v>
      </c>
      <c r="W348" s="10">
        <f t="shared" si="42"/>
        <v>46497017.11999999</v>
      </c>
      <c r="X348" s="11">
        <f t="shared" si="43"/>
        <v>8.5065894038107732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99</v>
      </c>
      <c r="D349" s="14">
        <v>56838529.789999999</v>
      </c>
      <c r="E349" s="15">
        <v>8.5191890195476496</v>
      </c>
      <c r="F349" s="14">
        <v>1066003.06</v>
      </c>
      <c r="G349" s="15">
        <v>8.2951264753405152</v>
      </c>
      <c r="H349" s="14">
        <v>1108109.52</v>
      </c>
      <c r="I349" s="15">
        <v>7.8652590247577745</v>
      </c>
      <c r="J349" s="14">
        <v>509647.95999999996</v>
      </c>
      <c r="K349" s="15">
        <v>7.6092528358202394</v>
      </c>
      <c r="L349" s="14">
        <v>3591940.13</v>
      </c>
      <c r="M349" s="15">
        <v>8.5528744191513013</v>
      </c>
      <c r="N349" s="14">
        <v>19586998.159999996</v>
      </c>
      <c r="O349" s="15">
        <v>8.6995603190376798</v>
      </c>
      <c r="P349" s="14">
        <v>27846029.169999998</v>
      </c>
      <c r="Q349" s="15">
        <v>8.3927683494953431</v>
      </c>
      <c r="R349" s="14">
        <v>3129801.7899999996</v>
      </c>
      <c r="S349" s="15">
        <v>8.9325091059520503</v>
      </c>
      <c r="U349" s="14">
        <f t="shared" si="40"/>
        <v>6275700.6699999999</v>
      </c>
      <c r="V349" s="15">
        <f t="shared" si="41"/>
        <v>8.3110483416826213</v>
      </c>
      <c r="W349" s="14">
        <f t="shared" si="42"/>
        <v>47433027.329999998</v>
      </c>
      <c r="X349" s="15">
        <f t="shared" si="43"/>
        <v>8.5194550503276947</v>
      </c>
    </row>
    <row r="350" spans="1:24" s="6" customFormat="1" x14ac:dyDescent="0.2">
      <c r="A350" s="7" t="s">
        <v>232</v>
      </c>
      <c r="B350" s="7" t="s">
        <v>233</v>
      </c>
      <c r="C350" s="7" t="s">
        <v>234</v>
      </c>
      <c r="D350" s="12">
        <v>56888703</v>
      </c>
      <c r="E350" s="13">
        <v>8.5462096226732385</v>
      </c>
      <c r="F350" s="12">
        <v>1278478.06</v>
      </c>
      <c r="G350" s="13">
        <v>8.0365703496702992</v>
      </c>
      <c r="H350" s="12">
        <v>872100.2300000001</v>
      </c>
      <c r="I350" s="13">
        <v>7.8882198390201053</v>
      </c>
      <c r="J350" s="12">
        <v>756395.74000000011</v>
      </c>
      <c r="K350" s="13">
        <v>8.1922182041903113</v>
      </c>
      <c r="L350" s="12">
        <v>3067651.3400000003</v>
      </c>
      <c r="M350" s="13">
        <v>8.4953223588962352</v>
      </c>
      <c r="N350" s="12">
        <v>19991488.530000001</v>
      </c>
      <c r="O350" s="13">
        <v>8.6753273223922349</v>
      </c>
      <c r="P350" s="12">
        <v>27739798.539999999</v>
      </c>
      <c r="Q350" s="13">
        <v>8.4700242157670687</v>
      </c>
      <c r="R350" s="12">
        <v>3182790.5599999996</v>
      </c>
      <c r="S350" s="13">
        <v>8.9173840554874655</v>
      </c>
      <c r="U350" s="12">
        <f>F350+H350+J350+L350</f>
        <v>5974625.370000001</v>
      </c>
      <c r="V350" s="13">
        <f t="shared" si="41"/>
        <v>8.2701659291484564</v>
      </c>
      <c r="W350" s="12">
        <f>N350+P350</f>
        <v>47731287.07</v>
      </c>
      <c r="X350" s="13">
        <f t="shared" si="43"/>
        <v>8.5560121484882465</v>
      </c>
    </row>
    <row r="351" spans="1:24" s="6" customFormat="1" x14ac:dyDescent="0.2">
      <c r="A351" s="8" t="s">
        <v>53</v>
      </c>
      <c r="B351" s="8" t="s">
        <v>2</v>
      </c>
      <c r="C351" s="8" t="s">
        <v>89</v>
      </c>
      <c r="D351" s="10">
        <v>56519683.719999999</v>
      </c>
      <c r="E351" s="11">
        <v>8.5148107408199056</v>
      </c>
      <c r="F351" s="10">
        <v>1334987.33</v>
      </c>
      <c r="G351" s="11">
        <v>7.7050423775932009</v>
      </c>
      <c r="H351" s="10">
        <v>279106.82999999996</v>
      </c>
      <c r="I351" s="11">
        <v>10.734155154497632</v>
      </c>
      <c r="J351" s="10">
        <v>766184.56</v>
      </c>
      <c r="K351" s="11">
        <v>8.106016069809602</v>
      </c>
      <c r="L351" s="10">
        <v>3178007.81</v>
      </c>
      <c r="M351" s="11">
        <v>8.3567363167052768</v>
      </c>
      <c r="N351" s="10">
        <v>19836302.189999994</v>
      </c>
      <c r="O351" s="11">
        <v>8.6915646175483037</v>
      </c>
      <c r="P351" s="10">
        <v>27882226.369999997</v>
      </c>
      <c r="Q351" s="11">
        <v>8.4697108975053457</v>
      </c>
      <c r="R351" s="10">
        <v>3242868.6300000004</v>
      </c>
      <c r="S351" s="11">
        <v>8.2152336867867426</v>
      </c>
      <c r="U351" s="10">
        <f>F351+H351+J351+L351</f>
        <v>5558286.5300000003</v>
      </c>
      <c r="V351" s="11">
        <f>(F351*G351+H351*I351+J351*K351+L351*M351)/(F351+H351+J351+L351)</f>
        <v>8.2850330505541603</v>
      </c>
      <c r="W351" s="10">
        <f>N351+P351</f>
        <v>47718528.559999987</v>
      </c>
      <c r="X351" s="11">
        <f>(N351*O351+P351*Q351)/(N351+P351)</f>
        <v>8.5619341400392059</v>
      </c>
    </row>
    <row r="352" spans="1:24" s="6" customFormat="1" x14ac:dyDescent="0.2">
      <c r="A352" s="8" t="s">
        <v>54</v>
      </c>
      <c r="B352" s="8" t="s">
        <v>3</v>
      </c>
      <c r="C352" s="8" t="s">
        <v>90</v>
      </c>
      <c r="D352" s="10">
        <v>56997759.929999985</v>
      </c>
      <c r="E352" s="11">
        <v>8.5296062688511398</v>
      </c>
      <c r="F352" s="10">
        <v>1041815.5499999999</v>
      </c>
      <c r="G352" s="11">
        <v>7.970498462515752</v>
      </c>
      <c r="H352" s="10">
        <v>354355.86</v>
      </c>
      <c r="I352" s="11">
        <v>9.4637124499648397</v>
      </c>
      <c r="J352" s="10">
        <v>874844.18</v>
      </c>
      <c r="K352" s="11">
        <v>8.5677212099644944</v>
      </c>
      <c r="L352" s="10">
        <v>3513346.2199999997</v>
      </c>
      <c r="M352" s="11">
        <v>8.077706675574948</v>
      </c>
      <c r="N352" s="10">
        <v>19737033.079999998</v>
      </c>
      <c r="O352" s="11">
        <v>8.7003682811884939</v>
      </c>
      <c r="P352" s="10">
        <v>28161494.409999996</v>
      </c>
      <c r="Q352" s="11">
        <v>8.4952568803148285</v>
      </c>
      <c r="R352" s="10">
        <v>3314870.63</v>
      </c>
      <c r="S352" s="11">
        <v>8.3494517051785966</v>
      </c>
      <c r="U352" s="10">
        <f>F352+H352+J352+L352</f>
        <v>5784361.8099999996</v>
      </c>
      <c r="V352" s="11">
        <f>(F352*G352+H352*I352+J352*K352+L352*M352)/(F352+H352+J352+L352)</f>
        <v>8.2174168933599265</v>
      </c>
      <c r="W352" s="10">
        <f>N352+P352</f>
        <v>47898527.489999995</v>
      </c>
      <c r="X352" s="11">
        <f>(N352*O352+P352*Q352)/(N352+P352)</f>
        <v>8.5797749378892263</v>
      </c>
    </row>
    <row r="353" spans="1:24" s="6" customFormat="1" x14ac:dyDescent="0.2">
      <c r="A353" s="8" t="s">
        <v>55</v>
      </c>
      <c r="B353" s="8" t="s">
        <v>4</v>
      </c>
      <c r="C353" s="8" t="s">
        <v>91</v>
      </c>
      <c r="D353" s="10">
        <v>58306470.57</v>
      </c>
      <c r="E353" s="11">
        <v>8.5388280240420649</v>
      </c>
      <c r="F353" s="10">
        <v>1068812.8500000001</v>
      </c>
      <c r="G353" s="11">
        <v>8.6511146220781292</v>
      </c>
      <c r="H353" s="10">
        <v>330219.80000000005</v>
      </c>
      <c r="I353" s="11">
        <v>7.5390198585911561</v>
      </c>
      <c r="J353" s="10">
        <v>950074.12</v>
      </c>
      <c r="K353" s="11">
        <v>8.5332894144090528</v>
      </c>
      <c r="L353" s="10">
        <v>3263510.5300000003</v>
      </c>
      <c r="M353" s="11">
        <v>7.9960852605859349</v>
      </c>
      <c r="N353" s="10">
        <v>19401880.199999996</v>
      </c>
      <c r="O353" s="11">
        <v>8.7593270813928648</v>
      </c>
      <c r="P353" s="10">
        <v>29933011.259999998</v>
      </c>
      <c r="Q353" s="11">
        <v>8.5471810388280982</v>
      </c>
      <c r="R353" s="10">
        <v>3358961.81</v>
      </c>
      <c r="S353" s="11">
        <v>7.7822027875928708</v>
      </c>
      <c r="U353" s="10">
        <f>F353+H353+J353+L353</f>
        <v>5612617.3000000007</v>
      </c>
      <c r="V353" s="11">
        <f>(F353*G353+H353*I353+J353*K353+L353*M353)/(F353+H353+J353+L353)</f>
        <v>8.1848662624120099</v>
      </c>
      <c r="W353" s="10">
        <f>N353+P353</f>
        <v>49334891.459999993</v>
      </c>
      <c r="X353" s="11">
        <f>(N353*O353+P353*Q353)/(N353+P353)</f>
        <v>8.630611486953903</v>
      </c>
    </row>
    <row r="354" spans="1:24" s="6" customFormat="1" x14ac:dyDescent="0.2">
      <c r="A354" s="8" t="s">
        <v>56</v>
      </c>
      <c r="B354" s="8" t="s">
        <v>5</v>
      </c>
      <c r="C354" s="8" t="s">
        <v>92</v>
      </c>
      <c r="D354" s="10">
        <v>59356624.739999995</v>
      </c>
      <c r="E354" s="11">
        <v>8.5258621213524872</v>
      </c>
      <c r="F354" s="10">
        <v>862427.67999999993</v>
      </c>
      <c r="G354" s="11">
        <v>7.4447402833823713</v>
      </c>
      <c r="H354" s="10">
        <v>415938.18000000005</v>
      </c>
      <c r="I354" s="11">
        <v>11.076402480291652</v>
      </c>
      <c r="J354" s="10">
        <v>1004963.9500000001</v>
      </c>
      <c r="K354" s="11">
        <v>8.4255451418928988</v>
      </c>
      <c r="L354" s="10">
        <v>3171187.41</v>
      </c>
      <c r="M354" s="11">
        <v>7.877112026154264</v>
      </c>
      <c r="N354" s="10">
        <v>19297800.460000001</v>
      </c>
      <c r="O354" s="11">
        <v>8.7464412207213762</v>
      </c>
      <c r="P354" s="10">
        <v>31481906.179999996</v>
      </c>
      <c r="Q354" s="11">
        <v>8.5439475461361667</v>
      </c>
      <c r="R354" s="10">
        <v>3122400.88</v>
      </c>
      <c r="S354" s="11">
        <v>7.6302661254054023</v>
      </c>
      <c r="U354" s="10">
        <f t="shared" ref="U354:U361" si="44">F354+H354+J354+L354</f>
        <v>5454517.2200000007</v>
      </c>
      <c r="V354" s="11">
        <f t="shared" ref="V354:V361" si="45">(F354*G354+H354*I354+J354*K354+L354*M354)/(F354+H354+J354+L354)</f>
        <v>8.153758544848813</v>
      </c>
      <c r="W354" s="10">
        <f t="shared" ref="W354:W361" si="46">N354+P354</f>
        <v>50779706.640000001</v>
      </c>
      <c r="X354" s="11">
        <f t="shared" ref="X354:X361" si="47">(N354*O354+P354*Q354)/(N354+P354)</f>
        <v>8.6209011716122035</v>
      </c>
    </row>
    <row r="355" spans="1:24" s="6" customFormat="1" x14ac:dyDescent="0.2">
      <c r="A355" s="8" t="s">
        <v>57</v>
      </c>
      <c r="B355" s="8" t="s">
        <v>6</v>
      </c>
      <c r="C355" s="8" t="s">
        <v>93</v>
      </c>
      <c r="D355" s="10">
        <v>59419788.079999998</v>
      </c>
      <c r="E355" s="11">
        <v>8.5803682373600978</v>
      </c>
      <c r="F355" s="10">
        <v>896150.35000000009</v>
      </c>
      <c r="G355" s="11">
        <v>8.6774725863801727</v>
      </c>
      <c r="H355" s="10">
        <v>394969.41</v>
      </c>
      <c r="I355" s="11">
        <v>11.386758315789566</v>
      </c>
      <c r="J355" s="10">
        <v>1203435.2800000003</v>
      </c>
      <c r="K355" s="11">
        <v>8.4437119407036132</v>
      </c>
      <c r="L355" s="10">
        <v>3014533.94</v>
      </c>
      <c r="M355" s="11">
        <v>7.7855942203125439</v>
      </c>
      <c r="N355" s="10">
        <v>19437706.419999994</v>
      </c>
      <c r="O355" s="11">
        <v>8.7534317078701953</v>
      </c>
      <c r="P355" s="10">
        <v>31408836.820000004</v>
      </c>
      <c r="Q355" s="11">
        <v>8.5687737821390613</v>
      </c>
      <c r="R355" s="10">
        <v>3064155.8599999994</v>
      </c>
      <c r="S355" s="11">
        <v>8.0468063930338136</v>
      </c>
      <c r="U355" s="10">
        <f t="shared" si="44"/>
        <v>5509088.9800000004</v>
      </c>
      <c r="V355" s="11">
        <f t="shared" si="45"/>
        <v>8.3326191208115112</v>
      </c>
      <c r="W355" s="10">
        <f t="shared" si="46"/>
        <v>50846543.239999995</v>
      </c>
      <c r="X355" s="11">
        <f t="shared" si="47"/>
        <v>8.6393651403666212</v>
      </c>
    </row>
    <row r="356" spans="1:24" s="6" customFormat="1" x14ac:dyDescent="0.2">
      <c r="A356" s="8" t="s">
        <v>58</v>
      </c>
      <c r="B356" s="8" t="s">
        <v>7</v>
      </c>
      <c r="C356" s="8" t="s">
        <v>94</v>
      </c>
      <c r="D356" s="10">
        <v>59339958.990000002</v>
      </c>
      <c r="E356" s="11">
        <v>8.5883486046119994</v>
      </c>
      <c r="F356" s="10">
        <v>850486.33</v>
      </c>
      <c r="G356" s="11">
        <v>8.9459484338801811</v>
      </c>
      <c r="H356" s="10">
        <v>347986.8</v>
      </c>
      <c r="I356" s="11">
        <v>8.9278041408467228</v>
      </c>
      <c r="J356" s="10">
        <v>818404.08999999985</v>
      </c>
      <c r="K356" s="11">
        <v>8.3108194634022432</v>
      </c>
      <c r="L356" s="10">
        <v>3078346.37</v>
      </c>
      <c r="M356" s="11">
        <v>7.6851231920012966</v>
      </c>
      <c r="N356" s="10">
        <v>18818949.329999998</v>
      </c>
      <c r="O356" s="11">
        <v>8.7890058229143477</v>
      </c>
      <c r="P356" s="10">
        <v>32511489.019999996</v>
      </c>
      <c r="Q356" s="11">
        <v>8.5753740263416578</v>
      </c>
      <c r="R356" s="10">
        <v>2914297.05</v>
      </c>
      <c r="S356" s="11">
        <v>8.3244690791215135</v>
      </c>
      <c r="U356" s="10">
        <f t="shared" si="44"/>
        <v>5095223.59</v>
      </c>
      <c r="V356" s="11">
        <f t="shared" si="45"/>
        <v>8.0809495088516829</v>
      </c>
      <c r="W356" s="10">
        <f t="shared" si="46"/>
        <v>51330438.349999994</v>
      </c>
      <c r="X356" s="11">
        <f t="shared" si="47"/>
        <v>8.6536964814815391</v>
      </c>
    </row>
    <row r="357" spans="1:24" s="6" customFormat="1" x14ac:dyDescent="0.2">
      <c r="A357" s="8" t="s">
        <v>59</v>
      </c>
      <c r="B357" s="8" t="s">
        <v>8</v>
      </c>
      <c r="C357" s="8" t="s">
        <v>95</v>
      </c>
      <c r="D357" s="10">
        <v>60221229.299999997</v>
      </c>
      <c r="E357" s="11">
        <v>8.5679661360665715</v>
      </c>
      <c r="F357" s="10">
        <v>803035.38</v>
      </c>
      <c r="G357" s="11">
        <v>8.193139627048561</v>
      </c>
      <c r="H357" s="10">
        <v>297873.78000000009</v>
      </c>
      <c r="I357" s="11">
        <v>8.4325452421492031</v>
      </c>
      <c r="J357" s="10">
        <v>1019381.58</v>
      </c>
      <c r="K357" s="11">
        <v>8.1310842855331966</v>
      </c>
      <c r="L357" s="10">
        <v>2769636.49</v>
      </c>
      <c r="M357" s="11">
        <v>7.8026117404670687</v>
      </c>
      <c r="N357" s="10">
        <v>18803953.260000005</v>
      </c>
      <c r="O357" s="11">
        <v>8.7345566350923782</v>
      </c>
      <c r="P357" s="10">
        <v>33598755.480000004</v>
      </c>
      <c r="Q357" s="11">
        <v>8.5760583173005056</v>
      </c>
      <c r="R357" s="10">
        <v>2928593.3300000005</v>
      </c>
      <c r="S357" s="11">
        <v>8.3979161956569666</v>
      </c>
      <c r="U357" s="10">
        <f t="shared" si="44"/>
        <v>4889927.2300000004</v>
      </c>
      <c r="V357" s="11">
        <f t="shared" si="45"/>
        <v>7.9735932716323878</v>
      </c>
      <c r="W357" s="10">
        <f t="shared" si="46"/>
        <v>52402708.74000001</v>
      </c>
      <c r="X357" s="11">
        <f t="shared" si="47"/>
        <v>8.6329331436445873</v>
      </c>
    </row>
    <row r="358" spans="1:24" s="6" customFormat="1" x14ac:dyDescent="0.2">
      <c r="A358" s="8" t="s">
        <v>60</v>
      </c>
      <c r="B358" s="8" t="s">
        <v>9</v>
      </c>
      <c r="C358" s="8" t="s">
        <v>96</v>
      </c>
      <c r="D358" s="10">
        <v>59902581.409999996</v>
      </c>
      <c r="E358" s="11">
        <v>8.5645702901386844</v>
      </c>
      <c r="F358" s="10">
        <v>850360.24</v>
      </c>
      <c r="G358" s="11">
        <v>7.762349167924409</v>
      </c>
      <c r="H358" s="10">
        <v>425784.1</v>
      </c>
      <c r="I358" s="11">
        <v>8.8526449221565535</v>
      </c>
      <c r="J358" s="10">
        <v>929420.37000000011</v>
      </c>
      <c r="K358" s="11">
        <v>7.468676855554607</v>
      </c>
      <c r="L358" s="10">
        <v>2965908.6700000004</v>
      </c>
      <c r="M358" s="11">
        <v>8.09704502077604</v>
      </c>
      <c r="N358" s="10">
        <v>18038073.91</v>
      </c>
      <c r="O358" s="11">
        <v>8.7347975981766002</v>
      </c>
      <c r="P358" s="10">
        <v>33732629.25</v>
      </c>
      <c r="Q358" s="11">
        <v>8.5943771343972539</v>
      </c>
      <c r="R358" s="10">
        <v>2960404.8700000006</v>
      </c>
      <c r="S358" s="11">
        <v>8.189171059362554</v>
      </c>
      <c r="U358" s="10">
        <f t="shared" si="44"/>
        <v>5171473.3800000008</v>
      </c>
      <c r="V358" s="11">
        <f t="shared" si="45"/>
        <v>7.9912902862510693</v>
      </c>
      <c r="W358" s="10">
        <f t="shared" si="46"/>
        <v>51770703.159999996</v>
      </c>
      <c r="X358" s="11">
        <f t="shared" si="47"/>
        <v>8.6433027728283225</v>
      </c>
    </row>
    <row r="359" spans="1:24" s="6" customFormat="1" x14ac:dyDescent="0.2">
      <c r="A359" s="8" t="s">
        <v>61</v>
      </c>
      <c r="B359" s="8" t="s">
        <v>10</v>
      </c>
      <c r="C359" s="8" t="s">
        <v>97</v>
      </c>
      <c r="D359" s="10">
        <v>64459501.399999999</v>
      </c>
      <c r="E359" s="11">
        <v>8.5413667119057131</v>
      </c>
      <c r="F359" s="10">
        <v>1009197.1199999999</v>
      </c>
      <c r="G359" s="11">
        <v>7.7460777138365211</v>
      </c>
      <c r="H359" s="10">
        <v>323876.99</v>
      </c>
      <c r="I359" s="11">
        <v>8.9783929296737011</v>
      </c>
      <c r="J359" s="10">
        <v>977244.6399999999</v>
      </c>
      <c r="K359" s="11">
        <v>7.5514195390214649</v>
      </c>
      <c r="L359" s="10">
        <v>3934591.0600000005</v>
      </c>
      <c r="M359" s="11">
        <v>7.9173253106766293</v>
      </c>
      <c r="N359" s="10">
        <v>18415248.949999999</v>
      </c>
      <c r="O359" s="11">
        <v>8.7919870241232889</v>
      </c>
      <c r="P359" s="10">
        <v>36853350.110000007</v>
      </c>
      <c r="Q359" s="11">
        <v>8.5450425708312867</v>
      </c>
      <c r="R359" s="10">
        <v>2945992.5300000003</v>
      </c>
      <c r="S359" s="11">
        <v>8.3150001365753532</v>
      </c>
      <c r="U359" s="10">
        <f t="shared" si="44"/>
        <v>6244909.8100000005</v>
      </c>
      <c r="V359" s="11">
        <f t="shared" si="45"/>
        <v>7.8874214922569053</v>
      </c>
      <c r="W359" s="10">
        <f t="shared" si="46"/>
        <v>55268599.060000002</v>
      </c>
      <c r="X359" s="11">
        <f t="shared" si="47"/>
        <v>8.6273233534372853</v>
      </c>
    </row>
    <row r="360" spans="1:24" s="6" customFormat="1" x14ac:dyDescent="0.2">
      <c r="A360" s="8" t="s">
        <v>62</v>
      </c>
      <c r="B360" s="8" t="s">
        <v>11</v>
      </c>
      <c r="C360" s="8" t="s">
        <v>116</v>
      </c>
      <c r="D360" s="10">
        <v>66696640.75</v>
      </c>
      <c r="E360" s="11">
        <v>8.6147106851149751</v>
      </c>
      <c r="F360" s="10">
        <v>1163409.1299999999</v>
      </c>
      <c r="G360" s="11">
        <v>8.1699103683327596</v>
      </c>
      <c r="H360" s="10">
        <v>452442.42</v>
      </c>
      <c r="I360" s="11">
        <v>7.4230131226422094</v>
      </c>
      <c r="J360" s="10">
        <v>743293.66000000015</v>
      </c>
      <c r="K360" s="11">
        <v>7.5604852672899163</v>
      </c>
      <c r="L360" s="10">
        <v>4134201.9499999997</v>
      </c>
      <c r="M360" s="11">
        <v>7.9788286674046036</v>
      </c>
      <c r="N360" s="10">
        <v>19431957.370000001</v>
      </c>
      <c r="O360" s="11">
        <v>8.7265753837900686</v>
      </c>
      <c r="P360" s="10">
        <v>38666629.829999998</v>
      </c>
      <c r="Q360" s="11">
        <v>8.5345234451817777</v>
      </c>
      <c r="R360" s="10">
        <v>2104706.3899999997</v>
      </c>
      <c r="S360" s="11">
        <v>11.178461771192707</v>
      </c>
      <c r="U360" s="10">
        <f t="shared" si="44"/>
        <v>6493347.1600000001</v>
      </c>
      <c r="V360" s="11">
        <f t="shared" si="45"/>
        <v>7.9264488510575806</v>
      </c>
      <c r="W360" s="10">
        <f t="shared" si="46"/>
        <v>58098587.200000003</v>
      </c>
      <c r="X360" s="11">
        <f t="shared" si="47"/>
        <v>8.5987581411308405</v>
      </c>
    </row>
    <row r="361" spans="1:24" s="6" customFormat="1" ht="13.5" thickBot="1" x14ac:dyDescent="0.25">
      <c r="A361" s="9" t="s">
        <v>63</v>
      </c>
      <c r="B361" s="9" t="s">
        <v>0</v>
      </c>
      <c r="C361" s="9" t="s">
        <v>99</v>
      </c>
      <c r="D361" s="14">
        <v>68368290.519999996</v>
      </c>
      <c r="E361" s="15">
        <v>8.570649849317018</v>
      </c>
      <c r="F361" s="14">
        <v>1030515.6</v>
      </c>
      <c r="G361" s="15">
        <v>7.636524604479547</v>
      </c>
      <c r="H361" s="14">
        <v>539742.96</v>
      </c>
      <c r="I361" s="15">
        <v>9.3181090973377394</v>
      </c>
      <c r="J361" s="14">
        <v>652470.03999999992</v>
      </c>
      <c r="K361" s="15">
        <v>7.9929722213758669</v>
      </c>
      <c r="L361" s="14">
        <v>4682567.0399999991</v>
      </c>
      <c r="M361" s="15">
        <v>7.8935365128910142</v>
      </c>
      <c r="N361" s="14">
        <v>20561949.439999998</v>
      </c>
      <c r="O361" s="15">
        <v>8.6615280251802833</v>
      </c>
      <c r="P361" s="14">
        <v>38955761.480000004</v>
      </c>
      <c r="Q361" s="15">
        <v>8.5268561753038039</v>
      </c>
      <c r="R361" s="14">
        <v>1945283.9599999997</v>
      </c>
      <c r="S361" s="15">
        <v>10.598181176181601</v>
      </c>
      <c r="U361" s="14">
        <f t="shared" si="44"/>
        <v>6905295.6399999987</v>
      </c>
      <c r="V361" s="15">
        <f t="shared" si="45"/>
        <v>7.9759264774650553</v>
      </c>
      <c r="W361" s="14">
        <f t="shared" si="46"/>
        <v>59517710.920000002</v>
      </c>
      <c r="X361" s="15">
        <f t="shared" si="47"/>
        <v>8.5733820870928774</v>
      </c>
    </row>
    <row r="362" spans="1:24" s="6" customFormat="1" x14ac:dyDescent="0.2">
      <c r="A362" s="7" t="s">
        <v>235</v>
      </c>
      <c r="B362" s="7" t="s">
        <v>236</v>
      </c>
      <c r="C362" s="7" t="s">
        <v>237</v>
      </c>
      <c r="D362" s="12">
        <v>69034594.009999976</v>
      </c>
      <c r="E362" s="13">
        <v>8.4957535442512011</v>
      </c>
      <c r="F362" s="12">
        <v>1287457.8799999999</v>
      </c>
      <c r="G362" s="13">
        <v>8.1763324600568676</v>
      </c>
      <c r="H362" s="12">
        <v>340456.78</v>
      </c>
      <c r="I362" s="13">
        <v>10.06768653101871</v>
      </c>
      <c r="J362" s="12">
        <v>719261.00000000012</v>
      </c>
      <c r="K362" s="13">
        <v>7.6948071922431485</v>
      </c>
      <c r="L362" s="12">
        <v>4603066.4000000004</v>
      </c>
      <c r="M362" s="13">
        <v>7.8640577217395737</v>
      </c>
      <c r="N362" s="12">
        <v>20530855.990000002</v>
      </c>
      <c r="O362" s="13">
        <v>8.7085549690322477</v>
      </c>
      <c r="P362" s="12">
        <v>39727495.670000002</v>
      </c>
      <c r="Q362" s="13">
        <v>8.5015247645158212</v>
      </c>
      <c r="R362" s="12">
        <v>1826000.2900000003</v>
      </c>
      <c r="S362" s="13">
        <v>7.8175618139688252</v>
      </c>
      <c r="U362" s="10">
        <f t="shared" ref="U362" si="48">F362+H362+J362+L362</f>
        <v>6950242.0600000005</v>
      </c>
      <c r="V362" s="11">
        <f t="shared" ref="V362" si="49">(F362*G362+H362*I362+J362*K362+L362*M362)/(F362+H362+J362+L362)</f>
        <v>8.012332505164574</v>
      </c>
      <c r="W362" s="10">
        <f t="shared" ref="W362" si="50">N362+P362</f>
        <v>60258351.660000004</v>
      </c>
      <c r="X362" s="11">
        <f t="shared" ref="X362" si="51">(N362*O362+P362*Q362)/(N362+P362)</f>
        <v>8.5720628260029645</v>
      </c>
    </row>
    <row r="363" spans="1:24" s="6" customFormat="1" x14ac:dyDescent="0.2">
      <c r="A363" s="8" t="s">
        <v>53</v>
      </c>
      <c r="B363" s="8" t="s">
        <v>2</v>
      </c>
      <c r="C363" s="8" t="s">
        <v>89</v>
      </c>
      <c r="D363" s="10">
        <v>70551170.420000002</v>
      </c>
      <c r="E363" s="11">
        <v>8.4759648587953222</v>
      </c>
      <c r="F363" s="10">
        <v>1383895.35</v>
      </c>
      <c r="G363" s="11">
        <v>7.8065973317996891</v>
      </c>
      <c r="H363" s="10">
        <v>267844.96999999997</v>
      </c>
      <c r="I363" s="11">
        <v>7.9984060357750995</v>
      </c>
      <c r="J363" s="10">
        <v>540589.23</v>
      </c>
      <c r="K363" s="11">
        <v>7.8433152458475748</v>
      </c>
      <c r="L363" s="10">
        <v>4808302.01</v>
      </c>
      <c r="M363" s="11">
        <v>7.9002862880902933</v>
      </c>
      <c r="N363" s="10">
        <v>21001089.419999998</v>
      </c>
      <c r="O363" s="11">
        <v>8.6602955376635915</v>
      </c>
      <c r="P363" s="10">
        <v>40705731.400000006</v>
      </c>
      <c r="Q363" s="11">
        <v>8.5074695107898251</v>
      </c>
      <c r="R363" s="10">
        <v>1843718.04</v>
      </c>
      <c r="S363" s="11">
        <v>7.9393976517689193</v>
      </c>
      <c r="U363" s="10">
        <f t="shared" ref="U363:U373" si="52">F363+H363+J363+L363</f>
        <v>7000631.5599999996</v>
      </c>
      <c r="V363" s="11">
        <f t="shared" ref="V363:V373" si="53">(F363*G363+H363*I363+J363*K363+L363*M363)/(F363+H363+J363+L363)</f>
        <v>7.881120479864248</v>
      </c>
      <c r="W363" s="10">
        <f t="shared" ref="W363:W373" si="54">N363+P363</f>
        <v>61706820.820000008</v>
      </c>
      <c r="X363" s="11">
        <f t="shared" ref="X363:X373" si="55">(N363*O363+P363*Q363)/(N363+P363)</f>
        <v>8.5594818007349094</v>
      </c>
    </row>
    <row r="364" spans="1:24" s="6" customFormat="1" x14ac:dyDescent="0.2">
      <c r="A364" s="8" t="s">
        <v>54</v>
      </c>
      <c r="B364" s="8" t="s">
        <v>3</v>
      </c>
      <c r="C364" s="8" t="s">
        <v>90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U364" s="10">
        <f t="shared" si="52"/>
        <v>0</v>
      </c>
      <c r="V364" s="11" t="e">
        <f t="shared" si="53"/>
        <v>#DIV/0!</v>
      </c>
      <c r="W364" s="10">
        <f t="shared" si="54"/>
        <v>0</v>
      </c>
      <c r="X364" s="11" t="e">
        <f t="shared" si="55"/>
        <v>#DIV/0!</v>
      </c>
    </row>
    <row r="365" spans="1:24" s="6" customFormat="1" x14ac:dyDescent="0.2">
      <c r="A365" s="8" t="s">
        <v>55</v>
      </c>
      <c r="B365" s="8" t="s">
        <v>4</v>
      </c>
      <c r="C365" s="8" t="s">
        <v>91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U365" s="10">
        <f t="shared" si="52"/>
        <v>0</v>
      </c>
      <c r="V365" s="11" t="e">
        <f t="shared" si="53"/>
        <v>#DIV/0!</v>
      </c>
      <c r="W365" s="10">
        <f t="shared" si="54"/>
        <v>0</v>
      </c>
      <c r="X365" s="11" t="e">
        <f t="shared" si="55"/>
        <v>#DIV/0!</v>
      </c>
    </row>
    <row r="366" spans="1:24" s="6" customFormat="1" x14ac:dyDescent="0.2">
      <c r="A366" s="8" t="s">
        <v>56</v>
      </c>
      <c r="B366" s="8" t="s">
        <v>5</v>
      </c>
      <c r="C366" s="8" t="s">
        <v>92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52"/>
        <v>0</v>
      </c>
      <c r="V366" s="11" t="e">
        <f t="shared" si="53"/>
        <v>#DIV/0!</v>
      </c>
      <c r="W366" s="10">
        <f t="shared" si="54"/>
        <v>0</v>
      </c>
      <c r="X366" s="11" t="e">
        <f t="shared" si="55"/>
        <v>#DIV/0!</v>
      </c>
    </row>
    <row r="367" spans="1:24" s="6" customFormat="1" x14ac:dyDescent="0.2">
      <c r="A367" s="8" t="s">
        <v>57</v>
      </c>
      <c r="B367" s="8" t="s">
        <v>6</v>
      </c>
      <c r="C367" s="8" t="s">
        <v>93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52"/>
        <v>0</v>
      </c>
      <c r="V367" s="11" t="e">
        <f t="shared" si="53"/>
        <v>#DIV/0!</v>
      </c>
      <c r="W367" s="10">
        <f t="shared" si="54"/>
        <v>0</v>
      </c>
      <c r="X367" s="11" t="e">
        <f t="shared" si="55"/>
        <v>#DIV/0!</v>
      </c>
    </row>
    <row r="368" spans="1:24" s="6" customFormat="1" x14ac:dyDescent="0.2">
      <c r="A368" s="8" t="s">
        <v>58</v>
      </c>
      <c r="B368" s="8" t="s">
        <v>7</v>
      </c>
      <c r="C368" s="8" t="s">
        <v>94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si="52"/>
        <v>0</v>
      </c>
      <c r="V368" s="11" t="e">
        <f t="shared" si="53"/>
        <v>#DIV/0!</v>
      </c>
      <c r="W368" s="10">
        <f t="shared" si="54"/>
        <v>0</v>
      </c>
      <c r="X368" s="11" t="e">
        <f t="shared" si="55"/>
        <v>#DIV/0!</v>
      </c>
    </row>
    <row r="369" spans="1:24" s="6" customFormat="1" x14ac:dyDescent="0.2">
      <c r="A369" s="8" t="s">
        <v>59</v>
      </c>
      <c r="B369" s="8" t="s">
        <v>8</v>
      </c>
      <c r="C369" s="8" t="s">
        <v>95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52"/>
        <v>0</v>
      </c>
      <c r="V369" s="11" t="e">
        <f t="shared" si="53"/>
        <v>#DIV/0!</v>
      </c>
      <c r="W369" s="10">
        <f t="shared" si="54"/>
        <v>0</v>
      </c>
      <c r="X369" s="11" t="e">
        <f t="shared" si="55"/>
        <v>#DIV/0!</v>
      </c>
    </row>
    <row r="370" spans="1:24" s="6" customFormat="1" x14ac:dyDescent="0.2">
      <c r="A370" s="8" t="s">
        <v>60</v>
      </c>
      <c r="B370" s="8" t="s">
        <v>9</v>
      </c>
      <c r="C370" s="8" t="s">
        <v>96</v>
      </c>
      <c r="D370" s="10"/>
      <c r="E370" s="11"/>
      <c r="F370" s="10"/>
      <c r="G370" s="11"/>
      <c r="H370" s="10"/>
      <c r="I370" s="11"/>
      <c r="J370" s="10"/>
      <c r="K370" s="11"/>
      <c r="L370" s="10"/>
      <c r="M370" s="11"/>
      <c r="N370" s="10"/>
      <c r="O370" s="11"/>
      <c r="P370" s="10"/>
      <c r="Q370" s="11"/>
      <c r="R370" s="10"/>
      <c r="S370" s="11"/>
      <c r="U370" s="10">
        <f t="shared" si="52"/>
        <v>0</v>
      </c>
      <c r="V370" s="11" t="e">
        <f t="shared" si="53"/>
        <v>#DIV/0!</v>
      </c>
      <c r="W370" s="10">
        <f t="shared" si="54"/>
        <v>0</v>
      </c>
      <c r="X370" s="11" t="e">
        <f t="shared" si="55"/>
        <v>#DIV/0!</v>
      </c>
    </row>
    <row r="371" spans="1:24" s="6" customFormat="1" x14ac:dyDescent="0.2">
      <c r="A371" s="8" t="s">
        <v>61</v>
      </c>
      <c r="B371" s="8" t="s">
        <v>10</v>
      </c>
      <c r="C371" s="8" t="s">
        <v>97</v>
      </c>
      <c r="D371" s="10"/>
      <c r="E371" s="11"/>
      <c r="F371" s="10"/>
      <c r="G371" s="11"/>
      <c r="H371" s="10"/>
      <c r="I371" s="11"/>
      <c r="J371" s="10"/>
      <c r="K371" s="11"/>
      <c r="L371" s="10"/>
      <c r="M371" s="11"/>
      <c r="N371" s="10"/>
      <c r="O371" s="11"/>
      <c r="P371" s="10"/>
      <c r="Q371" s="11"/>
      <c r="R371" s="10"/>
      <c r="S371" s="11"/>
      <c r="U371" s="10">
        <f t="shared" si="52"/>
        <v>0</v>
      </c>
      <c r="V371" s="11" t="e">
        <f t="shared" si="53"/>
        <v>#DIV/0!</v>
      </c>
      <c r="W371" s="10">
        <f t="shared" si="54"/>
        <v>0</v>
      </c>
      <c r="X371" s="11" t="e">
        <f t="shared" si="55"/>
        <v>#DIV/0!</v>
      </c>
    </row>
    <row r="372" spans="1:24" s="6" customFormat="1" x14ac:dyDescent="0.2">
      <c r="A372" s="8" t="s">
        <v>62</v>
      </c>
      <c r="B372" s="8" t="s">
        <v>11</v>
      </c>
      <c r="C372" s="8" t="s">
        <v>116</v>
      </c>
      <c r="D372" s="10"/>
      <c r="E372" s="11"/>
      <c r="F372" s="10"/>
      <c r="G372" s="11"/>
      <c r="H372" s="10"/>
      <c r="I372" s="11"/>
      <c r="J372" s="10"/>
      <c r="K372" s="11"/>
      <c r="L372" s="10"/>
      <c r="M372" s="11"/>
      <c r="N372" s="10"/>
      <c r="O372" s="11"/>
      <c r="P372" s="10"/>
      <c r="Q372" s="11"/>
      <c r="R372" s="10"/>
      <c r="S372" s="11"/>
      <c r="U372" s="10">
        <f t="shared" si="52"/>
        <v>0</v>
      </c>
      <c r="V372" s="11" t="e">
        <f t="shared" si="53"/>
        <v>#DIV/0!</v>
      </c>
      <c r="W372" s="10">
        <f t="shared" si="54"/>
        <v>0</v>
      </c>
      <c r="X372" s="11" t="e">
        <f t="shared" si="55"/>
        <v>#DIV/0!</v>
      </c>
    </row>
    <row r="373" spans="1:24" s="6" customFormat="1" ht="13.5" thickBot="1" x14ac:dyDescent="0.25">
      <c r="A373" s="9" t="s">
        <v>63</v>
      </c>
      <c r="B373" s="9" t="s">
        <v>0</v>
      </c>
      <c r="C373" s="9" t="s">
        <v>99</v>
      </c>
      <c r="D373" s="14"/>
      <c r="E373" s="15"/>
      <c r="F373" s="14"/>
      <c r="G373" s="15"/>
      <c r="H373" s="14"/>
      <c r="I373" s="15"/>
      <c r="J373" s="14"/>
      <c r="K373" s="15"/>
      <c r="L373" s="14"/>
      <c r="M373" s="15"/>
      <c r="N373" s="14"/>
      <c r="O373" s="15"/>
      <c r="P373" s="14"/>
      <c r="Q373" s="15"/>
      <c r="R373" s="14"/>
      <c r="S373" s="15"/>
      <c r="U373" s="14">
        <f t="shared" si="52"/>
        <v>0</v>
      </c>
      <c r="V373" s="15" t="e">
        <f t="shared" si="53"/>
        <v>#DIV/0!</v>
      </c>
      <c r="W373" s="14">
        <f t="shared" si="54"/>
        <v>0</v>
      </c>
      <c r="X373" s="15" t="e">
        <f t="shared" si="55"/>
        <v>#DIV/0!</v>
      </c>
    </row>
    <row r="374" spans="1:24" ht="4.5" customHeight="1" x14ac:dyDescent="0.2"/>
    <row r="375" spans="1:24" x14ac:dyDescent="0.2">
      <c r="A375" s="3" t="s">
        <v>221</v>
      </c>
      <c r="B375" s="3" t="s">
        <v>220</v>
      </c>
      <c r="C375" s="3" t="s">
        <v>222</v>
      </c>
    </row>
  </sheetData>
  <mergeCells count="33">
    <mergeCell ref="U8:V8"/>
    <mergeCell ref="W8:X8"/>
    <mergeCell ref="U9:V9"/>
    <mergeCell ref="W9:X9"/>
    <mergeCell ref="U10:V10"/>
    <mergeCell ref="W10:X10"/>
    <mergeCell ref="H8:I8"/>
    <mergeCell ref="J8:K8"/>
    <mergeCell ref="L8:M8"/>
    <mergeCell ref="N8:O8"/>
    <mergeCell ref="P8:Q8"/>
    <mergeCell ref="R10:S10"/>
    <mergeCell ref="F10:G10"/>
    <mergeCell ref="H10:I10"/>
    <mergeCell ref="J10:K10"/>
    <mergeCell ref="L10:M10"/>
    <mergeCell ref="N10:O10"/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2025-03-13T03:27:55Z</dcterms:modified>
</cp:coreProperties>
</file>