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<sst xmlns="http://schemas.openxmlformats.org/spreadsheetml/2006/main" count="470" uniqueCount="112">
  <si>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</si>
  <si>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</si>
  <si>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</si>
  <si>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</si>
  <si>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</si>
  <si>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</si>
  <si>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</si>
  <si>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</si>
  <si>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</si>
  <si>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</si>
  <si>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</si>
  <si>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</si>
  <si>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</si>
  <si>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</si>
  <si>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</si>
  <si>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</si>
  <si>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</si>
  <si>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</si>
  <si>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</si>
  <si>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</si>
  <si>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</si>
  <si>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</si>
  <si>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</si>
  <si>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</si>
  <si>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</si>
  <si>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</si>
  <si>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</si>
  <si>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</si>
  <si>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</si>
  <si>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</si>
  <si>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</si>
  <si>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</si>
  <si>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</si>
  <si>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</si>
  <si>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</si>
  <si>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</si>
  <si>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</si>
  <si>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</si>
  <si>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</si>
  <si>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</si>
  <si>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</si>
  <si>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</si>
  <si>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</si>
  <si>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</si>
  <si>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</si>
  <si>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</si>
  <si>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</si>
  <si>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</si>
  <si>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</si>
  <si>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</si>
  <si>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</si>
  <si>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</si>
  <si>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</si>
  <si>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</si>
  <si>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</si>
  <si>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</si>
  <si>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</si>
  <si>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</si>
  <si>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</si>
  <si>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</si>
  <si>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</si>
  <si>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</si>
  <si>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</si>
  <si>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</si>
  <si>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</si>
  <si>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</si>
  <si>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</si>
  <si>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</si>
  <si>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</si>
  <si>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</si>
  <si>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</si>
  <si>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</si>
  <si>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</si>
  <si>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</si>
  <si>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</si>
  <si>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</si>
  <si>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</si>
  <si>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</si>
  <si>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</si>
  <si>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</si>
  <si>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</si>
  <si>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</si>
  <si>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</si>
  <si>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</si>
  <si>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</si>
  <si>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</si>
  <si>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</si>
  <si>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</si>
  <si>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</si>
  <si>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</si>
  <si>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</si>
  <si>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</si>
  <si>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</si>
  <si>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</si>
  <si>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</si>
  <si>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</si>
  <si>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</si>
  <si>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</si>
  <si>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</si>
  <si>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</si>
  <si>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</si>
  <si>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</si>
  <si>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</si>
  <si>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</si>
  <si>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</si>
  <si>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</si>
  <si>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</si>
  <si>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</si>
  <si>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</si>
  <si>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</si>
  <si>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Декабрь 2011</t>
  </si>
  <si>
    <t>2011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</si>
</sst>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 val="autoZero"/>
        <c:auto val="0"/>
        <c:lblOffset val="100"/>
        <c:tickLblSkip val="1"/>
        <c:noMultiLvlLbl val="0"/>
      </c:catAx>
      <c:valAx>
        <c:axId val="243942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27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129708"/>
        <c:axId val="3051418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192246"/>
        <c:axId val="55730215"/>
      </c:lineChart>
      <c:catAx>
        <c:axId val="481297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14189"/>
        <c:crosses val="autoZero"/>
        <c:auto val="0"/>
        <c:lblOffset val="100"/>
        <c:tickLblSkip val="5"/>
        <c:noMultiLvlLbl val="0"/>
      </c:catAx>
      <c:valAx>
        <c:axId val="3051418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At val="1"/>
        <c:crossBetween val="between"/>
        <c:dispUnits/>
        <c:majorUnit val="2000"/>
        <c:minorUnit val="100"/>
      </c:valAx>
      <c:catAx>
        <c:axId val="6192246"/>
        <c:scaling>
          <c:orientation val="minMax"/>
        </c:scaling>
        <c:axPos val="b"/>
        <c:delete val="1"/>
        <c:majorTickMark val="out"/>
        <c:minorTickMark val="none"/>
        <c:tickLblPos val="nextTo"/>
        <c:crossAx val="55730215"/>
        <c:crossesAt val="39"/>
        <c:auto val="0"/>
        <c:lblOffset val="100"/>
        <c:tickLblSkip val="1"/>
        <c:noMultiLvlLbl val="0"/>
      </c:catAx>
      <c:valAx>
        <c:axId val="557302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22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809888"/>
        <c:axId val="1785353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09888"/>
        <c:axId val="1785353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64106"/>
        <c:axId val="36850363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 val="autoZero"/>
        <c:auto val="0"/>
        <c:lblOffset val="100"/>
        <c:tickLblSkip val="1"/>
        <c:noMultiLvlLbl val="0"/>
      </c:catAx>
      <c:valAx>
        <c:axId val="178535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888"/>
        <c:crossesAt val="1"/>
        <c:crossBetween val="between"/>
        <c:dispUnits/>
        <c:majorUnit val="1"/>
      </c:valAx>
      <c:catAx>
        <c:axId val="2646410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50363"/>
        <c:crosses val="autoZero"/>
        <c:auto val="0"/>
        <c:lblOffset val="100"/>
        <c:tickLblSkip val="1"/>
        <c:noMultiLvlLbl val="0"/>
      </c:catAx>
      <c:valAx>
        <c:axId val="368503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217812"/>
        <c:axId val="320893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78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8221362"/>
        <c:axId val="2977453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13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644188"/>
        <c:axId val="6292678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70118"/>
        <c:axId val="63904471"/>
      </c:line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4188"/>
        <c:crossesAt val="1"/>
        <c:crossBetween val="between"/>
        <c:dispUnits/>
        <c:majorUnit val="400"/>
      </c:valAx>
      <c:catAx>
        <c:axId val="2947011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011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269328"/>
        <c:axId val="88796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693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807834"/>
        <c:axId val="481616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078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801604"/>
        <c:axId val="87789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016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901966"/>
        <c:axId val="400088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019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535160"/>
        <c:axId val="194898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351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 val="autoZero"/>
        <c:auto val="0"/>
        <c:lblOffset val="100"/>
        <c:tickLblSkip val="1"/>
        <c:noMultiLvlLbl val="0"/>
      </c:catAx>
      <c:valAx>
        <c:axId val="351739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2" sqref="K32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2"/>
      <c r="K1" s="52"/>
      <c r="L1" s="52"/>
      <c r="M1" s="52"/>
      <c r="N1" s="52"/>
      <c r="O1" s="52"/>
      <c r="P1" s="52"/>
      <c r="Q1" s="52"/>
    </row>
    <row r="2" spans="1:17" ht="15.7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40878</v>
      </c>
    </row>
    <row r="7" spans="1:7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5.7</v>
      </c>
    </row>
    <row r="8" spans="1:7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105.70771142488485</v>
      </c>
    </row>
    <row r="9" spans="1:7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101.02442260955031</v>
      </c>
    </row>
    <row r="10" spans="1:7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13.61</v>
      </c>
    </row>
    <row r="11" spans="1:7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46.4847</v>
      </c>
    </row>
    <row r="12" spans="1:7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-1.3046930733430884</v>
      </c>
    </row>
    <row r="13" spans="1:7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v>-0.7390435354510458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6" s="25" customFormat="1" ht="31.5">
      <c r="A17" s="55"/>
      <c r="B17" s="58" t="s">
        <v>83</v>
      </c>
      <c r="C17" s="54">
        <v>40483</v>
      </c>
      <c r="D17" s="54">
        <v>40513</v>
      </c>
      <c r="E17" s="54">
        <v>40848</v>
      </c>
      <c r="F17" s="54">
        <v>40878</v>
      </c>
      <c r="G17" s="59" t="s">
        <v>2</v>
      </c>
      <c r="H17" s="59" t="s">
        <v>46</v>
      </c>
      <c r="I17" s="44"/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40813.3207</v>
      </c>
      <c r="D18" s="74">
        <v>43290.2962</v>
      </c>
      <c r="E18" s="74">
        <v>45872.7718</v>
      </c>
      <c r="F18" s="74">
        <v>49866.9363</v>
      </c>
      <c r="G18" s="77">
        <f>F18-E18</f>
        <v>3994.164499999999</v>
      </c>
      <c r="H18" s="77">
        <f>F18-D18</f>
        <v>6576.640100000004</v>
      </c>
      <c r="I18" s="28"/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44935.5755</v>
      </c>
      <c r="D19" s="74">
        <v>48597.3006</v>
      </c>
      <c r="E19" s="74">
        <v>50271.2647</v>
      </c>
      <c r="F19" s="74">
        <v>54803.2258</v>
      </c>
      <c r="G19" s="77">
        <f>F19-E19</f>
        <v>4531.9611</v>
      </c>
      <c r="H19" s="77">
        <f>F19-D19</f>
        <v>6205.925199999998</v>
      </c>
      <c r="I19" s="28"/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64781.022145979994</v>
      </c>
      <c r="D20" s="74">
        <v>69207.7275809</v>
      </c>
      <c r="E20" s="74">
        <v>76014.66441610001</v>
      </c>
      <c r="F20" s="74">
        <v>79527.79675902</v>
      </c>
      <c r="G20" s="77">
        <f>F20-E20</f>
        <v>3513.132342919984</v>
      </c>
      <c r="H20" s="77">
        <f>F20-D20</f>
        <v>10320.06917812</v>
      </c>
      <c r="I20" s="28"/>
      <c r="J20" s="28"/>
      <c r="K20" s="28"/>
      <c r="L20" s="28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7">
        <v>23.420549159109534</v>
      </c>
      <c r="C21" s="107">
        <v>27.77533861033398</v>
      </c>
      <c r="D21" s="107">
        <v>28.020344497321968</v>
      </c>
      <c r="E21" s="107">
        <v>27.005437692496</v>
      </c>
      <c r="F21" s="107">
        <v>26.53632828826749</v>
      </c>
      <c r="G21" s="99"/>
      <c r="H21" s="99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4" t="s">
        <v>85</v>
      </c>
      <c r="B23" s="154"/>
      <c r="C23" s="154"/>
      <c r="D23" s="154"/>
      <c r="E23" s="154"/>
      <c r="F23" s="154"/>
      <c r="G23" s="154"/>
      <c r="H23" s="154"/>
      <c r="I23" s="154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40483</v>
      </c>
      <c r="D27" s="54">
        <v>40513</v>
      </c>
      <c r="E27" s="54">
        <v>40848</v>
      </c>
      <c r="F27" s="54">
        <v>40878</v>
      </c>
      <c r="G27" s="59" t="s">
        <v>2</v>
      </c>
      <c r="H27" s="59" t="s">
        <v>46</v>
      </c>
      <c r="I27" s="44"/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3">
        <v>1588.18</v>
      </c>
      <c r="C28" s="103">
        <v>1723.15816144681</v>
      </c>
      <c r="D28" s="103">
        <v>1718.87464639865</v>
      </c>
      <c r="E28" s="103">
        <v>1787.9690842303135</v>
      </c>
      <c r="F28" s="103">
        <v>1834.50460655215</v>
      </c>
      <c r="G28" s="77">
        <f>F28-E28</f>
        <v>46.53552232183665</v>
      </c>
      <c r="H28" s="77">
        <f>F28-D28</f>
        <v>115.62996015350018</v>
      </c>
      <c r="I28" s="78"/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40483</v>
      </c>
      <c r="D32" s="54">
        <v>40513</v>
      </c>
      <c r="E32" s="54">
        <v>40848</v>
      </c>
      <c r="F32" s="54">
        <v>40878</v>
      </c>
      <c r="G32" s="59" t="s">
        <v>2</v>
      </c>
      <c r="H32" s="59" t="s">
        <v>46</v>
      </c>
      <c r="I32" s="44"/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7">
        <v>44.09169253365973</v>
      </c>
      <c r="C33" s="117">
        <v>46.86</v>
      </c>
      <c r="D33" s="117">
        <v>47.0992</v>
      </c>
      <c r="E33" s="117">
        <v>46.8308</v>
      </c>
      <c r="F33" s="117">
        <v>46.4847</v>
      </c>
      <c r="G33" s="124">
        <f>F33/E33-1</f>
        <v>-0.0073904353545104495</v>
      </c>
      <c r="H33" s="124">
        <f>F33/D33-1</f>
        <v>-0.013046930733430884</v>
      </c>
      <c r="I33" s="15"/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7">
        <v>44.0742</v>
      </c>
      <c r="C34" s="117">
        <v>46.8696</v>
      </c>
      <c r="D34" s="117">
        <v>47.1244</v>
      </c>
      <c r="E34" s="117">
        <v>46.7077</v>
      </c>
      <c r="F34" s="117">
        <v>46.4847</v>
      </c>
      <c r="G34" s="124">
        <f>F34/E34-1</f>
        <v>-0.004774373390254882</v>
      </c>
      <c r="H34" s="124">
        <f>F34/D34-1</f>
        <v>-0.013574708643505407</v>
      </c>
      <c r="I34" s="15"/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7">
        <v>1.4316</v>
      </c>
      <c r="C35" s="117">
        <v>1.2977</v>
      </c>
      <c r="D35" s="117">
        <v>1.3377</v>
      </c>
      <c r="E35" s="117">
        <v>1.3441</v>
      </c>
      <c r="F35" s="117">
        <v>1.2945</v>
      </c>
      <c r="G35" s="124">
        <f>F35/E35-1</f>
        <v>-0.03690201621903133</v>
      </c>
      <c r="H35" s="124">
        <f>F35/D35-1</f>
        <v>-0.03229423637586892</v>
      </c>
      <c r="I35" s="15"/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7"/>
      <c r="C36" s="117"/>
      <c r="D36" s="117"/>
      <c r="E36" s="117"/>
      <c r="F36" s="117"/>
      <c r="G36" s="124"/>
      <c r="H36" s="124"/>
      <c r="I36" s="15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7">
        <v>44.2341</v>
      </c>
      <c r="C37" s="117">
        <v>46.932</v>
      </c>
      <c r="D37" s="117">
        <v>47.216142031924576</v>
      </c>
      <c r="E37" s="117">
        <v>46.8413</v>
      </c>
      <c r="F37" s="117">
        <v>46.697159628858174</v>
      </c>
      <c r="G37" s="124">
        <f>F37/E37-1</f>
        <v>-0.0030772068909663552</v>
      </c>
      <c r="H37" s="124">
        <f>F37/D37-1</f>
        <v>-0.010991630843441236</v>
      </c>
      <c r="I37" s="15"/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7">
        <v>63.9915</v>
      </c>
      <c r="C38" s="117">
        <v>62.0321</v>
      </c>
      <c r="D38" s="117">
        <v>62.36941516819572</v>
      </c>
      <c r="E38" s="117">
        <v>62.7236</v>
      </c>
      <c r="F38" s="117">
        <v>59.8</v>
      </c>
      <c r="G38" s="124">
        <f>F38/E38-1</f>
        <v>-0.046610845040782056</v>
      </c>
      <c r="H38" s="124">
        <f>F38/D38-1</f>
        <v>-0.04119671735363584</v>
      </c>
      <c r="I38" s="15"/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7">
        <v>1.4394</v>
      </c>
      <c r="C39" s="117">
        <v>1.4962</v>
      </c>
      <c r="D39" s="117">
        <v>1.5242227325786626</v>
      </c>
      <c r="E39" s="117">
        <v>1.4887</v>
      </c>
      <c r="F39" s="117">
        <v>1.435</v>
      </c>
      <c r="G39" s="124">
        <f>F39/E39-1</f>
        <v>-0.0360717404446832</v>
      </c>
      <c r="H39" s="124">
        <f>F39/D39-1</f>
        <v>-0.05853654500200012</v>
      </c>
      <c r="I39" s="15"/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7">
        <v>0.2954</v>
      </c>
      <c r="C40" s="117">
        <v>0.317</v>
      </c>
      <c r="D40" s="117">
        <v>0.31701147829690257</v>
      </c>
      <c r="E40" s="117">
        <v>0.3158</v>
      </c>
      <c r="F40" s="117">
        <v>0.308</v>
      </c>
      <c r="G40" s="124">
        <f>F40/E40-1</f>
        <v>-0.02469917669411026</v>
      </c>
      <c r="H40" s="124">
        <f>F40/D40-1</f>
        <v>-0.028426347037386224</v>
      </c>
      <c r="I40" s="15"/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80"/>
    </row>
    <row r="4" spans="1:8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</f>
        <v>70.6</v>
      </c>
      <c r="E4" s="76">
        <f>E6+E7</f>
        <v>37.35</v>
      </c>
      <c r="F4" s="77">
        <f>E4-D4</f>
        <v>-33.24999999999999</v>
      </c>
      <c r="G4" s="77">
        <f>C4-B4</f>
        <v>98.3250000000001</v>
      </c>
      <c r="H4" s="76"/>
    </row>
    <row r="5" spans="1:9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-53.6</v>
      </c>
      <c r="E5" s="73">
        <f>E6-E7</f>
        <v>-21.85</v>
      </c>
      <c r="F5" s="77">
        <f>E5-D5</f>
        <v>31.75</v>
      </c>
      <c r="G5" s="77">
        <f>C5-B5</f>
        <v>73.59999999999994</v>
      </c>
      <c r="H5" s="73"/>
      <c r="I5" s="106"/>
    </row>
    <row r="6" spans="1:8" ht="13.5" customHeight="1">
      <c r="A6" s="51" t="s">
        <v>23</v>
      </c>
      <c r="B6" s="74">
        <v>28.9</v>
      </c>
      <c r="C6" s="74">
        <v>120.45</v>
      </c>
      <c r="D6" s="74">
        <v>8.5</v>
      </c>
      <c r="E6" s="74">
        <v>7.75</v>
      </c>
      <c r="F6" s="77">
        <f>E6-D6</f>
        <v>-0.75</v>
      </c>
      <c r="G6" s="77">
        <f>C6-B6</f>
        <v>91.55000000000001</v>
      </c>
      <c r="H6" s="102"/>
    </row>
    <row r="7" spans="1:8" ht="13.5" customHeight="1">
      <c r="A7" s="51" t="s">
        <v>24</v>
      </c>
      <c r="B7" s="74">
        <v>263.2</v>
      </c>
      <c r="C7" s="74">
        <v>281.15000000000003</v>
      </c>
      <c r="D7" s="74">
        <v>62.1</v>
      </c>
      <c r="E7" s="74">
        <v>29.6</v>
      </c>
      <c r="F7" s="77">
        <f>E7-D7</f>
        <v>-32.5</v>
      </c>
      <c r="G7" s="77">
        <f>C7-B7</f>
        <v>17.950000000000045</v>
      </c>
      <c r="H7" s="102"/>
    </row>
    <row r="8" spans="1:9" ht="13.5" customHeight="1">
      <c r="A8" s="46" t="s">
        <v>40</v>
      </c>
      <c r="B8" s="102">
        <v>14.65</v>
      </c>
      <c r="C8" s="102">
        <v>3.475</v>
      </c>
      <c r="D8" s="102" t="s">
        <v>1</v>
      </c>
      <c r="E8" s="102" t="s">
        <v>1</v>
      </c>
      <c r="F8" s="102" t="s">
        <v>1</v>
      </c>
      <c r="G8" s="77">
        <f>C8-B8</f>
        <v>-11.175</v>
      </c>
      <c r="H8" s="102"/>
      <c r="I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54" t="s">
        <v>103</v>
      </c>
      <c r="C12" s="54" t="s">
        <v>111</v>
      </c>
      <c r="D12" s="54">
        <v>40848</v>
      </c>
      <c r="E12" s="54">
        <v>40878</v>
      </c>
      <c r="F12" s="59" t="s">
        <v>2</v>
      </c>
      <c r="G12" s="59" t="s">
        <v>3</v>
      </c>
    </row>
    <row r="13" spans="1:8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v>941.480765</v>
      </c>
      <c r="E13" s="76">
        <f>+E14+E20</f>
        <v>398.657902</v>
      </c>
      <c r="F13" s="77">
        <f>E13-D13</f>
        <v>-542.8228630000001</v>
      </c>
      <c r="G13" s="77">
        <f>C13-B13</f>
        <v>4789.614104</v>
      </c>
      <c r="H13" s="77"/>
    </row>
    <row r="14" spans="1:9" ht="12.75" customHeight="1">
      <c r="A14" s="46" t="s">
        <v>42</v>
      </c>
      <c r="B14" s="73">
        <f>B15+B17</f>
        <v>870.7897</v>
      </c>
      <c r="C14" s="74">
        <v>2278.516524</v>
      </c>
      <c r="D14" s="74">
        <v>297.676065</v>
      </c>
      <c r="E14" s="74">
        <v>184.457902</v>
      </c>
      <c r="F14" s="77">
        <f>E14-D14</f>
        <v>-113.218163</v>
      </c>
      <c r="G14" s="127">
        <f>C14-B14</f>
        <v>1407.726824</v>
      </c>
      <c r="H14" s="99"/>
      <c r="I14" s="9"/>
    </row>
    <row r="15" spans="1:9" ht="12.75" customHeight="1">
      <c r="A15" s="51" t="s">
        <v>23</v>
      </c>
      <c r="B15" s="102">
        <v>800</v>
      </c>
      <c r="C15" s="74" t="s">
        <v>1</v>
      </c>
      <c r="D15" s="102" t="s">
        <v>1</v>
      </c>
      <c r="E15" s="102" t="s">
        <v>1</v>
      </c>
      <c r="F15" s="76" t="str">
        <f>+E15</f>
        <v>-</v>
      </c>
      <c r="G15" s="127"/>
      <c r="H15" s="99"/>
      <c r="I15" s="9"/>
    </row>
    <row r="16" spans="1:9" ht="23.25" customHeight="1">
      <c r="A16" s="129" t="s">
        <v>101</v>
      </c>
      <c r="B16" s="110">
        <v>800</v>
      </c>
      <c r="C16" s="74" t="s">
        <v>1</v>
      </c>
      <c r="D16" s="110" t="s">
        <v>1</v>
      </c>
      <c r="E16" s="110" t="s">
        <v>1</v>
      </c>
      <c r="F16" s="127" t="s">
        <v>1</v>
      </c>
      <c r="G16" s="127"/>
      <c r="H16" s="99"/>
      <c r="I16" s="9"/>
    </row>
    <row r="17" spans="1:9" ht="12.75" customHeight="1">
      <c r="A17" s="51" t="s">
        <v>24</v>
      </c>
      <c r="B17" s="74">
        <v>70.7897</v>
      </c>
      <c r="C17" s="102">
        <v>2278.516524</v>
      </c>
      <c r="D17" s="102">
        <v>297.676065</v>
      </c>
      <c r="E17" s="102">
        <v>184.457902</v>
      </c>
      <c r="F17" s="77">
        <f>E17-D17</f>
        <v>-113.218163</v>
      </c>
      <c r="G17" s="127">
        <f>C17-B17</f>
        <v>2207.7268240000003</v>
      </c>
      <c r="H17" s="99"/>
      <c r="I17" s="9"/>
    </row>
    <row r="18" spans="1:9" ht="12.75" customHeight="1">
      <c r="A18" s="134" t="s">
        <v>109</v>
      </c>
      <c r="B18" s="74" t="s">
        <v>1</v>
      </c>
      <c r="C18" s="102">
        <v>870</v>
      </c>
      <c r="D18" s="102">
        <v>500</v>
      </c>
      <c r="E18" s="102"/>
      <c r="F18" s="77">
        <f>E18-D18</f>
        <v>-500</v>
      </c>
      <c r="G18" s="127">
        <f>+C18</f>
        <v>870</v>
      </c>
      <c r="H18" s="99"/>
      <c r="I18" s="9"/>
    </row>
    <row r="19" spans="1:9" ht="12.75" customHeight="1">
      <c r="A19" s="46" t="s">
        <v>107</v>
      </c>
      <c r="B19" s="74" t="s">
        <v>1</v>
      </c>
      <c r="C19" s="102">
        <v>129</v>
      </c>
      <c r="D19" s="102" t="s">
        <v>1</v>
      </c>
      <c r="E19" s="102" t="s">
        <v>1</v>
      </c>
      <c r="F19" s="77" t="str">
        <f>+E19</f>
        <v>-</v>
      </c>
      <c r="G19" s="127">
        <f>+C19</f>
        <v>129</v>
      </c>
      <c r="H19" s="99"/>
      <c r="I19" s="9"/>
    </row>
    <row r="20" spans="1:9" ht="12.75" customHeight="1">
      <c r="A20" s="46" t="s">
        <v>41</v>
      </c>
      <c r="B20" s="74">
        <v>2656</v>
      </c>
      <c r="C20" s="102">
        <v>4050.7</v>
      </c>
      <c r="D20" s="102">
        <v>5.5</v>
      </c>
      <c r="E20" s="102">
        <v>214.2</v>
      </c>
      <c r="F20" s="77">
        <f>E20-D20</f>
        <v>208.7</v>
      </c>
      <c r="G20" s="77">
        <f>C20-B20</f>
        <v>1394.6999999999998</v>
      </c>
      <c r="H20" s="75"/>
      <c r="I20" s="11"/>
    </row>
    <row r="21" spans="1:9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/>
      <c r="F21" s="72" t="s">
        <v>1</v>
      </c>
      <c r="G21" s="105" t="s">
        <v>1</v>
      </c>
      <c r="I21" s="11"/>
    </row>
    <row r="22" spans="1:9" ht="25.5" customHeight="1">
      <c r="A22" s="46" t="s">
        <v>106</v>
      </c>
      <c r="B22" s="128">
        <v>509.51272</v>
      </c>
      <c r="C22" s="102">
        <v>1497.7</v>
      </c>
      <c r="D22" s="102">
        <v>138.3047</v>
      </c>
      <c r="E22" s="128" t="s">
        <v>1</v>
      </c>
      <c r="F22" s="102">
        <f>-D22</f>
        <v>-138.3047</v>
      </c>
      <c r="G22" s="127">
        <f>+C22-B22</f>
        <v>988.1872800000001</v>
      </c>
      <c r="I22" s="11"/>
    </row>
    <row r="23" spans="1:9" ht="12.75" customHeight="1">
      <c r="A23" s="8" t="s">
        <v>39</v>
      </c>
      <c r="B23" s="31"/>
      <c r="C23" s="31"/>
      <c r="D23" s="31"/>
      <c r="E23" s="31"/>
      <c r="F23" s="77"/>
      <c r="G23" s="77"/>
      <c r="H23" s="112"/>
      <c r="I23" s="11"/>
    </row>
    <row r="24" spans="1:9" ht="26.25" customHeight="1">
      <c r="A24" s="46" t="s">
        <v>73</v>
      </c>
      <c r="B24" s="31">
        <v>5.5</v>
      </c>
      <c r="C24" s="31">
        <v>13.61</v>
      </c>
      <c r="D24" s="31">
        <v>13.59</v>
      </c>
      <c r="E24" s="31">
        <v>13.61</v>
      </c>
      <c r="F24" s="151">
        <f>E24-D24</f>
        <v>0.019999999999999574</v>
      </c>
      <c r="G24" s="77">
        <f>+C24-B24</f>
        <v>8.11</v>
      </c>
      <c r="H24" s="112"/>
      <c r="I24" s="11"/>
    </row>
    <row r="25" spans="1:9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72" t="s">
        <v>1</v>
      </c>
      <c r="G25" s="127"/>
      <c r="H25" s="32"/>
      <c r="I25" s="11"/>
    </row>
    <row r="26" spans="1:9" ht="12.75" customHeight="1">
      <c r="A26" s="46" t="s">
        <v>21</v>
      </c>
      <c r="B26" s="31">
        <v>6.5</v>
      </c>
      <c r="C26" s="31">
        <v>11.391491020848088</v>
      </c>
      <c r="D26" s="31">
        <v>12.539422408718014</v>
      </c>
      <c r="E26" s="31">
        <v>11.951218476397937</v>
      </c>
      <c r="F26" s="77">
        <f>E26-D26</f>
        <v>-0.5882039323200772</v>
      </c>
      <c r="G26" s="127">
        <f>+C26-B26</f>
        <v>4.891491020848088</v>
      </c>
      <c r="H26" s="32"/>
      <c r="I26" s="11"/>
    </row>
    <row r="27" spans="1:9" ht="12.75" customHeight="1">
      <c r="A27" s="46" t="s">
        <v>108</v>
      </c>
      <c r="B27" s="31" t="s">
        <v>1</v>
      </c>
      <c r="C27" s="31">
        <v>1.05241446650999</v>
      </c>
      <c r="D27" s="31">
        <v>0</v>
      </c>
      <c r="E27" s="31" t="s">
        <v>1</v>
      </c>
      <c r="F27" s="77" t="s">
        <v>1</v>
      </c>
      <c r="G27" s="127"/>
      <c r="H27" s="32"/>
      <c r="I27" s="11"/>
    </row>
    <row r="28" spans="1:9" ht="26.25" customHeight="1">
      <c r="A28" s="46" t="s">
        <v>74</v>
      </c>
      <c r="B28" s="31">
        <v>6.6</v>
      </c>
      <c r="C28" s="31">
        <v>16.33</v>
      </c>
      <c r="D28" s="31">
        <v>16.308</v>
      </c>
      <c r="E28" s="31">
        <v>16.33</v>
      </c>
      <c r="F28" s="77">
        <f>E28-D28</f>
        <v>0.021999999999998465</v>
      </c>
      <c r="G28" s="77">
        <f>+C28-B28</f>
        <v>9.729999999999999</v>
      </c>
      <c r="H28" s="32"/>
      <c r="I28" s="11"/>
    </row>
    <row r="29" spans="1:9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72" t="s">
        <v>1</v>
      </c>
      <c r="G29" s="72" t="s">
        <v>1</v>
      </c>
      <c r="I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7" ht="26.25" customHeight="1">
      <c r="A34" s="56"/>
      <c r="B34" s="54" t="s">
        <v>103</v>
      </c>
      <c r="C34" s="54" t="s">
        <v>111</v>
      </c>
      <c r="D34" s="54">
        <v>40848</v>
      </c>
      <c r="E34" s="54">
        <v>40878</v>
      </c>
      <c r="F34" s="59" t="s">
        <v>2</v>
      </c>
      <c r="G34" s="59" t="s">
        <v>3</v>
      </c>
    </row>
    <row r="35" spans="1:8" ht="23.25" customHeight="1">
      <c r="A35" s="8" t="s">
        <v>13</v>
      </c>
      <c r="B35" s="132">
        <f>SUM(B36:B38)</f>
        <v>11550</v>
      </c>
      <c r="C35" s="132">
        <f>SUM(C36:C38)</f>
        <v>31100</v>
      </c>
      <c r="D35" s="132">
        <v>3500</v>
      </c>
      <c r="E35" s="132">
        <f>SUM(E36:E38)</f>
        <v>2150</v>
      </c>
      <c r="F35" s="77">
        <f>E35-D35</f>
        <v>-1350</v>
      </c>
      <c r="G35" s="77">
        <f aca="true" t="shared" si="0" ref="G35:G56">C35-B35</f>
        <v>19550</v>
      </c>
      <c r="H35" s="9"/>
    </row>
    <row r="36" spans="1:10" ht="12.75" customHeight="1">
      <c r="A36" s="50" t="s">
        <v>31</v>
      </c>
      <c r="B36" s="95">
        <v>1990</v>
      </c>
      <c r="C36" s="95">
        <v>5300</v>
      </c>
      <c r="D36" s="95">
        <v>500</v>
      </c>
      <c r="E36" s="95">
        <v>300</v>
      </c>
      <c r="F36" s="77">
        <f aca="true" t="shared" si="1" ref="F36:F56">E36-D36</f>
        <v>-200</v>
      </c>
      <c r="G36" s="77">
        <f t="shared" si="0"/>
        <v>3310</v>
      </c>
      <c r="H36" s="9"/>
      <c r="J36" s="100"/>
    </row>
    <row r="37" spans="1:10" ht="12.75" customHeight="1">
      <c r="A37" s="50" t="s">
        <v>32</v>
      </c>
      <c r="B37" s="95">
        <v>2220</v>
      </c>
      <c r="C37" s="95">
        <v>9900</v>
      </c>
      <c r="D37" s="95">
        <v>1000</v>
      </c>
      <c r="E37" s="95">
        <v>600</v>
      </c>
      <c r="F37" s="77">
        <f t="shared" si="1"/>
        <v>-400</v>
      </c>
      <c r="G37" s="77">
        <f t="shared" si="0"/>
        <v>7680</v>
      </c>
      <c r="H37" s="9"/>
      <c r="J37" s="100"/>
    </row>
    <row r="38" spans="1:10" ht="12.75" customHeight="1">
      <c r="A38" s="50" t="s">
        <v>33</v>
      </c>
      <c r="B38" s="95">
        <v>7340</v>
      </c>
      <c r="C38" s="95">
        <v>15900</v>
      </c>
      <c r="D38" s="95">
        <v>2000</v>
      </c>
      <c r="E38" s="95">
        <v>1250</v>
      </c>
      <c r="F38" s="77">
        <f t="shared" si="1"/>
        <v>-750</v>
      </c>
      <c r="G38" s="77">
        <f t="shared" si="0"/>
        <v>8560</v>
      </c>
      <c r="H38" s="9"/>
      <c r="J38" s="100"/>
    </row>
    <row r="39" spans="1:10" ht="12.75" customHeight="1" hidden="1">
      <c r="A39" s="50" t="s">
        <v>34</v>
      </c>
      <c r="B39" s="96">
        <v>0</v>
      </c>
      <c r="C39" s="95"/>
      <c r="D39" s="96"/>
      <c r="E39" s="95"/>
      <c r="F39" s="77">
        <f t="shared" si="1"/>
        <v>0</v>
      </c>
      <c r="G39" s="77">
        <f t="shared" si="0"/>
        <v>0</v>
      </c>
      <c r="H39" s="9"/>
      <c r="J39" s="100"/>
    </row>
    <row r="40" spans="1:10" ht="12.75" customHeight="1" hidden="1">
      <c r="A40" s="50" t="s">
        <v>35</v>
      </c>
      <c r="B40" s="96">
        <v>0</v>
      </c>
      <c r="C40" s="96"/>
      <c r="D40" s="96"/>
      <c r="E40" s="96"/>
      <c r="F40" s="77">
        <f t="shared" si="1"/>
        <v>0</v>
      </c>
      <c r="G40" s="77">
        <f t="shared" si="0"/>
        <v>0</v>
      </c>
      <c r="H40" s="9"/>
      <c r="J40" s="100"/>
    </row>
    <row r="41" spans="1:10" ht="12.75" customHeight="1">
      <c r="A41" s="8" t="s">
        <v>12</v>
      </c>
      <c r="B41" s="132">
        <f>SUM(B42:B44)</f>
        <v>13162.5</v>
      </c>
      <c r="C41" s="132">
        <f>SUM(C42:C44)</f>
        <v>27529.03</v>
      </c>
      <c r="D41" s="132">
        <v>3141.6</v>
      </c>
      <c r="E41" s="132">
        <f>SUM(E42:E44)</f>
        <v>2486.71</v>
      </c>
      <c r="F41" s="77">
        <f t="shared" si="1"/>
        <v>-654.8899999999999</v>
      </c>
      <c r="G41" s="77">
        <f t="shared" si="0"/>
        <v>14366.529999999999</v>
      </c>
      <c r="H41" s="9"/>
      <c r="J41" s="100"/>
    </row>
    <row r="42" spans="1:10" ht="12.75" customHeight="1">
      <c r="A42" s="50" t="s">
        <v>31</v>
      </c>
      <c r="B42" s="95">
        <v>2916.5</v>
      </c>
      <c r="C42" s="95">
        <v>5590.05</v>
      </c>
      <c r="D42" s="95">
        <v>321.7</v>
      </c>
      <c r="E42" s="95">
        <v>309.3</v>
      </c>
      <c r="F42" s="77">
        <f t="shared" si="1"/>
        <v>-12.399999999999977</v>
      </c>
      <c r="G42" s="77">
        <f t="shared" si="0"/>
        <v>2673.55</v>
      </c>
      <c r="H42" s="9"/>
      <c r="J42" s="100"/>
    </row>
    <row r="43" spans="1:10" ht="12.75" customHeight="1">
      <c r="A43" s="50" t="s">
        <v>32</v>
      </c>
      <c r="B43" s="95">
        <v>2825</v>
      </c>
      <c r="C43" s="95">
        <v>8578.5</v>
      </c>
      <c r="D43" s="95">
        <v>760.3</v>
      </c>
      <c r="E43" s="95">
        <v>488.3</v>
      </c>
      <c r="F43" s="77">
        <f t="shared" si="1"/>
        <v>-271.99999999999994</v>
      </c>
      <c r="G43" s="77">
        <f t="shared" si="0"/>
        <v>5753.5</v>
      </c>
      <c r="H43" s="9"/>
      <c r="J43" s="100"/>
    </row>
    <row r="44" spans="1:10" ht="12.75" customHeight="1">
      <c r="A44" s="50" t="s">
        <v>33</v>
      </c>
      <c r="B44" s="95">
        <v>7421</v>
      </c>
      <c r="C44" s="95">
        <v>13360.48</v>
      </c>
      <c r="D44" s="95">
        <v>2059.6</v>
      </c>
      <c r="E44" s="95">
        <v>1689.11</v>
      </c>
      <c r="F44" s="77">
        <f t="shared" si="1"/>
        <v>-370.49</v>
      </c>
      <c r="G44" s="77">
        <f t="shared" si="0"/>
        <v>5939.48</v>
      </c>
      <c r="H44" s="9"/>
      <c r="J44" s="100"/>
    </row>
    <row r="45" spans="1:10" ht="12.75" customHeight="1" hidden="1">
      <c r="A45" s="50" t="s">
        <v>34</v>
      </c>
      <c r="B45" s="96">
        <v>0</v>
      </c>
      <c r="C45" s="96"/>
      <c r="D45" s="96"/>
      <c r="E45" s="96"/>
      <c r="F45" s="77">
        <f t="shared" si="1"/>
        <v>0</v>
      </c>
      <c r="G45" s="77">
        <f t="shared" si="0"/>
        <v>0</v>
      </c>
      <c r="H45" s="9"/>
      <c r="I45" s="2">
        <v>7421</v>
      </c>
      <c r="J45" s="100"/>
    </row>
    <row r="46" spans="1:10" ht="12.75" customHeight="1" hidden="1">
      <c r="A46" s="50" t="s">
        <v>35</v>
      </c>
      <c r="B46" s="96">
        <v>0</v>
      </c>
      <c r="C46" s="96"/>
      <c r="D46" s="96"/>
      <c r="E46" s="96"/>
      <c r="F46" s="77">
        <f t="shared" si="1"/>
        <v>0</v>
      </c>
      <c r="G46" s="77">
        <f t="shared" si="0"/>
        <v>0</v>
      </c>
      <c r="H46" s="9"/>
      <c r="J46" s="100"/>
    </row>
    <row r="47" spans="1:10" ht="12.75" customHeight="1">
      <c r="A47" s="8" t="s">
        <v>14</v>
      </c>
      <c r="B47" s="132">
        <f>SUM(B48:B50)</f>
        <v>8924</v>
      </c>
      <c r="C47" s="132">
        <f>SUM(C48:C50)</f>
        <v>22861.72</v>
      </c>
      <c r="D47" s="132">
        <v>2780.7</v>
      </c>
      <c r="E47" s="132">
        <f>SUM(E48:E50)</f>
        <v>1720.8</v>
      </c>
      <c r="F47" s="77">
        <f t="shared" si="1"/>
        <v>-1059.8999999999999</v>
      </c>
      <c r="G47" s="77">
        <f t="shared" si="0"/>
        <v>13937.720000000001</v>
      </c>
      <c r="J47" s="100"/>
    </row>
    <row r="48" spans="1:10" ht="12.75" customHeight="1">
      <c r="A48" s="50" t="s">
        <v>31</v>
      </c>
      <c r="B48" s="95">
        <v>1772.5</v>
      </c>
      <c r="C48" s="95">
        <v>3998.35</v>
      </c>
      <c r="D48" s="95">
        <v>280.4</v>
      </c>
      <c r="E48" s="95">
        <v>210.3</v>
      </c>
      <c r="F48" s="77">
        <f t="shared" si="1"/>
        <v>-70.09999999999997</v>
      </c>
      <c r="G48" s="77">
        <f t="shared" si="0"/>
        <v>2225.85</v>
      </c>
      <c r="J48" s="100"/>
    </row>
    <row r="49" spans="1:10" ht="12.75" customHeight="1">
      <c r="A49" s="50" t="s">
        <v>32</v>
      </c>
      <c r="B49" s="95">
        <v>1871.7</v>
      </c>
      <c r="C49" s="95">
        <v>6974.2</v>
      </c>
      <c r="D49" s="95">
        <v>699.6</v>
      </c>
      <c r="E49" s="95">
        <v>343.2</v>
      </c>
      <c r="F49" s="77">
        <f t="shared" si="1"/>
        <v>-356.40000000000003</v>
      </c>
      <c r="G49" s="77">
        <f t="shared" si="0"/>
        <v>5102.5</v>
      </c>
      <c r="J49" s="100"/>
    </row>
    <row r="50" spans="1:10" ht="12.75" customHeight="1">
      <c r="A50" s="50" t="s">
        <v>33</v>
      </c>
      <c r="B50" s="95">
        <v>5279.8</v>
      </c>
      <c r="C50" s="95">
        <v>11889.17</v>
      </c>
      <c r="D50" s="95">
        <v>1800.7</v>
      </c>
      <c r="E50" s="95">
        <v>1167.3</v>
      </c>
      <c r="F50" s="77">
        <f t="shared" si="1"/>
        <v>-633.4000000000001</v>
      </c>
      <c r="G50" s="77">
        <f t="shared" si="0"/>
        <v>6609.37</v>
      </c>
      <c r="J50" s="100"/>
    </row>
    <row r="51" spans="1:10" ht="12.75" customHeight="1" hidden="1">
      <c r="A51" s="50" t="s">
        <v>34</v>
      </c>
      <c r="B51" s="96">
        <v>0</v>
      </c>
      <c r="C51" s="96"/>
      <c r="D51" s="96"/>
      <c r="E51" s="96"/>
      <c r="F51" s="77">
        <f t="shared" si="1"/>
        <v>0</v>
      </c>
      <c r="G51" s="77">
        <f t="shared" si="0"/>
        <v>0</v>
      </c>
      <c r="J51" s="100"/>
    </row>
    <row r="52" spans="1:10" ht="12.75" customHeight="1" hidden="1">
      <c r="A52" s="50" t="s">
        <v>35</v>
      </c>
      <c r="B52" s="96">
        <v>0</v>
      </c>
      <c r="C52" s="96"/>
      <c r="D52" s="96"/>
      <c r="E52" s="96"/>
      <c r="F52" s="77">
        <f t="shared" si="1"/>
        <v>0</v>
      </c>
      <c r="G52" s="77">
        <f t="shared" si="0"/>
        <v>0</v>
      </c>
      <c r="J52" s="100"/>
    </row>
    <row r="53" spans="1:10" ht="23.25" customHeight="1">
      <c r="A53" s="8" t="s">
        <v>15</v>
      </c>
      <c r="B53" s="133">
        <v>2.65</v>
      </c>
      <c r="C53" s="133">
        <v>9.18</v>
      </c>
      <c r="D53" s="133">
        <v>11.73</v>
      </c>
      <c r="E53" s="133">
        <v>11.79</v>
      </c>
      <c r="F53" s="77">
        <f t="shared" si="1"/>
        <v>0.05999999999999872</v>
      </c>
      <c r="G53" s="77">
        <f t="shared" si="0"/>
        <v>6.529999999999999</v>
      </c>
      <c r="I53" s="67"/>
      <c r="J53" s="100"/>
    </row>
    <row r="54" spans="1:10" ht="12" customHeight="1">
      <c r="A54" s="50" t="s">
        <v>31</v>
      </c>
      <c r="B54" s="91">
        <v>1.91</v>
      </c>
      <c r="C54" s="92">
        <v>6.24</v>
      </c>
      <c r="D54" s="92">
        <v>7.43</v>
      </c>
      <c r="E54" s="92">
        <v>7.47</v>
      </c>
      <c r="F54" s="77">
        <f t="shared" si="1"/>
        <v>0.040000000000000036</v>
      </c>
      <c r="G54" s="77">
        <f t="shared" si="0"/>
        <v>4.33</v>
      </c>
      <c r="I54" s="67"/>
      <c r="J54" s="100"/>
    </row>
    <row r="55" spans="1:10" ht="12" customHeight="1">
      <c r="A55" s="50" t="s">
        <v>32</v>
      </c>
      <c r="B55" s="91">
        <v>2.25</v>
      </c>
      <c r="C55" s="92">
        <v>7.66</v>
      </c>
      <c r="D55" s="92">
        <v>8.69</v>
      </c>
      <c r="E55" s="92">
        <v>8.37</v>
      </c>
      <c r="F55" s="77">
        <f t="shared" si="1"/>
        <v>-0.3200000000000003</v>
      </c>
      <c r="G55" s="77">
        <f t="shared" si="0"/>
        <v>5.41</v>
      </c>
      <c r="I55" s="67"/>
      <c r="J55" s="100"/>
    </row>
    <row r="56" spans="1:10" ht="12" customHeight="1">
      <c r="A56" s="50" t="s">
        <v>33</v>
      </c>
      <c r="B56" s="91">
        <v>2.82</v>
      </c>
      <c r="C56" s="91">
        <v>10.89</v>
      </c>
      <c r="D56" s="91">
        <v>13.57</v>
      </c>
      <c r="E56" s="91">
        <v>13.57</v>
      </c>
      <c r="F56" s="77">
        <f t="shared" si="1"/>
        <v>0</v>
      </c>
      <c r="G56" s="77">
        <f t="shared" si="0"/>
        <v>8.07</v>
      </c>
      <c r="I56" s="67"/>
      <c r="J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H3"/>
    </row>
    <row r="4" spans="1:14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350</v>
      </c>
      <c r="E4" s="97">
        <f>SUM(E5:E7)</f>
        <v>180</v>
      </c>
      <c r="F4" s="77">
        <f>E4-D4</f>
        <v>-170</v>
      </c>
      <c r="G4" s="77">
        <f>+C4-B4</f>
        <v>95</v>
      </c>
      <c r="H4"/>
      <c r="I4" s="9"/>
      <c r="L4" s="101"/>
      <c r="M4" s="101"/>
      <c r="N4" s="101"/>
    </row>
    <row r="5" spans="1:14" ht="12.75" customHeight="1">
      <c r="A5" s="66" t="s">
        <v>10</v>
      </c>
      <c r="B5" s="94">
        <v>635</v>
      </c>
      <c r="C5" s="94">
        <v>705</v>
      </c>
      <c r="D5" s="94">
        <v>40</v>
      </c>
      <c r="E5" s="94">
        <v>30</v>
      </c>
      <c r="F5" s="77">
        <f aca="true" t="shared" si="0" ref="F5:F25">E5-D5</f>
        <v>-10</v>
      </c>
      <c r="G5" s="77">
        <f aca="true" t="shared" si="1" ref="G5:G25">+C5-B5</f>
        <v>70</v>
      </c>
      <c r="H5"/>
      <c r="I5" s="147"/>
      <c r="L5" s="101"/>
      <c r="M5" s="101"/>
      <c r="N5" s="101"/>
    </row>
    <row r="6" spans="1:14" ht="12.75" customHeight="1">
      <c r="A6" s="66" t="s">
        <v>36</v>
      </c>
      <c r="B6" s="94">
        <v>830</v>
      </c>
      <c r="C6" s="94">
        <v>1045</v>
      </c>
      <c r="D6" s="94">
        <v>100</v>
      </c>
      <c r="E6" s="94">
        <v>50</v>
      </c>
      <c r="F6" s="77">
        <f t="shared" si="0"/>
        <v>-50</v>
      </c>
      <c r="G6" s="77">
        <f t="shared" si="1"/>
        <v>215</v>
      </c>
      <c r="H6"/>
      <c r="I6" s="147"/>
      <c r="L6" s="101"/>
      <c r="M6" s="101"/>
      <c r="N6" s="101"/>
    </row>
    <row r="7" spans="1:14" ht="12.75" customHeight="1">
      <c r="A7" s="66" t="s">
        <v>11</v>
      </c>
      <c r="B7" s="94">
        <v>3125</v>
      </c>
      <c r="C7" s="94">
        <v>2935</v>
      </c>
      <c r="D7" s="94">
        <v>210</v>
      </c>
      <c r="E7" s="94">
        <v>100</v>
      </c>
      <c r="F7" s="77">
        <f t="shared" si="0"/>
        <v>-110</v>
      </c>
      <c r="G7" s="77">
        <f t="shared" si="1"/>
        <v>-190</v>
      </c>
      <c r="H7"/>
      <c r="I7" s="147"/>
      <c r="L7" s="101"/>
      <c r="M7" s="101"/>
      <c r="N7" s="101"/>
    </row>
    <row r="8" spans="1:14" ht="13.5" customHeight="1" hidden="1">
      <c r="A8" s="66" t="s">
        <v>37</v>
      </c>
      <c r="B8" s="116">
        <v>0</v>
      </c>
      <c r="C8" s="95"/>
      <c r="D8" s="95"/>
      <c r="E8" s="95"/>
      <c r="F8" s="77">
        <f t="shared" si="0"/>
        <v>0</v>
      </c>
      <c r="G8" s="77">
        <f t="shared" si="1"/>
        <v>0</v>
      </c>
      <c r="H8"/>
      <c r="I8" s="147"/>
      <c r="L8" s="101"/>
      <c r="M8" s="101"/>
      <c r="N8" s="101"/>
    </row>
    <row r="9" spans="1:14" ht="12.75" customHeight="1" hidden="1">
      <c r="A9" s="66" t="s">
        <v>38</v>
      </c>
      <c r="B9" s="116">
        <v>0</v>
      </c>
      <c r="C9" s="95"/>
      <c r="D9" s="95"/>
      <c r="E9" s="95"/>
      <c r="F9" s="77">
        <f t="shared" si="0"/>
        <v>0</v>
      </c>
      <c r="G9" s="77">
        <f t="shared" si="1"/>
        <v>0</v>
      </c>
      <c r="H9"/>
      <c r="I9" s="147"/>
      <c r="L9" s="101"/>
      <c r="M9" s="101"/>
      <c r="N9" s="101"/>
    </row>
    <row r="10" spans="1:14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269.03</v>
      </c>
      <c r="E10" s="97">
        <f>SUM(E11:E13)</f>
        <v>424.03999999999996</v>
      </c>
      <c r="F10" s="77">
        <f t="shared" si="0"/>
        <v>155.01</v>
      </c>
      <c r="G10" s="77">
        <f t="shared" si="1"/>
        <v>-684.8299999999999</v>
      </c>
      <c r="H10"/>
      <c r="L10" s="101"/>
      <c r="M10" s="101"/>
      <c r="N10" s="101"/>
    </row>
    <row r="11" spans="1:14" ht="12.75" customHeight="1">
      <c r="A11" s="66" t="s">
        <v>10</v>
      </c>
      <c r="B11" s="94">
        <v>941.872</v>
      </c>
      <c r="C11" s="94">
        <v>277.49</v>
      </c>
      <c r="D11" s="94">
        <v>32.86</v>
      </c>
      <c r="E11" s="94">
        <v>36.72</v>
      </c>
      <c r="F11" s="77">
        <f t="shared" si="0"/>
        <v>3.8599999999999994</v>
      </c>
      <c r="G11" s="77">
        <f t="shared" si="1"/>
        <v>-664.382</v>
      </c>
      <c r="H11"/>
      <c r="I11" s="9"/>
      <c r="L11" s="101"/>
      <c r="M11" s="101"/>
      <c r="N11" s="101"/>
    </row>
    <row r="12" spans="1:14" ht="12.75" customHeight="1">
      <c r="A12" s="66" t="s">
        <v>36</v>
      </c>
      <c r="B12" s="94">
        <v>1086.585</v>
      </c>
      <c r="C12" s="94">
        <v>1258.517</v>
      </c>
      <c r="D12" s="94">
        <v>53.3</v>
      </c>
      <c r="E12" s="94">
        <v>97.62</v>
      </c>
      <c r="F12" s="77">
        <f t="shared" si="0"/>
        <v>44.32000000000001</v>
      </c>
      <c r="G12" s="77">
        <f t="shared" si="1"/>
        <v>171.93200000000002</v>
      </c>
      <c r="H12"/>
      <c r="I12" s="9"/>
      <c r="L12" s="101"/>
      <c r="M12" s="101"/>
      <c r="N12" s="101"/>
    </row>
    <row r="13" spans="1:14" ht="12.75" customHeight="1">
      <c r="A13" s="66" t="s">
        <v>11</v>
      </c>
      <c r="B13" s="94">
        <v>4329.071</v>
      </c>
      <c r="C13" s="94">
        <v>4136.691</v>
      </c>
      <c r="D13" s="94">
        <v>182.87</v>
      </c>
      <c r="E13" s="94">
        <v>289.7</v>
      </c>
      <c r="F13" s="77">
        <f t="shared" si="0"/>
        <v>106.82999999999998</v>
      </c>
      <c r="G13" s="77">
        <f t="shared" si="1"/>
        <v>-192.3800000000001</v>
      </c>
      <c r="H13"/>
      <c r="I13" s="9"/>
      <c r="L13" s="101"/>
      <c r="M13" s="101"/>
      <c r="N13" s="101"/>
    </row>
    <row r="14" spans="1:14" ht="12.75" customHeight="1" hidden="1">
      <c r="A14" s="66" t="s">
        <v>37</v>
      </c>
      <c r="B14" s="116">
        <v>0</v>
      </c>
      <c r="C14" s="95"/>
      <c r="D14" s="95"/>
      <c r="E14" s="95"/>
      <c r="F14" s="77">
        <f t="shared" si="0"/>
        <v>0</v>
      </c>
      <c r="G14" s="77">
        <f t="shared" si="1"/>
        <v>0</v>
      </c>
      <c r="H14"/>
      <c r="I14" s="9"/>
      <c r="L14" s="101"/>
      <c r="M14" s="101"/>
      <c r="N14" s="101"/>
    </row>
    <row r="15" spans="1:14" ht="12.75" customHeight="1" hidden="1">
      <c r="A15" s="66" t="s">
        <v>38</v>
      </c>
      <c r="B15" s="116">
        <v>0</v>
      </c>
      <c r="C15" s="95"/>
      <c r="D15" s="95"/>
      <c r="E15" s="95"/>
      <c r="F15" s="77">
        <f t="shared" si="0"/>
        <v>0</v>
      </c>
      <c r="G15" s="77">
        <f t="shared" si="1"/>
        <v>0</v>
      </c>
      <c r="H15"/>
      <c r="I15" s="9"/>
      <c r="L15" s="101"/>
      <c r="M15" s="101"/>
      <c r="N15" s="101"/>
    </row>
    <row r="16" spans="1:14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212.84</v>
      </c>
      <c r="E16" s="97">
        <f>SUM(E17:E19)</f>
        <v>308.71000000000004</v>
      </c>
      <c r="F16" s="77">
        <f t="shared" si="0"/>
        <v>95.87000000000003</v>
      </c>
      <c r="G16" s="77">
        <f t="shared" si="1"/>
        <v>554.5049999999997</v>
      </c>
      <c r="H16"/>
      <c r="L16" s="101"/>
      <c r="M16" s="101"/>
      <c r="N16" s="101"/>
    </row>
    <row r="17" spans="1:14" ht="12.75" customHeight="1">
      <c r="A17" s="66" t="s">
        <v>10</v>
      </c>
      <c r="B17" s="94">
        <v>520.3</v>
      </c>
      <c r="C17" s="94">
        <v>99.79</v>
      </c>
      <c r="D17" s="94">
        <v>19.16</v>
      </c>
      <c r="E17" s="94">
        <v>27.46</v>
      </c>
      <c r="F17" s="77">
        <f t="shared" si="0"/>
        <v>8.3</v>
      </c>
      <c r="G17" s="77">
        <f t="shared" si="1"/>
        <v>-420.50999999999993</v>
      </c>
      <c r="H17"/>
      <c r="L17" s="101"/>
      <c r="M17" s="101"/>
      <c r="N17" s="101"/>
    </row>
    <row r="18" spans="1:14" ht="12.75" customHeight="1">
      <c r="A18" s="66" t="s">
        <v>36</v>
      </c>
      <c r="B18" s="94">
        <v>522.772</v>
      </c>
      <c r="C18" s="94">
        <v>851.672</v>
      </c>
      <c r="D18" s="94">
        <v>43.4</v>
      </c>
      <c r="E18" s="94">
        <v>56.25</v>
      </c>
      <c r="F18" s="77">
        <f t="shared" si="0"/>
        <v>12.850000000000001</v>
      </c>
      <c r="G18" s="77">
        <f t="shared" si="1"/>
        <v>328.9</v>
      </c>
      <c r="H18"/>
      <c r="L18" s="101"/>
      <c r="M18" s="101"/>
      <c r="N18" s="101"/>
    </row>
    <row r="19" spans="1:14" ht="12.75" customHeight="1">
      <c r="A19" s="66" t="s">
        <v>11</v>
      </c>
      <c r="B19" s="94">
        <v>2484.333</v>
      </c>
      <c r="C19" s="94">
        <v>3130.448</v>
      </c>
      <c r="D19" s="94">
        <v>150.28</v>
      </c>
      <c r="E19" s="94">
        <v>225</v>
      </c>
      <c r="F19" s="77">
        <f t="shared" si="0"/>
        <v>74.72</v>
      </c>
      <c r="G19" s="77">
        <f t="shared" si="1"/>
        <v>646.1149999999998</v>
      </c>
      <c r="H19"/>
      <c r="L19" s="101"/>
      <c r="M19" s="101"/>
      <c r="N19" s="101"/>
    </row>
    <row r="20" spans="1:14" ht="12.75" customHeight="1" hidden="1">
      <c r="A20" s="66" t="s">
        <v>37</v>
      </c>
      <c r="B20" s="116">
        <v>0</v>
      </c>
      <c r="C20" s="95"/>
      <c r="D20" s="95"/>
      <c r="E20" s="95"/>
      <c r="F20" s="77">
        <f t="shared" si="0"/>
        <v>0</v>
      </c>
      <c r="G20" s="77">
        <f t="shared" si="1"/>
        <v>0</v>
      </c>
      <c r="H20"/>
      <c r="L20" s="101"/>
      <c r="M20" s="101"/>
      <c r="N20" s="101"/>
    </row>
    <row r="21" spans="1:14" ht="12.75" customHeight="1" hidden="1">
      <c r="A21" s="66" t="s">
        <v>38</v>
      </c>
      <c r="B21" s="116">
        <v>0</v>
      </c>
      <c r="C21" s="95"/>
      <c r="D21" s="95"/>
      <c r="E21" s="95"/>
      <c r="F21" s="77">
        <f t="shared" si="0"/>
        <v>0</v>
      </c>
      <c r="G21" s="77">
        <f t="shared" si="1"/>
        <v>0</v>
      </c>
      <c r="H21"/>
      <c r="L21" s="101"/>
      <c r="M21" s="101"/>
      <c r="N21" s="101"/>
    </row>
    <row r="22" spans="1:14" ht="12.75" customHeight="1">
      <c r="A22" s="65" t="s">
        <v>67</v>
      </c>
      <c r="B22" s="111">
        <v>10.39</v>
      </c>
      <c r="C22" s="131">
        <v>15.59</v>
      </c>
      <c r="D22" s="131">
        <v>13.96</v>
      </c>
      <c r="E22" s="131">
        <v>13.39</v>
      </c>
      <c r="F22" s="77">
        <f t="shared" si="0"/>
        <v>-0.5700000000000003</v>
      </c>
      <c r="G22" s="77">
        <f t="shared" si="1"/>
        <v>5.199999999999999</v>
      </c>
      <c r="H22"/>
      <c r="I22" s="67"/>
      <c r="J22" s="67"/>
      <c r="K22" s="67"/>
      <c r="L22" s="101"/>
      <c r="M22" s="101"/>
      <c r="N22" s="101"/>
    </row>
    <row r="23" spans="1:14" ht="12.75" customHeight="1">
      <c r="A23" s="66" t="s">
        <v>10</v>
      </c>
      <c r="B23" s="93">
        <v>4.6</v>
      </c>
      <c r="C23" s="93">
        <v>8.05</v>
      </c>
      <c r="D23" s="93">
        <v>6.89</v>
      </c>
      <c r="E23" s="93">
        <v>6.6</v>
      </c>
      <c r="F23" s="77">
        <f t="shared" si="0"/>
        <v>-0.29000000000000004</v>
      </c>
      <c r="G23" s="77">
        <f t="shared" si="1"/>
        <v>3.450000000000001</v>
      </c>
      <c r="H23"/>
      <c r="I23" s="67"/>
      <c r="J23" s="67"/>
      <c r="K23" s="67"/>
      <c r="L23" s="101"/>
      <c r="M23" s="101"/>
      <c r="N23" s="101"/>
    </row>
    <row r="24" spans="1:14" ht="12.75" customHeight="1">
      <c r="A24" s="66" t="s">
        <v>36</v>
      </c>
      <c r="B24" s="93">
        <v>7.41</v>
      </c>
      <c r="C24" s="114">
        <v>12.97</v>
      </c>
      <c r="D24" s="114">
        <v>13.39</v>
      </c>
      <c r="E24" s="114">
        <v>13.28</v>
      </c>
      <c r="F24" s="77">
        <f t="shared" si="0"/>
        <v>-0.11000000000000121</v>
      </c>
      <c r="G24" s="77">
        <f t="shared" si="1"/>
        <v>5.5600000000000005</v>
      </c>
      <c r="H24"/>
      <c r="I24" s="67"/>
      <c r="J24" s="67"/>
      <c r="K24" s="67"/>
      <c r="L24" s="101"/>
      <c r="M24" s="101"/>
      <c r="N24" s="101"/>
    </row>
    <row r="25" spans="1:14" ht="12.75" customHeight="1">
      <c r="A25" s="66" t="s">
        <v>11</v>
      </c>
      <c r="B25" s="93">
        <v>12.06</v>
      </c>
      <c r="C25" s="93">
        <v>16.92</v>
      </c>
      <c r="D25" s="93">
        <v>15.03</v>
      </c>
      <c r="E25" s="93">
        <v>14.93</v>
      </c>
      <c r="F25" s="77">
        <f t="shared" si="0"/>
        <v>-0.09999999999999964</v>
      </c>
      <c r="G25" s="77">
        <f t="shared" si="1"/>
        <v>4.860000000000001</v>
      </c>
      <c r="H25"/>
      <c r="I25" s="67"/>
      <c r="J25" s="67"/>
      <c r="K25" s="67"/>
      <c r="L25" s="101"/>
      <c r="M25" s="101"/>
      <c r="N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8" ht="26.25" customHeight="1">
      <c r="A31" s="56"/>
      <c r="B31" s="54" t="s">
        <v>103</v>
      </c>
      <c r="C31" s="54" t="s">
        <v>111</v>
      </c>
      <c r="D31" s="54">
        <v>40848</v>
      </c>
      <c r="E31" s="54">
        <v>40878</v>
      </c>
      <c r="F31" s="59" t="s">
        <v>2</v>
      </c>
      <c r="G31" s="59" t="s">
        <v>3</v>
      </c>
      <c r="H31"/>
    </row>
    <row r="32" spans="1:12" ht="12.75" customHeight="1">
      <c r="A32" s="142" t="s">
        <v>42</v>
      </c>
      <c r="B32" s="72">
        <v>3.666606846907961</v>
      </c>
      <c r="C32" s="72">
        <v>9.404438768528964</v>
      </c>
      <c r="D32" s="72">
        <v>10.1630908535867</v>
      </c>
      <c r="E32" s="72">
        <v>11.76</v>
      </c>
      <c r="F32" s="77">
        <f>E32-D32</f>
        <v>1.5969091464132994</v>
      </c>
      <c r="G32" s="77">
        <f>C32-B32</f>
        <v>5.737831921621003</v>
      </c>
      <c r="H32" s="67"/>
      <c r="I32" s="72"/>
      <c r="K32" s="72"/>
      <c r="L32" s="137"/>
    </row>
    <row r="33" spans="1:13" ht="12.75" customHeight="1">
      <c r="A33" s="63" t="s">
        <v>26</v>
      </c>
      <c r="B33" s="135">
        <v>4.146377470578715</v>
      </c>
      <c r="C33" s="31">
        <v>8.993765324157467</v>
      </c>
      <c r="D33" s="31">
        <v>10.1812959724724</v>
      </c>
      <c r="E33" s="31" t="s">
        <v>1</v>
      </c>
      <c r="F33" s="77">
        <f>-D33</f>
        <v>-10.1812959724724</v>
      </c>
      <c r="G33" s="77">
        <f>C33-B33</f>
        <v>4.847387853578752</v>
      </c>
      <c r="H33" s="67"/>
      <c r="I33" s="31"/>
      <c r="K33" s="31"/>
      <c r="L33" s="137"/>
      <c r="M33" s="137"/>
    </row>
    <row r="34" spans="1:12" ht="12.75" customHeight="1">
      <c r="A34" s="63" t="s">
        <v>27</v>
      </c>
      <c r="B34" s="31">
        <v>3.6878438437370695</v>
      </c>
      <c r="C34" s="31">
        <v>9.366284854061487</v>
      </c>
      <c r="D34" s="31">
        <v>10.155194012567</v>
      </c>
      <c r="E34" s="31">
        <v>11.946400969487327</v>
      </c>
      <c r="F34" s="77">
        <f>E34-D34</f>
        <v>1.7912069569203268</v>
      </c>
      <c r="G34" s="77">
        <f>C34-B34</f>
        <v>5.678441010324417</v>
      </c>
      <c r="H34" s="67"/>
      <c r="I34" s="31"/>
      <c r="K34" s="31"/>
      <c r="L34" s="137"/>
    </row>
    <row r="35" spans="1:12" ht="12.75" customHeight="1">
      <c r="A35" s="63" t="s">
        <v>28</v>
      </c>
      <c r="B35" s="31">
        <v>3.4022507119625924</v>
      </c>
      <c r="C35" s="31">
        <v>9.478366434104279</v>
      </c>
      <c r="D35" s="136" t="s">
        <v>1</v>
      </c>
      <c r="E35" s="31">
        <v>10.26726351254617</v>
      </c>
      <c r="F35" s="77">
        <f>E35</f>
        <v>10.26726351254617</v>
      </c>
      <c r="G35" s="77">
        <f>C35-B35</f>
        <v>6.076115722141687</v>
      </c>
      <c r="H35" s="67"/>
      <c r="I35" s="135"/>
      <c r="K35" s="135"/>
      <c r="L35" s="137"/>
    </row>
    <row r="36" spans="1:12" ht="12.75" customHeight="1">
      <c r="A36" s="63" t="s">
        <v>29</v>
      </c>
      <c r="B36" s="31" t="s">
        <v>1</v>
      </c>
      <c r="C36" s="31">
        <v>12</v>
      </c>
      <c r="D36" s="136" t="s">
        <v>1</v>
      </c>
      <c r="E36" s="136" t="s">
        <v>1</v>
      </c>
      <c r="F36" s="77" t="s">
        <v>1</v>
      </c>
      <c r="G36" s="77">
        <f>C36</f>
        <v>12</v>
      </c>
      <c r="H36" s="67"/>
      <c r="I36" s="135"/>
      <c r="K36" s="135"/>
      <c r="L36" s="137"/>
    </row>
    <row r="37" spans="1:12" ht="12.75" customHeight="1">
      <c r="A37" s="63" t="s">
        <v>30</v>
      </c>
      <c r="B37" s="136" t="s">
        <v>1</v>
      </c>
      <c r="C37" s="136" t="s">
        <v>1</v>
      </c>
      <c r="D37" s="136" t="s">
        <v>1</v>
      </c>
      <c r="E37" s="136" t="s">
        <v>1</v>
      </c>
      <c r="F37" s="77" t="s">
        <v>1</v>
      </c>
      <c r="G37" s="77" t="s">
        <v>1</v>
      </c>
      <c r="H37" s="136"/>
      <c r="I37" s="136"/>
      <c r="J37" s="136"/>
      <c r="K37" s="137"/>
      <c r="L37" s="137"/>
    </row>
    <row r="38" spans="1:12" ht="12.75" customHeight="1">
      <c r="A38" s="63" t="s">
        <v>70</v>
      </c>
      <c r="B38" s="136" t="s">
        <v>1</v>
      </c>
      <c r="C38" s="31" t="s">
        <v>1</v>
      </c>
      <c r="D38" s="136" t="s">
        <v>1</v>
      </c>
      <c r="E38" s="136" t="s">
        <v>1</v>
      </c>
      <c r="F38" s="77" t="s">
        <v>1</v>
      </c>
      <c r="G38" s="77" t="s">
        <v>1</v>
      </c>
      <c r="H38" s="136"/>
      <c r="I38" s="136"/>
      <c r="J38" s="136"/>
      <c r="K38" s="137"/>
      <c r="L38" s="137"/>
    </row>
    <row r="39" spans="1:12" ht="12.75" customHeight="1">
      <c r="A39" s="63" t="s">
        <v>71</v>
      </c>
      <c r="B39" s="136" t="s">
        <v>1</v>
      </c>
      <c r="C39" s="136" t="s">
        <v>1</v>
      </c>
      <c r="D39" s="136" t="s">
        <v>1</v>
      </c>
      <c r="E39" s="136" t="s">
        <v>1</v>
      </c>
      <c r="F39" s="77" t="s">
        <v>1</v>
      </c>
      <c r="G39" s="77" t="s">
        <v>1</v>
      </c>
      <c r="H39" s="136"/>
      <c r="I39" s="136"/>
      <c r="J39" s="136"/>
      <c r="K39" s="137"/>
      <c r="L39" s="137"/>
    </row>
    <row r="40" spans="1:12" ht="12.75" customHeight="1">
      <c r="A40" s="63" t="s">
        <v>72</v>
      </c>
      <c r="B40" s="136" t="s">
        <v>1</v>
      </c>
      <c r="C40" s="136" t="s">
        <v>1</v>
      </c>
      <c r="D40" s="136" t="s">
        <v>1</v>
      </c>
      <c r="E40" s="136" t="s">
        <v>1</v>
      </c>
      <c r="F40" s="77" t="s">
        <v>1</v>
      </c>
      <c r="G40" s="77" t="s">
        <v>1</v>
      </c>
      <c r="H40" s="136"/>
      <c r="I40" s="136"/>
      <c r="J40" s="136"/>
      <c r="K40" s="137"/>
      <c r="L40" s="137"/>
    </row>
    <row r="41" spans="1:12" ht="12.75" customHeight="1">
      <c r="A41" s="142" t="s">
        <v>75</v>
      </c>
      <c r="B41" s="72">
        <v>4.706855176159571</v>
      </c>
      <c r="C41" s="72">
        <v>9.116030303030303</v>
      </c>
      <c r="D41" s="105">
        <v>10</v>
      </c>
      <c r="E41" s="105">
        <v>11.31</v>
      </c>
      <c r="F41" s="77">
        <f>E41-D41</f>
        <v>1.3100000000000005</v>
      </c>
      <c r="G41" s="77">
        <f>C41-B41</f>
        <v>4.409175126870732</v>
      </c>
      <c r="H41" s="137"/>
      <c r="I41" s="137"/>
      <c r="J41" s="137"/>
      <c r="K41" s="137"/>
      <c r="L41" s="137"/>
    </row>
    <row r="42" spans="1:12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77" t="s">
        <v>1</v>
      </c>
      <c r="G42" s="77">
        <f>C42</f>
        <v>10.290697674418604</v>
      </c>
      <c r="H42" s="137"/>
      <c r="I42" s="137"/>
      <c r="J42" s="137"/>
      <c r="K42" s="137"/>
      <c r="L42" s="137"/>
    </row>
    <row r="43" spans="1:12" ht="12.75" customHeight="1">
      <c r="A43" s="63" t="s">
        <v>27</v>
      </c>
      <c r="B43" s="31">
        <v>4.814605781910859</v>
      </c>
      <c r="C43" s="31">
        <v>9.535406548197246</v>
      </c>
      <c r="D43" s="31">
        <v>10</v>
      </c>
      <c r="E43" s="31">
        <v>12</v>
      </c>
      <c r="F43" s="77">
        <f>E43-D43</f>
        <v>2</v>
      </c>
      <c r="G43" s="77">
        <f>C43-B43</f>
        <v>4.720800766286387</v>
      </c>
      <c r="H43" s="31"/>
      <c r="I43" s="138"/>
      <c r="J43" s="31"/>
      <c r="K43" s="137"/>
      <c r="L43" s="137"/>
    </row>
    <row r="44" spans="1:12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77">
        <f>E44</f>
        <v>10</v>
      </c>
      <c r="G44" s="77">
        <f>C44-B44</f>
        <v>5.673389355742298</v>
      </c>
      <c r="H44" s="31"/>
      <c r="I44" s="139"/>
      <c r="J44" s="31"/>
      <c r="K44" s="137"/>
      <c r="L44" s="137"/>
    </row>
    <row r="45" spans="1:12" ht="12.75" customHeight="1">
      <c r="A45" s="63" t="s">
        <v>29</v>
      </c>
      <c r="B45" s="31">
        <v>5</v>
      </c>
      <c r="C45" s="31">
        <v>7</v>
      </c>
      <c r="D45" s="135" t="s">
        <v>1</v>
      </c>
      <c r="E45" s="135" t="s">
        <v>1</v>
      </c>
      <c r="F45" s="77" t="str">
        <f>E45</f>
        <v>-</v>
      </c>
      <c r="G45" s="77">
        <f>C45-B45</f>
        <v>2</v>
      </c>
      <c r="H45" s="31"/>
      <c r="I45" s="140"/>
      <c r="J45" s="135"/>
      <c r="K45" s="137"/>
      <c r="L45" s="137"/>
    </row>
    <row r="46" spans="1:12" ht="12.75" customHeight="1">
      <c r="A46" s="63" t="s">
        <v>30</v>
      </c>
      <c r="B46" s="31" t="s">
        <v>1</v>
      </c>
      <c r="C46" s="31">
        <v>10</v>
      </c>
      <c r="D46" s="135" t="s">
        <v>1</v>
      </c>
      <c r="E46" s="135" t="s">
        <v>1</v>
      </c>
      <c r="F46" s="77" t="s">
        <v>1</v>
      </c>
      <c r="G46" s="77">
        <f>C46</f>
        <v>10</v>
      </c>
      <c r="H46" s="135"/>
      <c r="I46" s="140"/>
      <c r="J46" s="135"/>
      <c r="K46" s="137"/>
      <c r="L46" s="137"/>
    </row>
    <row r="47" spans="1:12" ht="12.75" customHeight="1">
      <c r="A47" s="63" t="s">
        <v>70</v>
      </c>
      <c r="B47" s="31" t="s">
        <v>1</v>
      </c>
      <c r="C47" s="31" t="s">
        <v>1</v>
      </c>
      <c r="D47" s="135" t="s">
        <v>1</v>
      </c>
      <c r="E47" s="135" t="s">
        <v>1</v>
      </c>
      <c r="F47" s="77" t="s">
        <v>1</v>
      </c>
      <c r="G47" s="77" t="s">
        <v>1</v>
      </c>
      <c r="H47" s="136"/>
      <c r="I47" s="136"/>
      <c r="J47" s="136"/>
      <c r="K47" s="137"/>
      <c r="L47" s="137"/>
    </row>
    <row r="48" spans="1:12" ht="12.75" customHeight="1">
      <c r="A48" s="63" t="s">
        <v>71</v>
      </c>
      <c r="B48" s="31" t="s">
        <v>1</v>
      </c>
      <c r="C48" s="136" t="s">
        <v>1</v>
      </c>
      <c r="D48" s="135" t="s">
        <v>1</v>
      </c>
      <c r="E48" s="135" t="s">
        <v>1</v>
      </c>
      <c r="F48" s="77" t="s">
        <v>1</v>
      </c>
      <c r="G48" s="77" t="s">
        <v>1</v>
      </c>
      <c r="H48" s="136"/>
      <c r="I48" s="136"/>
      <c r="J48" s="136"/>
      <c r="K48" s="137"/>
      <c r="L48" s="137"/>
    </row>
    <row r="49" spans="1:12" ht="12.75" customHeight="1">
      <c r="A49" s="63" t="s">
        <v>72</v>
      </c>
      <c r="B49" s="31" t="s">
        <v>1</v>
      </c>
      <c r="C49" s="136" t="s">
        <v>1</v>
      </c>
      <c r="D49" s="135" t="s">
        <v>1</v>
      </c>
      <c r="E49" s="135" t="s">
        <v>1</v>
      </c>
      <c r="F49" s="77" t="s">
        <v>1</v>
      </c>
      <c r="G49" s="77" t="s">
        <v>1</v>
      </c>
      <c r="H49" s="136"/>
      <c r="I49" s="136"/>
      <c r="J49" s="136"/>
      <c r="K49" s="137"/>
      <c r="L49" s="137"/>
    </row>
    <row r="50" spans="1:12" ht="12.75" customHeight="1">
      <c r="A50" s="142" t="s">
        <v>76</v>
      </c>
      <c r="B50" s="143">
        <v>3.554886339486279</v>
      </c>
      <c r="C50" s="105">
        <v>3.5</v>
      </c>
      <c r="D50" s="105">
        <v>5</v>
      </c>
      <c r="E50" s="105" t="s">
        <v>1</v>
      </c>
      <c r="F50" s="77">
        <f>-D50</f>
        <v>-5</v>
      </c>
      <c r="G50" s="77">
        <f>C50-B50</f>
        <v>-0.05488633948627886</v>
      </c>
      <c r="H50" s="105"/>
      <c r="I50" s="105"/>
      <c r="J50" s="105"/>
      <c r="K50" s="137"/>
      <c r="L50" s="137"/>
    </row>
    <row r="51" spans="1:12" ht="12.75" customHeight="1">
      <c r="A51" s="63" t="s">
        <v>26</v>
      </c>
      <c r="B51" s="31" t="s">
        <v>1</v>
      </c>
      <c r="C51" s="31">
        <v>3</v>
      </c>
      <c r="D51" s="135" t="s">
        <v>1</v>
      </c>
      <c r="E51" s="135" t="s">
        <v>1</v>
      </c>
      <c r="F51" s="77" t="s">
        <v>1</v>
      </c>
      <c r="G51" s="77">
        <f>C51</f>
        <v>3</v>
      </c>
      <c r="H51" s="136"/>
      <c r="I51" s="136"/>
      <c r="J51" s="136"/>
      <c r="K51" s="137"/>
      <c r="L51" s="137"/>
    </row>
    <row r="52" spans="1:12" ht="12.75" customHeight="1">
      <c r="A52" s="63" t="s">
        <v>27</v>
      </c>
      <c r="B52" s="144">
        <v>3.5622309182440564</v>
      </c>
      <c r="C52" s="31">
        <v>1</v>
      </c>
      <c r="D52" s="31" t="s">
        <v>1</v>
      </c>
      <c r="E52" s="31" t="s">
        <v>1</v>
      </c>
      <c r="F52" s="77" t="s">
        <v>1</v>
      </c>
      <c r="G52" s="77">
        <f>C52-B52</f>
        <v>-2.5622309182440564</v>
      </c>
      <c r="H52" s="31"/>
      <c r="I52" s="31"/>
      <c r="J52" s="31"/>
      <c r="K52" s="137"/>
      <c r="L52" s="137"/>
    </row>
    <row r="53" spans="1:12" ht="12.75" customHeight="1">
      <c r="A53" s="63" t="s">
        <v>28</v>
      </c>
      <c r="B53" s="144" t="s">
        <v>1</v>
      </c>
      <c r="C53" s="31" t="s">
        <v>1</v>
      </c>
      <c r="D53" s="136" t="s">
        <v>1</v>
      </c>
      <c r="E53" s="136" t="s">
        <v>1</v>
      </c>
      <c r="F53" s="77" t="s">
        <v>1</v>
      </c>
      <c r="G53" s="77" t="s">
        <v>1</v>
      </c>
      <c r="H53" s="136"/>
      <c r="I53" s="136"/>
      <c r="J53" s="136"/>
      <c r="K53" s="137"/>
      <c r="L53" s="137"/>
    </row>
    <row r="54" spans="1:12" ht="12.75" customHeight="1">
      <c r="A54" s="63" t="s">
        <v>29</v>
      </c>
      <c r="B54" s="144" t="s">
        <v>1</v>
      </c>
      <c r="C54" s="31" t="s">
        <v>1</v>
      </c>
      <c r="D54" s="136" t="s">
        <v>1</v>
      </c>
      <c r="E54" s="136" t="s">
        <v>1</v>
      </c>
      <c r="F54" s="77" t="s">
        <v>1</v>
      </c>
      <c r="G54" s="77" t="s">
        <v>1</v>
      </c>
      <c r="H54" s="136"/>
      <c r="I54" s="136"/>
      <c r="J54" s="136"/>
      <c r="K54" s="137"/>
      <c r="L54" s="137"/>
    </row>
    <row r="55" spans="1:12" ht="12.75" customHeight="1">
      <c r="A55" s="63" t="s">
        <v>30</v>
      </c>
      <c r="B55" s="144">
        <v>3.5</v>
      </c>
      <c r="C55" s="31">
        <v>5</v>
      </c>
      <c r="D55" s="135">
        <v>5</v>
      </c>
      <c r="E55" s="135" t="s">
        <v>1</v>
      </c>
      <c r="F55" s="77">
        <f>-D55</f>
        <v>-5</v>
      </c>
      <c r="G55" s="77">
        <f>C55-B55</f>
        <v>1.5</v>
      </c>
      <c r="H55" s="136"/>
      <c r="I55" s="136"/>
      <c r="J55" s="136"/>
      <c r="K55" s="137"/>
      <c r="L55" s="137"/>
    </row>
    <row r="56" spans="1:12" ht="12.75" customHeight="1">
      <c r="A56" s="63" t="s">
        <v>70</v>
      </c>
      <c r="B56" s="31" t="s">
        <v>1</v>
      </c>
      <c r="C56" s="31" t="s">
        <v>1</v>
      </c>
      <c r="D56" s="136" t="s">
        <v>1</v>
      </c>
      <c r="E56" s="136" t="s">
        <v>1</v>
      </c>
      <c r="F56" s="77" t="s">
        <v>1</v>
      </c>
      <c r="G56" s="77" t="s">
        <v>1</v>
      </c>
      <c r="H56" s="136"/>
      <c r="I56" s="136"/>
      <c r="J56" s="136"/>
      <c r="K56" s="137"/>
      <c r="L56" s="137"/>
    </row>
    <row r="57" spans="1:12" ht="12.75" customHeight="1">
      <c r="A57" s="63" t="s">
        <v>71</v>
      </c>
      <c r="B57" s="31" t="s">
        <v>1</v>
      </c>
      <c r="C57" s="31">
        <v>5</v>
      </c>
      <c r="D57" s="135" t="s">
        <v>1</v>
      </c>
      <c r="E57" s="135" t="s">
        <v>1</v>
      </c>
      <c r="F57" s="77" t="str">
        <f>E57</f>
        <v>-</v>
      </c>
      <c r="G57" s="77">
        <f>C57</f>
        <v>5</v>
      </c>
      <c r="H57" s="135"/>
      <c r="I57" s="135"/>
      <c r="J57" s="135"/>
      <c r="K57" s="137"/>
      <c r="L57" s="137"/>
    </row>
    <row r="58" spans="1:12" ht="12.75" customHeight="1">
      <c r="A58" s="63" t="s">
        <v>72</v>
      </c>
      <c r="B58" s="31" t="s">
        <v>1</v>
      </c>
      <c r="C58" s="31" t="s">
        <v>1</v>
      </c>
      <c r="D58" s="136" t="s">
        <v>1</v>
      </c>
      <c r="E58" s="136" t="s">
        <v>1</v>
      </c>
      <c r="F58" s="77" t="s">
        <v>1</v>
      </c>
      <c r="G58" s="77" t="s">
        <v>1</v>
      </c>
      <c r="H58" s="136"/>
      <c r="I58" s="136"/>
      <c r="J58" s="136"/>
      <c r="K58" s="137"/>
      <c r="L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48">
        <v>621.6667</v>
      </c>
      <c r="E4" s="148">
        <v>521.3547</v>
      </c>
      <c r="F4" s="77">
        <f>E4-D4</f>
        <v>-100.31200000000001</v>
      </c>
      <c r="G4" s="77">
        <f>C4-B4</f>
        <v>910.6143000000011</v>
      </c>
      <c r="H4" s="12"/>
      <c r="I4" s="2"/>
    </row>
    <row r="5" spans="1:10" ht="12.75" customHeight="1">
      <c r="A5" s="71" t="s">
        <v>45</v>
      </c>
      <c r="B5" s="145">
        <v>4597.9178</v>
      </c>
      <c r="C5" s="145">
        <v>5116.773</v>
      </c>
      <c r="D5" s="72">
        <v>563.1027</v>
      </c>
      <c r="E5" s="72">
        <v>460.3547</v>
      </c>
      <c r="F5" s="77">
        <f>E5-D5</f>
        <v>-102.74800000000005</v>
      </c>
      <c r="G5" s="77">
        <f>C5-B5</f>
        <v>518.8552</v>
      </c>
      <c r="H5" s="12"/>
      <c r="I5" s="149"/>
      <c r="J5" s="149"/>
    </row>
    <row r="6" spans="1:10" ht="12.75" customHeight="1">
      <c r="A6" s="34" t="s">
        <v>26</v>
      </c>
      <c r="B6" s="141">
        <v>236.6399</v>
      </c>
      <c r="C6" s="141">
        <v>322.7308</v>
      </c>
      <c r="D6" s="135">
        <v>170.36010000000002</v>
      </c>
      <c r="E6" s="135" t="s">
        <v>1</v>
      </c>
      <c r="F6" s="77">
        <f>-D6</f>
        <v>-170.36010000000002</v>
      </c>
      <c r="G6" s="77">
        <f>C6-B6</f>
        <v>86.09089999999998</v>
      </c>
      <c r="H6" s="12"/>
      <c r="I6" s="149"/>
      <c r="J6" s="149"/>
    </row>
    <row r="7" spans="1:10" ht="12.75" customHeight="1">
      <c r="A7" s="34" t="s">
        <v>27</v>
      </c>
      <c r="B7" s="141">
        <v>3639.4352</v>
      </c>
      <c r="C7" s="141">
        <v>4172.7801</v>
      </c>
      <c r="D7" s="31">
        <v>392.74260000000004</v>
      </c>
      <c r="E7" s="31">
        <v>407.9682</v>
      </c>
      <c r="F7" s="77">
        <f>E7-D7</f>
        <v>15.225599999999986</v>
      </c>
      <c r="G7" s="77">
        <f>C7-B7</f>
        <v>533.3449</v>
      </c>
      <c r="H7" s="12"/>
      <c r="I7" s="149"/>
      <c r="J7" s="149"/>
    </row>
    <row r="8" spans="1:10" ht="12.75" customHeight="1">
      <c r="A8" s="34" t="s">
        <v>28</v>
      </c>
      <c r="B8" s="141">
        <v>721.8427</v>
      </c>
      <c r="C8" s="141">
        <v>581.396</v>
      </c>
      <c r="D8" s="31" t="s">
        <v>1</v>
      </c>
      <c r="E8" s="31">
        <v>52.3865</v>
      </c>
      <c r="F8" s="77">
        <f>E8</f>
        <v>52.3865</v>
      </c>
      <c r="G8" s="77">
        <f>C8-B8</f>
        <v>-140.44670000000008</v>
      </c>
      <c r="H8" s="12"/>
      <c r="I8" s="149"/>
      <c r="J8" s="149"/>
    </row>
    <row r="9" spans="1:10" ht="12.75" customHeight="1">
      <c r="A9" s="34" t="s">
        <v>29</v>
      </c>
      <c r="B9" s="141" t="s">
        <v>1</v>
      </c>
      <c r="C9" s="141">
        <v>39.8661</v>
      </c>
      <c r="D9" s="31" t="s">
        <v>1</v>
      </c>
      <c r="E9" s="31" t="s">
        <v>1</v>
      </c>
      <c r="F9" s="77" t="s">
        <v>1</v>
      </c>
      <c r="G9" s="77">
        <f>C9</f>
        <v>39.8661</v>
      </c>
      <c r="H9" s="12"/>
      <c r="I9" s="149"/>
      <c r="J9" s="149"/>
    </row>
    <row r="10" spans="1:10" ht="12.75" customHeight="1">
      <c r="A10" s="34" t="s">
        <v>30</v>
      </c>
      <c r="B10" s="141" t="s">
        <v>1</v>
      </c>
      <c r="C10" s="141" t="s">
        <v>1</v>
      </c>
      <c r="D10" s="136" t="s">
        <v>1</v>
      </c>
      <c r="E10" s="136" t="s">
        <v>1</v>
      </c>
      <c r="F10" s="77" t="s">
        <v>1</v>
      </c>
      <c r="G10" s="77" t="s">
        <v>1</v>
      </c>
      <c r="H10"/>
      <c r="I10" s="149"/>
      <c r="J10" s="149"/>
    </row>
    <row r="11" spans="1:10" ht="12.75" customHeight="1">
      <c r="A11" s="34" t="s">
        <v>70</v>
      </c>
      <c r="B11" s="141" t="s">
        <v>1</v>
      </c>
      <c r="C11" s="141" t="s">
        <v>1</v>
      </c>
      <c r="D11" s="136" t="s">
        <v>1</v>
      </c>
      <c r="E11" s="136" t="s">
        <v>1</v>
      </c>
      <c r="F11" s="77" t="s">
        <v>1</v>
      </c>
      <c r="G11" s="77" t="s">
        <v>1</v>
      </c>
      <c r="H11"/>
      <c r="I11" s="149"/>
      <c r="J11" s="149"/>
    </row>
    <row r="12" spans="1:10" ht="12.75" customHeight="1">
      <c r="A12" s="34" t="s">
        <v>71</v>
      </c>
      <c r="B12" s="141" t="s">
        <v>1</v>
      </c>
      <c r="C12" s="141" t="s">
        <v>1</v>
      </c>
      <c r="D12" s="136" t="s">
        <v>1</v>
      </c>
      <c r="E12" s="136" t="s">
        <v>1</v>
      </c>
      <c r="F12" s="77" t="s">
        <v>1</v>
      </c>
      <c r="G12" s="77" t="s">
        <v>1</v>
      </c>
      <c r="H12"/>
      <c r="I12" s="149"/>
      <c r="J12" s="149"/>
    </row>
    <row r="13" spans="1:10" ht="12.75" customHeight="1">
      <c r="A13" s="34" t="s">
        <v>72</v>
      </c>
      <c r="B13" s="141" t="s">
        <v>1</v>
      </c>
      <c r="C13" s="141" t="s">
        <v>1</v>
      </c>
      <c r="D13" s="136" t="s">
        <v>1</v>
      </c>
      <c r="E13" s="136" t="s">
        <v>1</v>
      </c>
      <c r="F13" s="77" t="s">
        <v>1</v>
      </c>
      <c r="G13" s="77" t="s">
        <v>1</v>
      </c>
      <c r="H13"/>
      <c r="I13" s="149"/>
      <c r="J13" s="149"/>
    </row>
    <row r="14" spans="1:10" ht="12.75" customHeight="1">
      <c r="A14" s="71" t="s">
        <v>16</v>
      </c>
      <c r="B14" s="145">
        <v>451.0825</v>
      </c>
      <c r="C14" s="145">
        <v>905</v>
      </c>
      <c r="D14" s="146">
        <v>40</v>
      </c>
      <c r="E14" s="146">
        <v>61</v>
      </c>
      <c r="F14" s="77">
        <f>E14-D14</f>
        <v>21</v>
      </c>
      <c r="G14" s="77">
        <f>C14-B14</f>
        <v>453.9175</v>
      </c>
      <c r="H14" s="12"/>
      <c r="I14" s="149"/>
      <c r="J14" s="149"/>
    </row>
    <row r="15" spans="1:10" ht="12.75" customHeight="1">
      <c r="A15" s="34" t="s">
        <v>26</v>
      </c>
      <c r="B15" s="141" t="s">
        <v>1</v>
      </c>
      <c r="C15" s="141">
        <v>126</v>
      </c>
      <c r="D15" s="141" t="s">
        <v>1</v>
      </c>
      <c r="E15" s="141" t="s">
        <v>1</v>
      </c>
      <c r="F15" s="77" t="str">
        <f>E15</f>
        <v>-</v>
      </c>
      <c r="G15" s="77">
        <f>C15</f>
        <v>126</v>
      </c>
      <c r="H15" s="12"/>
      <c r="I15" s="149"/>
      <c r="J15" s="149"/>
    </row>
    <row r="16" spans="1:10" ht="12.75" customHeight="1">
      <c r="A16" s="34" t="s">
        <v>27</v>
      </c>
      <c r="B16" s="141">
        <v>365.8825</v>
      </c>
      <c r="C16" s="141">
        <v>584.3</v>
      </c>
      <c r="D16" s="141">
        <v>40</v>
      </c>
      <c r="E16" s="141">
        <v>40</v>
      </c>
      <c r="F16" s="77">
        <f>E16-D16</f>
        <v>0</v>
      </c>
      <c r="G16" s="77">
        <f>C16-B16</f>
        <v>218.41749999999996</v>
      </c>
      <c r="H16" s="12"/>
      <c r="I16" s="149"/>
      <c r="J16" s="149"/>
    </row>
    <row r="17" spans="1:10" ht="12.75" customHeight="1">
      <c r="A17" s="34" t="s">
        <v>28</v>
      </c>
      <c r="B17" s="141">
        <v>71.4</v>
      </c>
      <c r="C17" s="141">
        <v>151.05</v>
      </c>
      <c r="D17" s="141" t="s">
        <v>1</v>
      </c>
      <c r="E17" s="141">
        <v>21</v>
      </c>
      <c r="F17" s="77">
        <f>E17</f>
        <v>21</v>
      </c>
      <c r="G17" s="77">
        <f>C17-B17</f>
        <v>79.65</v>
      </c>
      <c r="H17" s="12"/>
      <c r="I17" s="149"/>
      <c r="J17" s="149"/>
    </row>
    <row r="18" spans="1:10" ht="12.75" customHeight="1">
      <c r="A18" s="34" t="s">
        <v>29</v>
      </c>
      <c r="B18" s="141">
        <v>13.8</v>
      </c>
      <c r="C18" s="141">
        <v>28.6</v>
      </c>
      <c r="D18" s="141" t="s">
        <v>1</v>
      </c>
      <c r="E18" s="141" t="s">
        <v>1</v>
      </c>
      <c r="F18" s="77" t="s">
        <v>1</v>
      </c>
      <c r="G18" s="77">
        <f>C18-B18</f>
        <v>14.8</v>
      </c>
      <c r="H18" s="12"/>
      <c r="I18" s="149"/>
      <c r="J18" s="149"/>
    </row>
    <row r="19" spans="1:10" ht="12.75" customHeight="1">
      <c r="A19" s="34" t="s">
        <v>30</v>
      </c>
      <c r="B19" s="141" t="s">
        <v>1</v>
      </c>
      <c r="C19" s="141">
        <v>15.05</v>
      </c>
      <c r="D19" s="141" t="s">
        <v>1</v>
      </c>
      <c r="E19" s="141" t="s">
        <v>1</v>
      </c>
      <c r="F19" s="77" t="s">
        <v>1</v>
      </c>
      <c r="G19" s="77">
        <f>C19</f>
        <v>15.05</v>
      </c>
      <c r="H19" s="12"/>
      <c r="I19" s="149"/>
      <c r="J19" s="149"/>
    </row>
    <row r="20" spans="1:10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77" t="s">
        <v>1</v>
      </c>
      <c r="G20" s="77" t="s">
        <v>1</v>
      </c>
      <c r="H20" s="12"/>
      <c r="I20" s="149"/>
      <c r="J20" s="149"/>
    </row>
    <row r="21" spans="1:10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77" t="s">
        <v>1</v>
      </c>
      <c r="G21" s="77" t="s">
        <v>1</v>
      </c>
      <c r="H21" s="12"/>
      <c r="I21" s="149"/>
      <c r="J21" s="149"/>
    </row>
    <row r="22" spans="1:10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77" t="s">
        <v>1</v>
      </c>
      <c r="G22" s="77" t="s">
        <v>1</v>
      </c>
      <c r="H22" s="12"/>
      <c r="I22" s="149"/>
      <c r="J22" s="149"/>
    </row>
    <row r="23" spans="1:10" ht="12.75" customHeight="1">
      <c r="A23" s="71" t="s">
        <v>17</v>
      </c>
      <c r="B23" s="77">
        <v>131.2813</v>
      </c>
      <c r="C23" s="77">
        <v>69.1229</v>
      </c>
      <c r="D23" s="105">
        <v>18.564</v>
      </c>
      <c r="E23" s="105" t="s">
        <v>1</v>
      </c>
      <c r="F23" s="77">
        <f>-D23</f>
        <v>-18.564</v>
      </c>
      <c r="G23" s="77">
        <f>C23-B23</f>
        <v>-62.158399999999986</v>
      </c>
      <c r="H23" s="139"/>
      <c r="I23" s="149"/>
      <c r="J23" s="149"/>
    </row>
    <row r="24" spans="1:10" ht="12.75" customHeight="1">
      <c r="A24" s="34" t="s">
        <v>26</v>
      </c>
      <c r="B24" s="141" t="s">
        <v>1</v>
      </c>
      <c r="C24" s="141">
        <v>4</v>
      </c>
      <c r="D24" s="141" t="s">
        <v>1</v>
      </c>
      <c r="E24" s="141" t="s">
        <v>1</v>
      </c>
      <c r="F24" s="77" t="s">
        <v>1</v>
      </c>
      <c r="G24" s="77">
        <f>C24</f>
        <v>4</v>
      </c>
      <c r="H24" s="139"/>
      <c r="I24" s="149"/>
      <c r="J24" s="149"/>
    </row>
    <row r="25" spans="1:10" ht="12.75" customHeight="1">
      <c r="A25" s="34" t="s">
        <v>27</v>
      </c>
      <c r="B25" s="141">
        <v>115.7873</v>
      </c>
      <c r="C25" s="74">
        <v>28.4445</v>
      </c>
      <c r="D25" s="141" t="s">
        <v>1</v>
      </c>
      <c r="E25" s="141" t="s">
        <v>1</v>
      </c>
      <c r="F25" s="77" t="s">
        <v>1</v>
      </c>
      <c r="G25" s="77">
        <f>C25-B25</f>
        <v>-87.3428</v>
      </c>
      <c r="H25" s="139"/>
      <c r="I25" s="149"/>
      <c r="J25" s="149"/>
    </row>
    <row r="26" spans="1:10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77" t="s">
        <v>1</v>
      </c>
      <c r="G26" s="77" t="s">
        <v>1</v>
      </c>
      <c r="H26" s="139"/>
      <c r="I26" s="149"/>
      <c r="J26" s="149"/>
    </row>
    <row r="27" spans="1:10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77" t="s">
        <v>1</v>
      </c>
      <c r="G27" s="77" t="s">
        <v>1</v>
      </c>
      <c r="H27" s="139"/>
      <c r="I27" s="149"/>
      <c r="J27" s="149"/>
    </row>
    <row r="28" spans="1:10" ht="12.75" customHeight="1">
      <c r="A28" s="34" t="s">
        <v>30</v>
      </c>
      <c r="B28" s="141">
        <v>15.494</v>
      </c>
      <c r="C28" s="141">
        <v>18.564</v>
      </c>
      <c r="D28" s="141">
        <v>18.564</v>
      </c>
      <c r="E28" s="141" t="s">
        <v>1</v>
      </c>
      <c r="F28" s="77">
        <f>-D28</f>
        <v>-18.564</v>
      </c>
      <c r="G28" s="77">
        <f>C28-B28</f>
        <v>3.0700000000000003</v>
      </c>
      <c r="H28" s="139"/>
      <c r="I28" s="149"/>
      <c r="J28" s="149"/>
    </row>
    <row r="29" spans="1:10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77" t="s">
        <v>1</v>
      </c>
      <c r="G29" s="77" t="s">
        <v>1</v>
      </c>
      <c r="H29" s="139"/>
      <c r="I29" s="149"/>
      <c r="J29" s="149"/>
    </row>
    <row r="30" spans="1:10" ht="12.75" customHeight="1">
      <c r="A30" s="34" t="s">
        <v>71</v>
      </c>
      <c r="B30" s="141" t="s">
        <v>1</v>
      </c>
      <c r="C30" s="141">
        <v>18.1144</v>
      </c>
      <c r="D30" s="141" t="s">
        <v>1</v>
      </c>
      <c r="E30" s="141" t="s">
        <v>1</v>
      </c>
      <c r="F30" s="77" t="s">
        <v>1</v>
      </c>
      <c r="G30" s="77">
        <f>C30</f>
        <v>18.1144</v>
      </c>
      <c r="H30" s="139"/>
      <c r="I30" s="149"/>
      <c r="J30" s="149"/>
    </row>
    <row r="31" spans="1:10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77" t="s">
        <v>1</v>
      </c>
      <c r="G31" s="77" t="s">
        <v>1</v>
      </c>
      <c r="H31" s="139"/>
      <c r="I31" s="149"/>
      <c r="J31" s="149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103</v>
      </c>
      <c r="C35" s="54" t="s">
        <v>111</v>
      </c>
      <c r="D35" s="54">
        <v>40848</v>
      </c>
      <c r="E35" s="54">
        <v>40878</v>
      </c>
      <c r="F35" s="59" t="s">
        <v>2</v>
      </c>
      <c r="G35" s="59" t="s">
        <v>46</v>
      </c>
      <c r="I35" s="2"/>
    </row>
    <row r="36" spans="1:11" ht="12.75" customHeight="1">
      <c r="A36" s="43" t="s">
        <v>104</v>
      </c>
      <c r="B36" s="17">
        <v>34065.042</v>
      </c>
      <c r="C36" s="17">
        <v>38675.282</v>
      </c>
      <c r="D36" s="17">
        <v>39225.241</v>
      </c>
      <c r="E36" s="17">
        <v>38675.282</v>
      </c>
      <c r="F36" s="16">
        <f>E36/D36-1</f>
        <v>-0.014020538458896947</v>
      </c>
      <c r="G36" s="16">
        <f>C36/B36-1</f>
        <v>0.1353363955928779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18175.383</v>
      </c>
      <c r="E37" s="33">
        <v>16882.454</v>
      </c>
      <c r="F37" s="16">
        <f aca="true" t="shared" si="0" ref="F37:F50">E37/D37-1</f>
        <v>-0.07113627261664857</v>
      </c>
      <c r="G37" s="16">
        <f aca="true" t="shared" si="1" ref="G37:G50">C37/B37-1</f>
        <v>0.03374325990822591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14252.215</v>
      </c>
      <c r="E38" s="33">
        <v>15214.801</v>
      </c>
      <c r="F38" s="16">
        <f t="shared" si="0"/>
        <v>0.06753939650784102</v>
      </c>
      <c r="G38" s="16">
        <f t="shared" si="1"/>
        <v>0.3543588537995226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4850.052</v>
      </c>
      <c r="E39" s="33">
        <v>4763.601</v>
      </c>
      <c r="F39" s="16">
        <f t="shared" si="0"/>
        <v>-0.017824757342807862</v>
      </c>
      <c r="G39" s="16">
        <f t="shared" si="1"/>
        <v>0.01446003482760072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1947.591</v>
      </c>
      <c r="E40" s="33">
        <v>1814.426</v>
      </c>
      <c r="F40" s="16">
        <f t="shared" si="0"/>
        <v>-0.0683742120393861</v>
      </c>
      <c r="G40" s="16">
        <f t="shared" si="1"/>
        <v>0.005773803914612463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18913.019</v>
      </c>
      <c r="E41" s="17">
        <v>19298.968</v>
      </c>
      <c r="F41" s="16">
        <f t="shared" si="0"/>
        <v>0.020406525261778663</v>
      </c>
      <c r="G41" s="16">
        <f t="shared" si="1"/>
        <v>0.1817992208036201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7640.141</v>
      </c>
      <c r="E42" s="33">
        <v>7373.288</v>
      </c>
      <c r="F42" s="16">
        <f t="shared" si="0"/>
        <v>-0.03492775853220509</v>
      </c>
      <c r="G42" s="16">
        <f t="shared" si="1"/>
        <v>0.0065617123958836565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6644.742</v>
      </c>
      <c r="E43" s="33">
        <v>7404.83</v>
      </c>
      <c r="F43" s="16">
        <f t="shared" si="0"/>
        <v>0.11438939239476853</v>
      </c>
      <c r="G43" s="16">
        <f t="shared" si="1"/>
        <v>0.5273293028514996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4421.552</v>
      </c>
      <c r="E44" s="33">
        <v>4349.468</v>
      </c>
      <c r="F44" s="16">
        <f t="shared" si="0"/>
        <v>-0.016302872837410942</v>
      </c>
      <c r="G44" s="16">
        <f t="shared" si="1"/>
        <v>0.10306946966809272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206.584</v>
      </c>
      <c r="E45" s="33">
        <v>171.382</v>
      </c>
      <c r="F45" s="16">
        <f t="shared" si="0"/>
        <v>-0.17040041823180885</v>
      </c>
      <c r="G45" s="16">
        <f t="shared" si="1"/>
        <v>-0.1978601115812334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20312.222</v>
      </c>
      <c r="E46" s="45">
        <f>+E36-E41</f>
        <v>19376.314</v>
      </c>
      <c r="F46" s="16">
        <f t="shared" si="0"/>
        <v>-0.04607610137384299</v>
      </c>
      <c r="G46" s="16">
        <f t="shared" si="1"/>
        <v>0.09255374887143297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 aca="true" t="shared" si="2" ref="C47:E50">+C37-C42</f>
        <v>9509.166000000001</v>
      </c>
      <c r="D47" s="33">
        <v>10535.242000000002</v>
      </c>
      <c r="E47" s="33">
        <f t="shared" si="2"/>
        <v>9509.166000000001</v>
      </c>
      <c r="F47" s="16">
        <f t="shared" si="0"/>
        <v>-0.09739463032742868</v>
      </c>
      <c r="G47" s="16">
        <f t="shared" si="1"/>
        <v>0.05585156289729776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 t="shared" si="2"/>
        <v>7809.971</v>
      </c>
      <c r="D48" s="33">
        <v>7607.473</v>
      </c>
      <c r="E48" s="33">
        <f t="shared" si="2"/>
        <v>7809.971</v>
      </c>
      <c r="F48" s="16">
        <f t="shared" si="0"/>
        <v>0.02661830018982636</v>
      </c>
      <c r="G48" s="16">
        <f t="shared" si="1"/>
        <v>0.22303495450011201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 t="shared" si="2"/>
        <v>414.1329999999998</v>
      </c>
      <c r="D49" s="33">
        <v>428.5</v>
      </c>
      <c r="E49" s="33">
        <f t="shared" si="2"/>
        <v>414.1329999999998</v>
      </c>
      <c r="F49" s="16">
        <f t="shared" si="0"/>
        <v>-0.03352858809801673</v>
      </c>
      <c r="G49" s="16">
        <f t="shared" si="1"/>
        <v>-0.44976097533754444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1643.0439999999999</v>
      </c>
      <c r="D50" s="33">
        <v>1741.0069999999998</v>
      </c>
      <c r="E50" s="33">
        <f t="shared" si="2"/>
        <v>1643.0439999999999</v>
      </c>
      <c r="F50" s="16">
        <f t="shared" si="0"/>
        <v>-0.05626801041006724</v>
      </c>
      <c r="G50" s="16">
        <f t="shared" si="1"/>
        <v>0.03313098844659734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0" customHeight="1">
      <c r="A56" s="60"/>
      <c r="B56" s="57" t="s">
        <v>103</v>
      </c>
      <c r="C56" s="54" t="s">
        <v>111</v>
      </c>
      <c r="D56" s="54">
        <v>40848</v>
      </c>
      <c r="E56" s="54">
        <v>40878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31169.024</v>
      </c>
      <c r="E57" s="17">
        <v>31217.212</v>
      </c>
      <c r="F57" s="16">
        <f>E57/D57-1</f>
        <v>0.0015460221019432119</v>
      </c>
      <c r="G57" s="16">
        <f>C57/B57-1</f>
        <v>0.18327899442171702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19884.859</v>
      </c>
      <c r="E58" s="33">
        <v>19864.556</v>
      </c>
      <c r="F58" s="16">
        <f aca="true" t="shared" si="3" ref="F58:F68">E58/D58-1</f>
        <v>-0.001021028109880029</v>
      </c>
      <c r="G58" s="16">
        <f aca="true" t="shared" si="4" ref="G58:G68">C58/B58-1</f>
        <v>0.1897620320930884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11234.892</v>
      </c>
      <c r="E59" s="33">
        <v>11314.636</v>
      </c>
      <c r="F59" s="16">
        <f t="shared" si="3"/>
        <v>0.007097887545336468</v>
      </c>
      <c r="G59" s="16">
        <f t="shared" si="4"/>
        <v>0.22073497190762725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49.277</v>
      </c>
      <c r="E60" s="33">
        <v>38.021</v>
      </c>
      <c r="F60" s="16">
        <f t="shared" si="3"/>
        <v>-0.22842299652982123</v>
      </c>
      <c r="G60" s="16">
        <f t="shared" si="4"/>
        <v>-0.9088231979146433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14212.588</v>
      </c>
      <c r="E61" s="17">
        <v>13969.178</v>
      </c>
      <c r="F61" s="16">
        <f t="shared" si="3"/>
        <v>-0.017126367133135756</v>
      </c>
      <c r="G61" s="16">
        <f t="shared" si="4"/>
        <v>0.19751440702317935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8291.726</v>
      </c>
      <c r="E62" s="33">
        <v>7978.225</v>
      </c>
      <c r="F62" s="16">
        <f t="shared" si="3"/>
        <v>-0.03780889527705089</v>
      </c>
      <c r="G62" s="16">
        <f t="shared" si="4"/>
        <v>0.10748830041987034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5918.376</v>
      </c>
      <c r="E63" s="33">
        <v>5988.087</v>
      </c>
      <c r="F63" s="16">
        <f t="shared" si="3"/>
        <v>0.011778737951086526</v>
      </c>
      <c r="G63" s="16">
        <f t="shared" si="4"/>
        <v>0.3432152130147321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2.485</v>
      </c>
      <c r="E64" s="33">
        <v>2.867</v>
      </c>
      <c r="F64" s="16">
        <f t="shared" si="3"/>
        <v>0.15372233400402413</v>
      </c>
      <c r="G64" s="16">
        <f t="shared" si="4"/>
        <v>-0.11238390092879258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16956.436</v>
      </c>
      <c r="E65" s="17">
        <f>+E57-E61</f>
        <v>17248.034</v>
      </c>
      <c r="F65" s="16">
        <f t="shared" si="3"/>
        <v>0.01719689208274655</v>
      </c>
      <c r="G65" s="16">
        <f t="shared" si="4"/>
        <v>0.17199542563911585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 aca="true" t="shared" si="5" ref="C66:E68">+C58-C62</f>
        <v>11886.331</v>
      </c>
      <c r="D66" s="33">
        <v>11593.133</v>
      </c>
      <c r="E66" s="33">
        <f t="shared" si="5"/>
        <v>11886.331</v>
      </c>
      <c r="F66" s="16">
        <f t="shared" si="3"/>
        <v>0.025290661290610528</v>
      </c>
      <c r="G66" s="16">
        <f t="shared" si="4"/>
        <v>0.25220082441106295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 t="shared" si="5"/>
        <v>5326.549</v>
      </c>
      <c r="D67" s="33">
        <v>5316.516</v>
      </c>
      <c r="E67" s="33">
        <f t="shared" si="5"/>
        <v>5326.549</v>
      </c>
      <c r="F67" s="16">
        <f t="shared" si="3"/>
        <v>0.0018871381182714586</v>
      </c>
      <c r="G67" s="16">
        <f t="shared" si="4"/>
        <v>0.10723342194860885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 t="shared" si="5"/>
        <v>35.154</v>
      </c>
      <c r="D68" s="33">
        <v>46.792</v>
      </c>
      <c r="E68" s="33">
        <f t="shared" si="5"/>
        <v>35.154</v>
      </c>
      <c r="F68" s="16">
        <f t="shared" si="3"/>
        <v>-0.2487177295264147</v>
      </c>
      <c r="G68" s="16">
        <f t="shared" si="4"/>
        <v>-0.9150403723780913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50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2012-06-18T10:42:59Z</dcterms:modified>
  <cp:category/>
  <cp:version/>
  <cp:contentType/>
  <cp:contentStatus/>
</cp:coreProperties>
</file>