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transactions'!$A$31:$H$58</definedName>
    <definedName name="_xlnm.Print_Area" localSheetId="2">'T-bills, interbank credits'!$A$1:$H$25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<sst xmlns="http://schemas.openxmlformats.org/spreadsheetml/2006/main" count="554" uniqueCount="120">
  <si>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</si>
  <si>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</si>
  <si>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</si>
  <si>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</si>
  <si>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</si>
  <si>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</si>
  <si>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December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</si>
  <si>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</si>
  <si>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</si>
  <si>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</si>
  <si>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</si>
  <si>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</si>
  <si>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</si>
  <si>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</si>
  <si>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</si>
  <si>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</si>
  <si>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</si>
  <si>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</si>
  <si>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</si>
  <si>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</si>
  <si>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</si>
  <si>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</si>
  <si>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</si>
  <si>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</si>
  <si>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</si>
  <si>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Oct 2013</t>
  </si>
  <si>
    <t>Nov 2013</t>
  </si>
  <si>
    <t>Dec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</si>
  <si>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</si>
  <si>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</si>
  <si>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</si>
  <si>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</si>
  <si>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</si>
  <si>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</si>
  <si>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</si>
  <si>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Nov 2012</t>
  </si>
  <si>
    <t>Dec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</si>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</sst>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96" fontId="3" fillId="0" borderId="0" xfId="0" applyNumberFormat="1" applyFont="1" applyFill="1" applyAlignment="1">
      <alignment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Alignment="1">
      <alignment horizontal="right"/>
    </xf>
    <xf numFmtId="175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274"/>
        <c:crosses val="autoZero"/>
        <c:auto val="0"/>
        <c:lblOffset val="100"/>
        <c:tickLblSkip val="1"/>
        <c:noMultiLvlLbl val="0"/>
      </c:catAx>
      <c:valAx>
        <c:axId val="670192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6414"/>
        <c:crosses val="autoZero"/>
        <c:auto val="0"/>
        <c:lblOffset val="100"/>
        <c:tickLblSkip val="1"/>
        <c:noMultiLvlLbl val="0"/>
      </c:catAx>
      <c:valAx>
        <c:axId val="1716641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54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279999"/>
        <c:axId val="4830226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067193"/>
        <c:axId val="20169282"/>
      </c:lineChart>
      <c:catAx>
        <c:axId val="202799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02264"/>
        <c:crosses val="autoZero"/>
        <c:auto val="0"/>
        <c:lblOffset val="100"/>
        <c:tickLblSkip val="5"/>
        <c:noMultiLvlLbl val="0"/>
      </c:catAx>
      <c:valAx>
        <c:axId val="4830226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At val="1"/>
        <c:crossBetween val="between"/>
        <c:dispUnits/>
        <c:majorUnit val="2000"/>
        <c:minorUnit val="100"/>
      </c:valAx>
      <c:catAx>
        <c:axId val="320671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169282"/>
        <c:crossesAt val="39"/>
        <c:auto val="0"/>
        <c:lblOffset val="100"/>
        <c:tickLblSkip val="1"/>
        <c:noMultiLvlLbl val="0"/>
      </c:catAx>
      <c:valAx>
        <c:axId val="2016928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6719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7305811"/>
        <c:axId val="23099116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05811"/>
        <c:axId val="23099116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65453"/>
        <c:axId val="59089078"/>
      </c:line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99116"/>
        <c:crosses val="autoZero"/>
        <c:auto val="0"/>
        <c:lblOffset val="100"/>
        <c:tickLblSkip val="1"/>
        <c:noMultiLvlLbl val="0"/>
      </c:catAx>
      <c:valAx>
        <c:axId val="230991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05811"/>
        <c:crossesAt val="1"/>
        <c:crossBetween val="between"/>
        <c:dispUnits/>
        <c:majorUnit val="1"/>
      </c:valAx>
      <c:catAx>
        <c:axId val="65654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089078"/>
        <c:crosses val="autoZero"/>
        <c:auto val="0"/>
        <c:lblOffset val="100"/>
        <c:tickLblSkip val="1"/>
        <c:noMultiLvlLbl val="0"/>
      </c:catAx>
      <c:valAx>
        <c:axId val="5908907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545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2039655"/>
        <c:axId val="2148598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039655"/>
        <c:axId val="21485984"/>
      </c:lineChart>
      <c:catAx>
        <c:axId val="620396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396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6302555"/>
        <c:axId val="59852084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025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97845"/>
        <c:axId val="16180606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07727"/>
        <c:axId val="35560680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7845"/>
        <c:crossesAt val="1"/>
        <c:crossBetween val="between"/>
        <c:dispUnits/>
        <c:majorUnit val="400"/>
      </c:valAx>
      <c:catAx>
        <c:axId val="11407727"/>
        <c:scaling>
          <c:orientation val="minMax"/>
        </c:scaling>
        <c:axPos val="b"/>
        <c:delete val="1"/>
        <c:majorTickMark val="out"/>
        <c:minorTickMark val="none"/>
        <c:tickLblPos val="nextTo"/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0772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610665"/>
        <c:axId val="618428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106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14307"/>
        <c:axId val="432110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143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355005"/>
        <c:axId val="104329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550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6788119"/>
        <c:axId val="397664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881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354001"/>
        <c:axId val="669682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40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5843627"/>
        <c:axId val="55721732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36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438150</xdr:colOff>
      <xdr:row>58</xdr:row>
      <xdr:rowOff>0</xdr:rowOff>
    </xdr:from>
    <xdr:to>
      <xdr:col>37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0955000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7" sqref="K27"/>
    </sheetView>
  </sheetViews>
  <sheetFormatPr defaultColWidth="8.00390625" defaultRowHeight="12.75"/>
  <cols>
    <col min="1" max="1" width="35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8" t="s">
        <v>5</v>
      </c>
      <c r="B1" s="148"/>
      <c r="C1" s="148"/>
      <c r="D1" s="148"/>
      <c r="E1" s="148"/>
      <c r="F1" s="148"/>
      <c r="G1" s="148"/>
      <c r="H1" s="131"/>
      <c r="I1" s="131"/>
      <c r="J1" s="131"/>
      <c r="K1" s="131"/>
      <c r="L1" s="131"/>
      <c r="M1" s="131"/>
      <c r="N1" s="131"/>
      <c r="O1" s="131"/>
      <c r="P1" s="52"/>
      <c r="Q1" s="52"/>
      <c r="R1" s="52"/>
      <c r="S1" s="52"/>
      <c r="T1" s="52"/>
      <c r="U1" s="52"/>
      <c r="V1" s="52"/>
      <c r="W1" s="52"/>
    </row>
    <row r="2" spans="1:23" ht="15.75">
      <c r="A2" s="149" t="s">
        <v>6</v>
      </c>
      <c r="B2" s="149"/>
      <c r="C2" s="149"/>
      <c r="D2" s="149"/>
      <c r="E2" s="149"/>
      <c r="F2" s="149"/>
      <c r="G2" s="149"/>
      <c r="H2" s="132"/>
      <c r="I2" s="132"/>
      <c r="J2" s="132"/>
      <c r="K2" s="132"/>
      <c r="L2" s="132"/>
      <c r="M2" s="132"/>
      <c r="N2" s="132"/>
      <c r="O2" s="132"/>
      <c r="P2" s="84"/>
      <c r="Q2" s="84"/>
      <c r="R2" s="84"/>
      <c r="S2" s="84"/>
      <c r="T2" s="84"/>
      <c r="U2" s="84"/>
      <c r="V2" s="84"/>
      <c r="W2" s="84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3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147">
        <v>2012</v>
      </c>
      <c r="C6" s="147">
        <v>2013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23</v>
      </c>
      <c r="L6" s="54" t="s">
        <v>24</v>
      </c>
      <c r="M6" s="54" t="s">
        <v>25</v>
      </c>
      <c r="N6" s="54" t="s">
        <v>26</v>
      </c>
      <c r="O6" s="54" t="s">
        <v>27</v>
      </c>
    </row>
    <row r="7" spans="1:15" ht="26.25" customHeight="1">
      <c r="A7" s="29" t="s">
        <v>9</v>
      </c>
      <c r="B7" s="105">
        <v>-0.09999999999999432</v>
      </c>
      <c r="C7" s="105">
        <v>10.5</v>
      </c>
      <c r="D7" s="105">
        <v>6.5</v>
      </c>
      <c r="E7" s="105">
        <v>8</v>
      </c>
      <c r="F7" s="105">
        <v>7.6</v>
      </c>
      <c r="G7" s="105">
        <v>8.2</v>
      </c>
      <c r="H7" s="105">
        <v>8.4</v>
      </c>
      <c r="I7" s="105">
        <v>7.9</v>
      </c>
      <c r="J7" s="105">
        <v>7.8</v>
      </c>
      <c r="K7" s="105">
        <v>8</v>
      </c>
      <c r="L7" s="105">
        <v>9.2</v>
      </c>
      <c r="M7" s="105">
        <v>10.2</v>
      </c>
      <c r="N7" s="105">
        <v>10.8</v>
      </c>
      <c r="O7" s="105">
        <v>10.5</v>
      </c>
    </row>
    <row r="8" spans="1:15" ht="26.25" customHeight="1">
      <c r="A8" s="29" t="s">
        <v>10</v>
      </c>
      <c r="B8" s="69">
        <v>107.5</v>
      </c>
      <c r="C8" s="69">
        <v>103.96993473357605</v>
      </c>
      <c r="D8" s="69">
        <v>100.8</v>
      </c>
      <c r="E8" s="69">
        <v>101.2</v>
      </c>
      <c r="F8" s="69">
        <v>101.13364883558253</v>
      </c>
      <c r="G8" s="69">
        <v>101.04717686356497</v>
      </c>
      <c r="H8" s="69">
        <v>101.4</v>
      </c>
      <c r="I8" s="69">
        <v>101.5</v>
      </c>
      <c r="J8" s="69">
        <v>101.2</v>
      </c>
      <c r="K8" s="69">
        <v>101.1</v>
      </c>
      <c r="L8" s="69">
        <v>101.62502910045883</v>
      </c>
      <c r="M8" s="69">
        <v>102.00537011588185</v>
      </c>
      <c r="N8" s="69">
        <v>102.8</v>
      </c>
      <c r="O8" s="69">
        <v>103.96993473357605</v>
      </c>
    </row>
    <row r="9" spans="1:15" ht="26.25" customHeight="1">
      <c r="A9" s="29" t="s">
        <v>11</v>
      </c>
      <c r="B9" s="70" t="s">
        <v>0</v>
      </c>
      <c r="C9" s="70" t="s">
        <v>0</v>
      </c>
      <c r="D9" s="69">
        <v>100.8</v>
      </c>
      <c r="E9" s="69">
        <v>100.39</v>
      </c>
      <c r="F9" s="69">
        <v>99.945302270648</v>
      </c>
      <c r="G9" s="69">
        <v>99.91449732802765</v>
      </c>
      <c r="H9" s="69">
        <v>100.3</v>
      </c>
      <c r="I9" s="69">
        <v>100.15</v>
      </c>
      <c r="J9" s="69">
        <v>99.73122182867442</v>
      </c>
      <c r="K9" s="69">
        <v>99.88770790658914</v>
      </c>
      <c r="L9" s="69">
        <v>100.49850347001235</v>
      </c>
      <c r="M9" s="69">
        <v>100.37425919459963</v>
      </c>
      <c r="N9" s="69">
        <v>100.8</v>
      </c>
      <c r="O9" s="69">
        <v>101.13730526854299</v>
      </c>
    </row>
    <row r="10" spans="1:15" ht="26.25" customHeight="1">
      <c r="A10" s="29" t="s">
        <v>12</v>
      </c>
      <c r="B10" s="70">
        <v>2.64</v>
      </c>
      <c r="C10" s="70">
        <v>4.17</v>
      </c>
      <c r="D10" s="70">
        <v>3.05</v>
      </c>
      <c r="E10" s="70">
        <v>2.83</v>
      </c>
      <c r="F10" s="70">
        <v>2.98</v>
      </c>
      <c r="G10" s="70">
        <v>2.88</v>
      </c>
      <c r="H10" s="70">
        <v>2.96</v>
      </c>
      <c r="I10" s="70">
        <v>3.2</v>
      </c>
      <c r="J10" s="70">
        <v>4.09</v>
      </c>
      <c r="K10" s="70">
        <v>4.16</v>
      </c>
      <c r="L10" s="70">
        <v>4.25</v>
      </c>
      <c r="M10" s="70">
        <v>4.2</v>
      </c>
      <c r="N10" s="70">
        <v>4.18</v>
      </c>
      <c r="O10" s="70">
        <v>4.17</v>
      </c>
    </row>
    <row r="11" spans="1:15" ht="26.25" customHeight="1">
      <c r="A11" s="29" t="s">
        <v>13</v>
      </c>
      <c r="B11" s="106">
        <v>47.4012</v>
      </c>
      <c r="C11" s="106">
        <v>49.247</v>
      </c>
      <c r="D11" s="106">
        <v>47.7696</v>
      </c>
      <c r="E11" s="106">
        <v>47.5676</v>
      </c>
      <c r="F11" s="106">
        <v>47.961</v>
      </c>
      <c r="G11" s="106">
        <v>48.1717</v>
      </c>
      <c r="H11" s="106">
        <v>48.23</v>
      </c>
      <c r="I11" s="106">
        <v>48.6277</v>
      </c>
      <c r="J11" s="106">
        <v>48.8745</v>
      </c>
      <c r="K11" s="106">
        <v>48.7243</v>
      </c>
      <c r="L11" s="106">
        <v>48.6197</v>
      </c>
      <c r="M11" s="106">
        <v>48.5027</v>
      </c>
      <c r="N11" s="106">
        <v>48.959</v>
      </c>
      <c r="O11" s="106">
        <v>49.247</v>
      </c>
    </row>
    <row r="12" spans="1:15" s="25" customFormat="1" ht="26.25" customHeight="1">
      <c r="A12" s="29" t="s">
        <v>14</v>
      </c>
      <c r="B12" s="107">
        <v>1.9716164673537975</v>
      </c>
      <c r="C12" s="107">
        <f>C11/B11*100-100</f>
        <v>3.893994244871422</v>
      </c>
      <c r="D12" s="107">
        <v>0.777195514037615</v>
      </c>
      <c r="E12" s="107">
        <f aca="true" t="shared" si="0" ref="E12:O12">E11/$B$11*100-100</f>
        <v>0.3510459650810418</v>
      </c>
      <c r="F12" s="107">
        <f t="shared" si="0"/>
        <v>1.1809827599301315</v>
      </c>
      <c r="G12" s="107">
        <f t="shared" si="0"/>
        <v>1.6254862746090737</v>
      </c>
      <c r="H12" s="107">
        <f t="shared" si="0"/>
        <v>1.7484789414614</v>
      </c>
      <c r="I12" s="107">
        <f t="shared" si="0"/>
        <v>2.5874872366100448</v>
      </c>
      <c r="J12" s="107">
        <f t="shared" si="0"/>
        <v>3.1081491607807266</v>
      </c>
      <c r="K12" s="107">
        <f t="shared" si="0"/>
        <v>2.791279545665489</v>
      </c>
      <c r="L12" s="107">
        <f t="shared" si="0"/>
        <v>2.5706100267503587</v>
      </c>
      <c r="M12" s="107">
        <f t="shared" si="0"/>
        <v>2.3237808325527567</v>
      </c>
      <c r="N12" s="107">
        <f t="shared" si="0"/>
        <v>3.286414689923461</v>
      </c>
      <c r="O12" s="107">
        <f t="shared" si="0"/>
        <v>3.893994244871422</v>
      </c>
    </row>
    <row r="13" spans="1:15" s="25" customFormat="1" ht="26.25" customHeight="1">
      <c r="A13" s="29" t="s">
        <v>15</v>
      </c>
      <c r="B13" s="107" t="s">
        <v>0</v>
      </c>
      <c r="C13" s="107" t="s">
        <v>0</v>
      </c>
      <c r="D13" s="107">
        <v>0.777195514037615</v>
      </c>
      <c r="E13" s="107">
        <f aca="true" t="shared" si="1" ref="E13:O13">E11/D11*100-100</f>
        <v>-0.42286307609859364</v>
      </c>
      <c r="F13" s="107">
        <f t="shared" si="1"/>
        <v>0.827033527022607</v>
      </c>
      <c r="G13" s="107">
        <f t="shared" si="1"/>
        <v>0.4393152769958988</v>
      </c>
      <c r="H13" s="107">
        <f t="shared" si="1"/>
        <v>0.12102541533720057</v>
      </c>
      <c r="I13" s="107">
        <f t="shared" si="1"/>
        <v>0.8245905038357932</v>
      </c>
      <c r="J13" s="107">
        <f t="shared" si="1"/>
        <v>0.5075296590215004</v>
      </c>
      <c r="K13" s="107">
        <f t="shared" si="1"/>
        <v>-0.30731772192042683</v>
      </c>
      <c r="L13" s="107">
        <f t="shared" si="1"/>
        <v>-0.21467727602038167</v>
      </c>
      <c r="M13" s="107">
        <f t="shared" si="1"/>
        <v>-0.24064319607073514</v>
      </c>
      <c r="N13" s="107">
        <f t="shared" si="1"/>
        <v>0.9407723693732635</v>
      </c>
      <c r="O13" s="107">
        <f t="shared" si="1"/>
        <v>0.5882473089727966</v>
      </c>
    </row>
    <row r="14" spans="1:23" s="25" customFormat="1" ht="15" customHeight="1">
      <c r="A14" s="30"/>
      <c r="B14" s="49"/>
      <c r="C14" s="77"/>
      <c r="D14" s="77"/>
      <c r="E14" s="85"/>
      <c r="F14" s="82"/>
      <c r="G14" s="82"/>
      <c r="H14" s="82"/>
      <c r="I14" s="82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28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6"/>
      <c r="Y15" s="86"/>
      <c r="Z15" s="86"/>
    </row>
    <row r="16" spans="1:23" s="25" customFormat="1" ht="12.75" customHeight="1">
      <c r="A16" s="13" t="s">
        <v>29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47">
        <v>2012</v>
      </c>
      <c r="C17" s="54" t="s">
        <v>35</v>
      </c>
      <c r="D17" s="54" t="s">
        <v>36</v>
      </c>
      <c r="E17" s="147">
        <v>2013</v>
      </c>
      <c r="F17" s="54" t="s">
        <v>26</v>
      </c>
      <c r="G17" s="54" t="s">
        <v>27</v>
      </c>
      <c r="H17" s="57" t="s">
        <v>37</v>
      </c>
      <c r="I17" s="57" t="s">
        <v>38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30</v>
      </c>
      <c r="B18" s="70">
        <v>58252.1681</v>
      </c>
      <c r="C18" s="70">
        <v>53145.4856</v>
      </c>
      <c r="D18" s="70">
        <v>58252.1681</v>
      </c>
      <c r="E18" s="70">
        <v>66954.15370000001</v>
      </c>
      <c r="F18" s="70">
        <v>61913.1386</v>
      </c>
      <c r="G18" s="70">
        <v>66954.15370000001</v>
      </c>
      <c r="H18" s="73">
        <f>G18-F18</f>
        <v>5041.015100000011</v>
      </c>
      <c r="I18" s="73">
        <f>G18-B18</f>
        <v>8701.985600000007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31</v>
      </c>
      <c r="B19" s="70">
        <v>64488.814</v>
      </c>
      <c r="C19" s="70">
        <v>60394.2612</v>
      </c>
      <c r="D19" s="70">
        <v>64488.814</v>
      </c>
      <c r="E19" s="70">
        <v>73139.397</v>
      </c>
      <c r="F19" s="70">
        <v>69427.44470000001</v>
      </c>
      <c r="G19" s="70">
        <v>73139.397</v>
      </c>
      <c r="H19" s="73">
        <f>G19-F19</f>
        <v>3711.95229999999</v>
      </c>
      <c r="I19" s="73">
        <f>G19-B19</f>
        <v>8650.582999999999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32</v>
      </c>
      <c r="B20" s="70">
        <v>98482.85660418001</v>
      </c>
      <c r="C20" s="70">
        <v>94813.13996262998</v>
      </c>
      <c r="D20" s="70">
        <v>98482.85660418001</v>
      </c>
      <c r="E20" s="70">
        <v>120903.44435374001</v>
      </c>
      <c r="F20" s="70">
        <v>114445.68777364999</v>
      </c>
      <c r="G20" s="70">
        <v>120903.44435374001</v>
      </c>
      <c r="H20" s="73">
        <f>G20-F20</f>
        <v>6457.756580090019</v>
      </c>
      <c r="I20" s="73">
        <f>G20-B20</f>
        <v>22420.58774956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33</v>
      </c>
      <c r="B21" s="98">
        <v>29.001936721205286</v>
      </c>
      <c r="C21" s="98">
        <v>28.874904850164462</v>
      </c>
      <c r="D21" s="98">
        <v>29.001936721205286</v>
      </c>
      <c r="E21" s="98">
        <v>30.816069552797714</v>
      </c>
      <c r="F21" s="98">
        <v>31.03165179912678</v>
      </c>
      <c r="G21" s="98">
        <v>30.816069552797714</v>
      </c>
      <c r="H21" s="90"/>
      <c r="I21" s="9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8"/>
      <c r="C22" s="98"/>
      <c r="D22" s="98"/>
      <c r="E22" s="98"/>
      <c r="F22" s="98"/>
      <c r="G22" s="98"/>
      <c r="H22" s="98"/>
      <c r="I22" s="98"/>
      <c r="J22" s="95"/>
      <c r="K22" s="95"/>
      <c r="L22" s="95"/>
      <c r="M22" s="95"/>
      <c r="N22" s="95"/>
      <c r="O22" s="95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44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3"/>
      <c r="F24" s="102"/>
      <c r="G24" s="102"/>
      <c r="I24" s="110"/>
    </row>
    <row r="25" spans="1:8" s="36" customFormat="1" ht="15" customHeight="1">
      <c r="A25" s="35" t="s">
        <v>39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40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47">
        <v>2012</v>
      </c>
      <c r="C27" s="54" t="s">
        <v>35</v>
      </c>
      <c r="D27" s="54" t="s">
        <v>36</v>
      </c>
      <c r="E27" s="147">
        <v>2013</v>
      </c>
      <c r="F27" s="54" t="s">
        <v>26</v>
      </c>
      <c r="G27" s="54" t="s">
        <v>27</v>
      </c>
      <c r="H27" s="57" t="s">
        <v>37</v>
      </c>
      <c r="I27" s="57" t="s">
        <v>38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41</v>
      </c>
      <c r="B28" s="94">
        <v>2066.5862063271197</v>
      </c>
      <c r="C28" s="94">
        <v>1972.49227197144</v>
      </c>
      <c r="D28" s="94">
        <v>2066.5862063271197</v>
      </c>
      <c r="E28" s="94">
        <v>2238.35003959054</v>
      </c>
      <c r="F28" s="94">
        <v>2144.6655161046333</v>
      </c>
      <c r="G28" s="94">
        <v>2238.35003959054</v>
      </c>
      <c r="H28" s="73">
        <f>G28-F28</f>
        <v>93.68452348590654</v>
      </c>
      <c r="I28" s="73">
        <f>G28-B28</f>
        <v>171.7638332634201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30" spans="1:2" s="2" customFormat="1" ht="15.75" customHeight="1">
      <c r="A30" s="42" t="s">
        <v>42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47">
        <v>2012</v>
      </c>
      <c r="C32" s="54" t="s">
        <v>35</v>
      </c>
      <c r="D32" s="54" t="s">
        <v>36</v>
      </c>
      <c r="E32" s="147">
        <v>2013</v>
      </c>
      <c r="F32" s="54" t="s">
        <v>26</v>
      </c>
      <c r="G32" s="54" t="s">
        <v>27</v>
      </c>
      <c r="H32" s="57" t="s">
        <v>37</v>
      </c>
      <c r="I32" s="57" t="s">
        <v>38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43</v>
      </c>
      <c r="B33" s="104">
        <v>47.4012</v>
      </c>
      <c r="C33" s="104">
        <v>47.2857</v>
      </c>
      <c r="D33" s="104">
        <v>47.4012</v>
      </c>
      <c r="E33" s="104">
        <v>49.247</v>
      </c>
      <c r="F33" s="104">
        <v>48.959</v>
      </c>
      <c r="G33" s="104">
        <v>49.247</v>
      </c>
      <c r="H33" s="109">
        <f>G33/F33-1</f>
        <v>0.005882473089728002</v>
      </c>
      <c r="I33" s="109">
        <f>G33/B33-1</f>
        <v>0.03893994244871424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44</v>
      </c>
      <c r="B34" s="104">
        <v>47.3868</v>
      </c>
      <c r="C34" s="104">
        <v>47.2857</v>
      </c>
      <c r="D34" s="104">
        <v>47.3868</v>
      </c>
      <c r="E34" s="104">
        <v>49.1894</v>
      </c>
      <c r="F34" s="104">
        <v>48.959</v>
      </c>
      <c r="G34" s="104">
        <v>49.1894</v>
      </c>
      <c r="H34" s="109">
        <f>G34/F34-1</f>
        <v>0.004705978471782446</v>
      </c>
      <c r="I34" s="109">
        <f>G34/B34-1</f>
        <v>0.038040129318713145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45</v>
      </c>
      <c r="B35" s="104">
        <v>1.3194</v>
      </c>
      <c r="C35" s="104">
        <v>1.2984</v>
      </c>
      <c r="D35" s="104">
        <v>1.3194</v>
      </c>
      <c r="E35" s="104">
        <v>1.3745</v>
      </c>
      <c r="F35" s="104">
        <v>1.3589</v>
      </c>
      <c r="G35" s="104">
        <v>1.3745</v>
      </c>
      <c r="H35" s="109">
        <f>G35/F35-1</f>
        <v>0.011479873427036713</v>
      </c>
      <c r="I35" s="109">
        <f>G35/B35-1</f>
        <v>0.04176140670001538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4"/>
      <c r="C36" s="104"/>
      <c r="D36" s="104"/>
      <c r="E36" s="104"/>
      <c r="F36" s="104"/>
      <c r="G36" s="104"/>
      <c r="H36" s="109"/>
      <c r="I36" s="10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104">
        <v>47.3781</v>
      </c>
      <c r="C37" s="104">
        <v>47.26404336066787</v>
      </c>
      <c r="D37" s="104">
        <v>47.378133029014464</v>
      </c>
      <c r="E37" s="104">
        <v>49.37299928771657</v>
      </c>
      <c r="F37" s="104">
        <v>48.9793</v>
      </c>
      <c r="G37" s="104">
        <v>49.37299928771657</v>
      </c>
      <c r="H37" s="109">
        <f>G37/F37-1</f>
        <v>0.008038075017743562</v>
      </c>
      <c r="I37" s="109">
        <f>G37/B37-1</f>
        <v>0.042105936872026684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104">
        <v>61.9483</v>
      </c>
      <c r="C38" s="104">
        <v>61.37401052503675</v>
      </c>
      <c r="D38" s="104">
        <v>61.948312627701185</v>
      </c>
      <c r="E38" s="104">
        <v>67.50965123083661</v>
      </c>
      <c r="F38" s="104">
        <v>66.828</v>
      </c>
      <c r="G38" s="104">
        <v>67.50965123083661</v>
      </c>
      <c r="H38" s="109">
        <f>G38/F38-1</f>
        <v>0.01020008425864316</v>
      </c>
      <c r="I38" s="109">
        <f>G38/B38-1</f>
        <v>0.08977407339404975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104">
        <v>1.5313</v>
      </c>
      <c r="C39" s="104">
        <v>1.5207876788299421</v>
      </c>
      <c r="D39" s="104">
        <v>1.5313211447755914</v>
      </c>
      <c r="E39" s="104">
        <v>1.4906328389036205</v>
      </c>
      <c r="F39" s="104">
        <v>1.4772</v>
      </c>
      <c r="G39" s="104">
        <v>1.4906328389036205</v>
      </c>
      <c r="H39" s="109">
        <f>G39/F39-1</f>
        <v>0.009093446319808018</v>
      </c>
      <c r="I39" s="109">
        <f>G39/B39-1</f>
        <v>-0.026557278845673382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104">
        <v>0.3116</v>
      </c>
      <c r="C40" s="104">
        <v>0.3131866922311129</v>
      </c>
      <c r="D40" s="104">
        <v>0.31162380801661327</v>
      </c>
      <c r="E40" s="104">
        <v>0.3170441936065914</v>
      </c>
      <c r="F40" s="104">
        <v>0.3167</v>
      </c>
      <c r="G40" s="104">
        <v>0.3170441936065914</v>
      </c>
      <c r="H40" s="109">
        <f>G40/F40-1</f>
        <v>0.0010868127773648872</v>
      </c>
      <c r="I40" s="109">
        <f>G40/B40-1</f>
        <v>0.017471738146955795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8"/>
      <c r="D42" s="108"/>
      <c r="E42" s="108"/>
    </row>
    <row r="43" spans="3:5" ht="15">
      <c r="C43" s="108"/>
      <c r="D43" s="108"/>
      <c r="E43" s="108"/>
    </row>
    <row r="44" spans="3:5" ht="15">
      <c r="C44" s="108"/>
      <c r="D44" s="108"/>
      <c r="E44" s="108"/>
    </row>
    <row r="45" spans="3:5" ht="15">
      <c r="C45" s="108"/>
      <c r="D45" s="108"/>
      <c r="E45" s="10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B33" sqref="B33:E3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51</v>
      </c>
      <c r="B1" s="1"/>
    </row>
    <row r="2" spans="1:7" s="6" customFormat="1" ht="12.75" customHeight="1">
      <c r="A2" s="5" t="s">
        <v>52</v>
      </c>
      <c r="B2" s="5"/>
      <c r="C2" s="7"/>
      <c r="D2" s="7"/>
      <c r="E2" s="7"/>
      <c r="F2" s="7"/>
      <c r="G2" s="7"/>
    </row>
    <row r="3" spans="1:9" ht="26.25" customHeight="1">
      <c r="A3" s="56"/>
      <c r="B3" s="147">
        <v>2012</v>
      </c>
      <c r="C3" s="147">
        <v>2013</v>
      </c>
      <c r="D3" s="54" t="s">
        <v>26</v>
      </c>
      <c r="E3" s="54" t="s">
        <v>27</v>
      </c>
      <c r="F3" s="57" t="s">
        <v>37</v>
      </c>
      <c r="G3" s="57" t="s">
        <v>58</v>
      </c>
      <c r="I3" s="76"/>
    </row>
    <row r="4" spans="1:8" ht="13.5" customHeight="1">
      <c r="A4" s="8" t="s">
        <v>53</v>
      </c>
      <c r="B4" s="72">
        <f>B6+B7</f>
        <v>47.849999999999994</v>
      </c>
      <c r="C4" s="72">
        <f>C6+C7</f>
        <v>14.7</v>
      </c>
      <c r="D4" s="72">
        <f>D6+D7</f>
        <v>0</v>
      </c>
      <c r="E4" s="72">
        <f>E6+E7</f>
        <v>0</v>
      </c>
      <c r="F4" s="73">
        <f>E4-D4</f>
        <v>0</v>
      </c>
      <c r="G4" s="73">
        <f>C4-B4</f>
        <v>-33.14999999999999</v>
      </c>
      <c r="H4" s="72"/>
    </row>
    <row r="5" spans="1:9" ht="13.5" customHeight="1">
      <c r="A5" s="46" t="s">
        <v>54</v>
      </c>
      <c r="B5" s="69">
        <f>B6-B7</f>
        <v>-38.25</v>
      </c>
      <c r="C5" s="69">
        <f>C6-C7</f>
        <v>-14.7</v>
      </c>
      <c r="D5" s="69">
        <f>D6-D7</f>
        <v>0</v>
      </c>
      <c r="E5" s="69">
        <f>E6-E7</f>
        <v>0</v>
      </c>
      <c r="F5" s="73">
        <f>E5-D5</f>
        <v>0</v>
      </c>
      <c r="G5" s="73">
        <f>C5-B5</f>
        <v>23.55</v>
      </c>
      <c r="H5" s="69"/>
      <c r="I5" s="97"/>
    </row>
    <row r="6" spans="1:8" ht="13.5" customHeight="1">
      <c r="A6" s="51" t="s">
        <v>55</v>
      </c>
      <c r="B6" s="70">
        <v>4.8</v>
      </c>
      <c r="C6" s="70">
        <v>0</v>
      </c>
      <c r="D6" s="70">
        <v>0</v>
      </c>
      <c r="E6" s="70">
        <v>0</v>
      </c>
      <c r="F6" s="73">
        <f>E6-D6</f>
        <v>0</v>
      </c>
      <c r="G6" s="73">
        <f>C6-B6</f>
        <v>-4.8</v>
      </c>
      <c r="H6" s="93"/>
    </row>
    <row r="7" spans="1:8" ht="13.5" customHeight="1">
      <c r="A7" s="51" t="s">
        <v>56</v>
      </c>
      <c r="B7" s="70">
        <v>43.05</v>
      </c>
      <c r="C7" s="70">
        <v>14.7</v>
      </c>
      <c r="D7" s="70">
        <v>0</v>
      </c>
      <c r="E7" s="70">
        <v>0</v>
      </c>
      <c r="F7" s="73">
        <f>E7-D7</f>
        <v>0</v>
      </c>
      <c r="G7" s="73">
        <f>C7-B7</f>
        <v>-28.349999999999998</v>
      </c>
      <c r="H7" s="93"/>
    </row>
    <row r="8" spans="1:9" ht="13.5" customHeight="1">
      <c r="A8" s="46" t="s">
        <v>57</v>
      </c>
      <c r="B8" s="93" t="s">
        <v>0</v>
      </c>
      <c r="C8" s="93" t="s">
        <v>0</v>
      </c>
      <c r="D8" s="93" t="s">
        <v>0</v>
      </c>
      <c r="E8" s="93" t="s">
        <v>0</v>
      </c>
      <c r="F8" s="93" t="s">
        <v>0</v>
      </c>
      <c r="G8" s="93" t="s">
        <v>0</v>
      </c>
      <c r="H8" s="93"/>
      <c r="I8" s="93"/>
    </row>
    <row r="9" spans="3:4" ht="15" customHeight="1">
      <c r="C9" s="75"/>
      <c r="D9" s="75"/>
    </row>
    <row r="10" spans="1:2" s="9" customFormat="1" ht="15" customHeight="1">
      <c r="A10" s="99" t="s">
        <v>59</v>
      </c>
      <c r="B10" s="100"/>
    </row>
    <row r="11" spans="1:10" s="6" customFormat="1" ht="12.75" customHeight="1">
      <c r="A11" s="5" t="s">
        <v>60</v>
      </c>
      <c r="B11" s="5"/>
      <c r="C11" s="7"/>
      <c r="D11" s="7"/>
      <c r="E11" s="7"/>
      <c r="F11" s="7"/>
      <c r="G11" s="7"/>
      <c r="J11" s="9"/>
    </row>
    <row r="12" spans="1:7" ht="26.25" customHeight="1">
      <c r="A12" s="56"/>
      <c r="B12" s="147">
        <v>2012</v>
      </c>
      <c r="C12" s="147">
        <v>2013</v>
      </c>
      <c r="D12" s="54" t="s">
        <v>26</v>
      </c>
      <c r="E12" s="54" t="s">
        <v>27</v>
      </c>
      <c r="F12" s="57" t="s">
        <v>37</v>
      </c>
      <c r="G12" s="57" t="s">
        <v>58</v>
      </c>
    </row>
    <row r="13" spans="1:8" ht="12.75" customHeight="1">
      <c r="A13" s="8" t="s">
        <v>53</v>
      </c>
      <c r="B13" s="72">
        <f>+B14+B19+B22+B18</f>
        <v>63511.314351173</v>
      </c>
      <c r="C13" s="72">
        <f>+C14+C19+C20+C22</f>
        <v>20850.211222309998</v>
      </c>
      <c r="D13" s="72">
        <v>567.6058</v>
      </c>
      <c r="E13" s="72">
        <f>+E14+E20</f>
        <v>654.44</v>
      </c>
      <c r="F13" s="73">
        <f>E13-D13</f>
        <v>86.83420000000001</v>
      </c>
      <c r="G13" s="73">
        <f>+C13-B13</f>
        <v>-42661.103128863004</v>
      </c>
      <c r="H13" s="73"/>
    </row>
    <row r="14" spans="1:9" ht="12.75" customHeight="1">
      <c r="A14" s="46" t="s">
        <v>61</v>
      </c>
      <c r="B14" s="70">
        <f>+B16</f>
        <v>7676.308371173</v>
      </c>
      <c r="C14" s="70">
        <f>+C16</f>
        <v>3225.83640453</v>
      </c>
      <c r="D14" s="70" t="s">
        <v>0</v>
      </c>
      <c r="E14" s="70">
        <f>+E16</f>
        <v>584.44</v>
      </c>
      <c r="F14" s="73">
        <f>+E14</f>
        <v>584.44</v>
      </c>
      <c r="G14" s="73">
        <f>+C14-B14</f>
        <v>-4450.471966642999</v>
      </c>
      <c r="H14" s="90"/>
      <c r="I14" s="9"/>
    </row>
    <row r="15" spans="1:9" ht="12.75" customHeight="1">
      <c r="A15" s="51" t="s">
        <v>55</v>
      </c>
      <c r="B15" s="93" t="s">
        <v>0</v>
      </c>
      <c r="C15" s="70" t="s">
        <v>0</v>
      </c>
      <c r="D15" s="70" t="s">
        <v>0</v>
      </c>
      <c r="E15" s="70" t="s">
        <v>0</v>
      </c>
      <c r="F15" s="73" t="s">
        <v>0</v>
      </c>
      <c r="G15" s="73" t="s">
        <v>0</v>
      </c>
      <c r="H15" s="90"/>
      <c r="I15" s="9"/>
    </row>
    <row r="16" spans="1:9" ht="12.75" customHeight="1">
      <c r="A16" s="51" t="s">
        <v>56</v>
      </c>
      <c r="B16" s="93">
        <v>7676.308371173</v>
      </c>
      <c r="C16" s="93">
        <v>3225.83640453</v>
      </c>
      <c r="D16" s="70" t="s">
        <v>0</v>
      </c>
      <c r="E16" s="70">
        <v>584.44</v>
      </c>
      <c r="F16" s="73">
        <f>+E16</f>
        <v>584.44</v>
      </c>
      <c r="G16" s="73">
        <f>+C16-B16</f>
        <v>-4450.471966642999</v>
      </c>
      <c r="H16" s="90"/>
      <c r="I16" s="9"/>
    </row>
    <row r="17" spans="1:9" ht="12.75" customHeight="1">
      <c r="A17" s="112" t="s">
        <v>62</v>
      </c>
      <c r="B17" s="93" t="s">
        <v>0</v>
      </c>
      <c r="C17" s="93" t="s">
        <v>0</v>
      </c>
      <c r="D17" s="93" t="s">
        <v>0</v>
      </c>
      <c r="E17" s="93" t="s">
        <v>0</v>
      </c>
      <c r="F17" s="145" t="s">
        <v>0</v>
      </c>
      <c r="G17" s="145" t="s">
        <v>0</v>
      </c>
      <c r="H17" s="90"/>
      <c r="I17" s="9"/>
    </row>
    <row r="18" spans="1:9" ht="12.75" customHeight="1">
      <c r="A18" s="46" t="s">
        <v>63</v>
      </c>
      <c r="B18" s="93">
        <v>680</v>
      </c>
      <c r="C18" s="93" t="s">
        <v>0</v>
      </c>
      <c r="D18" s="93" t="s">
        <v>0</v>
      </c>
      <c r="E18" s="93" t="s">
        <v>0</v>
      </c>
      <c r="F18" s="145" t="s">
        <v>0</v>
      </c>
      <c r="G18" s="73">
        <f>-B18</f>
        <v>-680</v>
      </c>
      <c r="H18" s="90"/>
      <c r="I18" s="9"/>
    </row>
    <row r="19" spans="1:9" ht="12.75" customHeight="1">
      <c r="A19" s="46" t="s">
        <v>64</v>
      </c>
      <c r="B19" s="93">
        <v>4912.2</v>
      </c>
      <c r="C19" s="93">
        <v>8095.2</v>
      </c>
      <c r="D19" s="93" t="s">
        <v>0</v>
      </c>
      <c r="E19" s="93" t="s">
        <v>0</v>
      </c>
      <c r="F19" s="73" t="s">
        <v>0</v>
      </c>
      <c r="G19" s="73">
        <f>+C19-B19</f>
        <v>3183</v>
      </c>
      <c r="H19" s="71"/>
      <c r="I19" s="11"/>
    </row>
    <row r="20" spans="1:9" ht="12.75" customHeight="1">
      <c r="A20" s="46" t="s">
        <v>65</v>
      </c>
      <c r="B20" s="93" t="s">
        <v>0</v>
      </c>
      <c r="C20" s="93">
        <v>970.9026</v>
      </c>
      <c r="D20" s="93">
        <v>80</v>
      </c>
      <c r="E20" s="93">
        <v>70</v>
      </c>
      <c r="F20" s="73">
        <f>+E20-D20</f>
        <v>-10</v>
      </c>
      <c r="G20" s="73">
        <f>+C20</f>
        <v>970.9026</v>
      </c>
      <c r="H20" s="71"/>
      <c r="I20" s="11"/>
    </row>
    <row r="21" spans="1:9" s="9" customFormat="1" ht="27" customHeight="1">
      <c r="A21" s="111" t="s">
        <v>66</v>
      </c>
      <c r="B21" s="31" t="s">
        <v>0</v>
      </c>
      <c r="C21" s="31" t="s">
        <v>0</v>
      </c>
      <c r="D21" s="31" t="s">
        <v>0</v>
      </c>
      <c r="E21" s="31" t="s">
        <v>0</v>
      </c>
      <c r="F21" s="96" t="s">
        <v>0</v>
      </c>
      <c r="G21" s="96" t="s">
        <v>0</v>
      </c>
      <c r="I21" s="11"/>
    </row>
    <row r="22" spans="1:9" ht="25.5" customHeight="1">
      <c r="A22" s="46" t="s">
        <v>67</v>
      </c>
      <c r="B22" s="93">
        <v>50242.80598</v>
      </c>
      <c r="C22" s="70">
        <v>8558.272217779999</v>
      </c>
      <c r="D22" s="70">
        <v>487.6058</v>
      </c>
      <c r="E22" s="70" t="s">
        <v>0</v>
      </c>
      <c r="F22" s="73">
        <f>-D22</f>
        <v>-487.6058</v>
      </c>
      <c r="G22" s="73">
        <f>+C22-B22</f>
        <v>-41684.53376222</v>
      </c>
      <c r="I22" s="11"/>
    </row>
    <row r="23" spans="1:9" ht="12.75" customHeight="1">
      <c r="A23" s="8" t="s">
        <v>68</v>
      </c>
      <c r="B23" s="31"/>
      <c r="C23" s="31"/>
      <c r="D23" s="31"/>
      <c r="E23" s="31"/>
      <c r="F23" s="73"/>
      <c r="G23" s="73"/>
      <c r="H23" s="101"/>
      <c r="I23" s="11"/>
    </row>
    <row r="24" spans="1:9" ht="26.25" customHeight="1">
      <c r="A24" s="46" t="s">
        <v>69</v>
      </c>
      <c r="B24" s="31">
        <v>2.64</v>
      </c>
      <c r="C24" s="31">
        <v>4.17</v>
      </c>
      <c r="D24" s="31">
        <v>4.18</v>
      </c>
      <c r="E24" s="31">
        <v>4.17</v>
      </c>
      <c r="F24" s="73">
        <f>E24-D24</f>
        <v>-0.009999999999999787</v>
      </c>
      <c r="G24" s="73">
        <f>+C24-B24</f>
        <v>1.5299999999999998</v>
      </c>
      <c r="H24" s="101"/>
      <c r="I24" s="11"/>
    </row>
    <row r="25" spans="1:9" ht="12.75" customHeight="1">
      <c r="A25" s="46" t="s">
        <v>70</v>
      </c>
      <c r="B25" s="31" t="s">
        <v>0</v>
      </c>
      <c r="C25" s="31" t="s">
        <v>0</v>
      </c>
      <c r="D25" s="31" t="s">
        <v>0</v>
      </c>
      <c r="E25" s="31" t="s">
        <v>0</v>
      </c>
      <c r="F25" s="96" t="s">
        <v>0</v>
      </c>
      <c r="G25" s="96" t="s">
        <v>0</v>
      </c>
      <c r="H25" s="32"/>
      <c r="I25" s="11"/>
    </row>
    <row r="26" spans="1:9" ht="12.75" customHeight="1">
      <c r="A26" s="46" t="s">
        <v>71</v>
      </c>
      <c r="B26" s="31">
        <v>7.53726173752973</v>
      </c>
      <c r="C26" s="31">
        <v>3.3353809926753852</v>
      </c>
      <c r="D26" s="31" t="s">
        <v>0</v>
      </c>
      <c r="E26" s="31">
        <v>4.150868865922935</v>
      </c>
      <c r="F26" s="73">
        <f>E26</f>
        <v>4.150868865922935</v>
      </c>
      <c r="G26" s="73">
        <f>+C26-B26</f>
        <v>-4.2018807448543445</v>
      </c>
      <c r="H26" s="32"/>
      <c r="I26" s="11"/>
    </row>
    <row r="27" spans="1:12" ht="12.75" customHeight="1">
      <c r="A27" s="46" t="s">
        <v>62</v>
      </c>
      <c r="B27" s="31" t="s">
        <v>0</v>
      </c>
      <c r="C27" s="31" t="s">
        <v>0</v>
      </c>
      <c r="D27" s="31" t="s">
        <v>0</v>
      </c>
      <c r="E27" s="31" t="s">
        <v>0</v>
      </c>
      <c r="F27" s="96" t="s">
        <v>0</v>
      </c>
      <c r="G27" s="96" t="s">
        <v>0</v>
      </c>
      <c r="H27" s="32"/>
      <c r="I27" s="11"/>
      <c r="L27" s="75"/>
    </row>
    <row r="28" spans="1:9" ht="26.25" customHeight="1">
      <c r="A28" s="46" t="s">
        <v>72</v>
      </c>
      <c r="B28" s="31">
        <f>+B24*1.2</f>
        <v>3.168</v>
      </c>
      <c r="C28" s="31">
        <f>+C24*1.2</f>
        <v>5.004</v>
      </c>
      <c r="D28" s="31">
        <f>+D24*1.2</f>
        <v>5.015999999999999</v>
      </c>
      <c r="E28" s="31">
        <f>+E24*1.2</f>
        <v>5.004</v>
      </c>
      <c r="F28" s="73">
        <f>E28-D28</f>
        <v>-0.011999999999999567</v>
      </c>
      <c r="G28" s="73">
        <f>+C28-B28</f>
        <v>1.8359999999999994</v>
      </c>
      <c r="H28" s="32"/>
      <c r="I28" s="11"/>
    </row>
    <row r="29" spans="1:9" ht="27" customHeight="1">
      <c r="A29" s="46" t="s">
        <v>66</v>
      </c>
      <c r="B29" s="31" t="s">
        <v>0</v>
      </c>
      <c r="C29" s="31" t="s">
        <v>0</v>
      </c>
      <c r="D29" s="31" t="s">
        <v>0</v>
      </c>
      <c r="E29" s="31" t="s">
        <v>0</v>
      </c>
      <c r="F29" s="96" t="s">
        <v>0</v>
      </c>
      <c r="G29" s="96" t="s">
        <v>0</v>
      </c>
      <c r="I29" s="11"/>
    </row>
    <row r="30" ht="15" customHeight="1"/>
    <row r="31" spans="1:2" ht="15" customHeight="1">
      <c r="A31" s="42" t="s">
        <v>73</v>
      </c>
      <c r="B31" s="1"/>
    </row>
    <row r="32" spans="1:7" s="6" customFormat="1" ht="12.75" customHeight="1">
      <c r="A32" s="5" t="s">
        <v>60</v>
      </c>
      <c r="B32" s="5"/>
      <c r="C32" s="7"/>
      <c r="D32" s="7"/>
      <c r="E32" s="7"/>
      <c r="F32" s="7"/>
      <c r="G32" s="7"/>
    </row>
    <row r="33" spans="1:7" ht="26.25" customHeight="1">
      <c r="A33" s="56"/>
      <c r="B33" s="147">
        <v>2012</v>
      </c>
      <c r="C33" s="147">
        <v>2013</v>
      </c>
      <c r="D33" s="54" t="s">
        <v>26</v>
      </c>
      <c r="E33" s="54" t="s">
        <v>27</v>
      </c>
      <c r="F33" s="57" t="s">
        <v>37</v>
      </c>
      <c r="G33" s="57" t="s">
        <v>58</v>
      </c>
    </row>
    <row r="34" spans="1:8" ht="23.25" customHeight="1">
      <c r="A34" s="8" t="s">
        <v>74</v>
      </c>
      <c r="B34" s="120">
        <v>31200</v>
      </c>
      <c r="C34" s="120">
        <f>SUM(C35:C37)</f>
        <v>50600</v>
      </c>
      <c r="D34" s="120">
        <f>SUM(D35:D37)</f>
        <v>4400</v>
      </c>
      <c r="E34" s="120">
        <f>SUM(E35:E37)</f>
        <v>7600</v>
      </c>
      <c r="F34" s="73">
        <f>E34-D34</f>
        <v>3200</v>
      </c>
      <c r="G34" s="73">
        <f aca="true" t="shared" si="0" ref="G34:G55">C34-B34</f>
        <v>19400</v>
      </c>
      <c r="H34" s="9"/>
    </row>
    <row r="35" spans="1:10" ht="12.75" customHeight="1">
      <c r="A35" s="50" t="s">
        <v>75</v>
      </c>
      <c r="B35" s="117">
        <v>2050</v>
      </c>
      <c r="C35" s="117">
        <v>2800</v>
      </c>
      <c r="D35" s="117">
        <v>400</v>
      </c>
      <c r="E35" s="117">
        <v>600</v>
      </c>
      <c r="F35" s="73">
        <f aca="true" t="shared" si="1" ref="F35:F55">E35-D35</f>
        <v>200</v>
      </c>
      <c r="G35" s="73">
        <f t="shared" si="0"/>
        <v>750</v>
      </c>
      <c r="H35" s="9"/>
      <c r="J35" s="91"/>
    </row>
    <row r="36" spans="1:10" ht="12.75" customHeight="1">
      <c r="A36" s="50" t="s">
        <v>76</v>
      </c>
      <c r="B36" s="117">
        <v>3650</v>
      </c>
      <c r="C36" s="117">
        <v>3200</v>
      </c>
      <c r="D36" s="117">
        <v>400</v>
      </c>
      <c r="E36" s="117">
        <v>1100</v>
      </c>
      <c r="F36" s="73">
        <f t="shared" si="1"/>
        <v>700</v>
      </c>
      <c r="G36" s="73">
        <f t="shared" si="0"/>
        <v>-450</v>
      </c>
      <c r="H36" s="9"/>
      <c r="J36" s="91"/>
    </row>
    <row r="37" spans="1:10" ht="12.75" customHeight="1">
      <c r="A37" s="50" t="s">
        <v>77</v>
      </c>
      <c r="B37" s="117">
        <v>25500</v>
      </c>
      <c r="C37" s="117">
        <v>44600</v>
      </c>
      <c r="D37" s="117">
        <v>3600</v>
      </c>
      <c r="E37" s="117">
        <v>5900</v>
      </c>
      <c r="F37" s="73">
        <f t="shared" si="1"/>
        <v>2300</v>
      </c>
      <c r="G37" s="73">
        <f t="shared" si="0"/>
        <v>19100</v>
      </c>
      <c r="H37" s="9"/>
      <c r="J37" s="91"/>
    </row>
    <row r="38" spans="1:10" ht="12.75" customHeight="1" hidden="1">
      <c r="A38" s="50" t="s">
        <v>78</v>
      </c>
      <c r="B38" s="126"/>
      <c r="C38" s="117"/>
      <c r="D38" s="117"/>
      <c r="E38" s="117"/>
      <c r="F38" s="73">
        <f t="shared" si="1"/>
        <v>0</v>
      </c>
      <c r="G38" s="73">
        <f t="shared" si="0"/>
        <v>0</v>
      </c>
      <c r="H38" s="9"/>
      <c r="J38" s="91"/>
    </row>
    <row r="39" spans="1:10" ht="12.75" customHeight="1" hidden="1">
      <c r="A39" s="50" t="s">
        <v>79</v>
      </c>
      <c r="B39" s="126"/>
      <c r="C39" s="125"/>
      <c r="D39" s="125"/>
      <c r="E39" s="125"/>
      <c r="F39" s="73">
        <f t="shared" si="1"/>
        <v>0</v>
      </c>
      <c r="G39" s="73">
        <f t="shared" si="0"/>
        <v>0</v>
      </c>
      <c r="H39" s="9"/>
      <c r="J39" s="91"/>
    </row>
    <row r="40" spans="1:10" ht="12.75" customHeight="1">
      <c r="A40" s="8" t="s">
        <v>80</v>
      </c>
      <c r="B40" s="120">
        <v>41137.08</v>
      </c>
      <c r="C40" s="120">
        <f>SUM(C41:C43)</f>
        <v>53803.009999999995</v>
      </c>
      <c r="D40" s="120">
        <f>SUM(D41:D43)</f>
        <v>5823</v>
      </c>
      <c r="E40" s="120">
        <f>SUM(E41:E43)</f>
        <v>8846.9</v>
      </c>
      <c r="F40" s="73">
        <f t="shared" si="1"/>
        <v>3023.8999999999996</v>
      </c>
      <c r="G40" s="73">
        <f t="shared" si="0"/>
        <v>12665.929999999993</v>
      </c>
      <c r="H40" s="9"/>
      <c r="J40" s="91"/>
    </row>
    <row r="41" spans="1:10" ht="12.75" customHeight="1">
      <c r="A41" s="50" t="s">
        <v>75</v>
      </c>
      <c r="B41" s="117">
        <v>1691.65</v>
      </c>
      <c r="C41" s="117">
        <v>3266.8</v>
      </c>
      <c r="D41" s="117">
        <v>610</v>
      </c>
      <c r="E41" s="117">
        <v>1531</v>
      </c>
      <c r="F41" s="73">
        <f t="shared" si="1"/>
        <v>921</v>
      </c>
      <c r="G41" s="73">
        <f t="shared" si="0"/>
        <v>1575.15</v>
      </c>
      <c r="H41" s="9"/>
      <c r="J41" s="91"/>
    </row>
    <row r="42" spans="1:10" ht="12.75" customHeight="1">
      <c r="A42" s="50" t="s">
        <v>76</v>
      </c>
      <c r="B42" s="117">
        <v>3413.92</v>
      </c>
      <c r="C42" s="117">
        <v>2524.9</v>
      </c>
      <c r="D42" s="117">
        <v>366.5</v>
      </c>
      <c r="E42" s="117">
        <v>1425</v>
      </c>
      <c r="F42" s="73">
        <f t="shared" si="1"/>
        <v>1058.5</v>
      </c>
      <c r="G42" s="73">
        <f t="shared" si="0"/>
        <v>-889.02</v>
      </c>
      <c r="H42" s="9"/>
      <c r="J42" s="91"/>
    </row>
    <row r="43" spans="1:10" ht="12.75" customHeight="1">
      <c r="A43" s="50" t="s">
        <v>77</v>
      </c>
      <c r="B43" s="117">
        <v>36031.51</v>
      </c>
      <c r="C43" s="117">
        <v>48011.31</v>
      </c>
      <c r="D43" s="117">
        <v>4846.5</v>
      </c>
      <c r="E43" s="117">
        <v>5890.9</v>
      </c>
      <c r="F43" s="73">
        <f t="shared" si="1"/>
        <v>1044.3999999999996</v>
      </c>
      <c r="G43" s="73">
        <f t="shared" si="0"/>
        <v>11979.799999999996</v>
      </c>
      <c r="H43" s="9"/>
      <c r="J43" s="91"/>
    </row>
    <row r="44" spans="1:10" ht="12.75" customHeight="1" hidden="1">
      <c r="A44" s="50" t="s">
        <v>78</v>
      </c>
      <c r="B44" s="126"/>
      <c r="C44" s="126"/>
      <c r="D44" s="125"/>
      <c r="E44" s="125"/>
      <c r="F44" s="73">
        <f t="shared" si="1"/>
        <v>0</v>
      </c>
      <c r="G44" s="73">
        <f t="shared" si="0"/>
        <v>0</v>
      </c>
      <c r="H44" s="9"/>
      <c r="I44" s="2">
        <v>7421</v>
      </c>
      <c r="J44" s="91"/>
    </row>
    <row r="45" spans="1:10" ht="12.75" customHeight="1" hidden="1">
      <c r="A45" s="50" t="s">
        <v>79</v>
      </c>
      <c r="B45" s="126"/>
      <c r="C45" s="126"/>
      <c r="D45" s="125"/>
      <c r="E45" s="125"/>
      <c r="F45" s="73">
        <f t="shared" si="1"/>
        <v>0</v>
      </c>
      <c r="G45" s="73">
        <f t="shared" si="0"/>
        <v>0</v>
      </c>
      <c r="H45" s="9"/>
      <c r="J45" s="91"/>
    </row>
    <row r="46" spans="1:10" ht="12.75" customHeight="1">
      <c r="A46" s="8" t="s">
        <v>81</v>
      </c>
      <c r="B46" s="120">
        <v>28547.71</v>
      </c>
      <c r="C46" s="120">
        <f>SUM(C47:C49)</f>
        <v>44565.05</v>
      </c>
      <c r="D46" s="120">
        <f>SUM(D47:D49)</f>
        <v>3956.3</v>
      </c>
      <c r="E46" s="120">
        <f>SUM(E47:E49)</f>
        <v>7595</v>
      </c>
      <c r="F46" s="73">
        <f t="shared" si="1"/>
        <v>3638.7</v>
      </c>
      <c r="G46" s="73">
        <f t="shared" si="0"/>
        <v>16017.340000000004</v>
      </c>
      <c r="J46" s="91"/>
    </row>
    <row r="47" spans="1:10" ht="12.75" customHeight="1">
      <c r="A47" s="50" t="s">
        <v>75</v>
      </c>
      <c r="B47" s="117">
        <v>1347.8</v>
      </c>
      <c r="C47" s="117">
        <v>2280</v>
      </c>
      <c r="D47" s="117">
        <v>300</v>
      </c>
      <c r="E47" s="117">
        <v>1600</v>
      </c>
      <c r="F47" s="73">
        <f t="shared" si="1"/>
        <v>1300</v>
      </c>
      <c r="G47" s="73">
        <f t="shared" si="0"/>
        <v>932.2</v>
      </c>
      <c r="J47" s="91"/>
    </row>
    <row r="48" spans="1:10" ht="12.75" customHeight="1">
      <c r="A48" s="50" t="s">
        <v>76</v>
      </c>
      <c r="B48" s="117">
        <v>2608.81</v>
      </c>
      <c r="C48" s="117">
        <v>1234.5</v>
      </c>
      <c r="D48" s="117">
        <v>100</v>
      </c>
      <c r="E48" s="117">
        <v>850</v>
      </c>
      <c r="F48" s="73">
        <f t="shared" si="1"/>
        <v>750</v>
      </c>
      <c r="G48" s="73">
        <f t="shared" si="0"/>
        <v>-1374.31</v>
      </c>
      <c r="J48" s="91"/>
    </row>
    <row r="49" spans="1:10" ht="12.75" customHeight="1">
      <c r="A49" s="50" t="s">
        <v>77</v>
      </c>
      <c r="B49" s="117">
        <v>24591.1</v>
      </c>
      <c r="C49" s="117">
        <v>41050.55</v>
      </c>
      <c r="D49" s="117">
        <v>3556.3</v>
      </c>
      <c r="E49" s="117">
        <v>5145</v>
      </c>
      <c r="F49" s="73">
        <f t="shared" si="1"/>
        <v>1588.6999999999998</v>
      </c>
      <c r="G49" s="73">
        <f t="shared" si="0"/>
        <v>16459.450000000004</v>
      </c>
      <c r="J49" s="91"/>
    </row>
    <row r="50" spans="1:10" ht="12.75" customHeight="1" hidden="1">
      <c r="A50" s="50" t="s">
        <v>78</v>
      </c>
      <c r="B50" s="126"/>
      <c r="C50" s="126"/>
      <c r="D50" s="125"/>
      <c r="E50" s="125"/>
      <c r="F50" s="73">
        <f t="shared" si="1"/>
        <v>0</v>
      </c>
      <c r="G50" s="73">
        <f t="shared" si="0"/>
        <v>0</v>
      </c>
      <c r="J50" s="91"/>
    </row>
    <row r="51" spans="1:10" ht="12.75" customHeight="1" hidden="1">
      <c r="A51" s="50" t="s">
        <v>79</v>
      </c>
      <c r="B51" s="126"/>
      <c r="C51" s="126"/>
      <c r="D51" s="125"/>
      <c r="E51" s="125"/>
      <c r="F51" s="73">
        <f t="shared" si="1"/>
        <v>0</v>
      </c>
      <c r="G51" s="73">
        <f t="shared" si="0"/>
        <v>0</v>
      </c>
      <c r="J51" s="91"/>
    </row>
    <row r="52" spans="1:10" ht="23.25" customHeight="1">
      <c r="A52" s="8" t="s">
        <v>82</v>
      </c>
      <c r="B52" s="120">
        <v>6.31</v>
      </c>
      <c r="C52" s="120">
        <v>3.54</v>
      </c>
      <c r="D52" s="120">
        <v>4.124535591318785</v>
      </c>
      <c r="E52" s="120">
        <v>3.98</v>
      </c>
      <c r="F52" s="73">
        <f t="shared" si="1"/>
        <v>-0.1445355913187849</v>
      </c>
      <c r="G52" s="73">
        <f t="shared" si="0"/>
        <v>-2.7699999999999996</v>
      </c>
      <c r="I52" s="65"/>
      <c r="J52" s="91"/>
    </row>
    <row r="53" spans="1:10" ht="12" customHeight="1">
      <c r="A53" s="50" t="s">
        <v>75</v>
      </c>
      <c r="B53" s="125">
        <v>5.57</v>
      </c>
      <c r="C53" s="117">
        <v>3.16</v>
      </c>
      <c r="D53" s="117">
        <v>3.4531757927612152</v>
      </c>
      <c r="E53" s="117">
        <v>2.63</v>
      </c>
      <c r="F53" s="73">
        <f t="shared" si="1"/>
        <v>-0.8231757927612153</v>
      </c>
      <c r="G53" s="73">
        <f t="shared" si="0"/>
        <v>-2.41</v>
      </c>
      <c r="I53" s="65"/>
      <c r="J53" s="91"/>
    </row>
    <row r="54" spans="1:10" ht="12" customHeight="1">
      <c r="A54" s="50" t="s">
        <v>76</v>
      </c>
      <c r="B54" s="125">
        <v>6.25</v>
      </c>
      <c r="C54" s="117">
        <v>3.91</v>
      </c>
      <c r="D54" s="117">
        <v>4.1698939153920085</v>
      </c>
      <c r="E54" s="117">
        <v>3.49</v>
      </c>
      <c r="F54" s="73">
        <f t="shared" si="1"/>
        <v>-0.6798939153920083</v>
      </c>
      <c r="G54" s="73">
        <f t="shared" si="0"/>
        <v>-2.34</v>
      </c>
      <c r="I54" s="65"/>
      <c r="J54" s="91"/>
    </row>
    <row r="55" spans="1:10" ht="12" customHeight="1">
      <c r="A55" s="50" t="s">
        <v>77</v>
      </c>
      <c r="B55" s="117">
        <v>6.65</v>
      </c>
      <c r="C55" s="117">
        <v>3.57</v>
      </c>
      <c r="D55" s="117">
        <v>4.179894280731924</v>
      </c>
      <c r="E55" s="117">
        <v>4.17</v>
      </c>
      <c r="F55" s="73">
        <f t="shared" si="1"/>
        <v>-0.009894280731923999</v>
      </c>
      <c r="G55" s="73">
        <f t="shared" si="0"/>
        <v>-3.0800000000000005</v>
      </c>
      <c r="I55" s="65"/>
      <c r="J55" s="91"/>
    </row>
    <row r="56" spans="1:11" ht="12" customHeight="1" hidden="1">
      <c r="A56" s="50" t="s">
        <v>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73">
        <f>F56-E56</f>
        <v>0</v>
      </c>
      <c r="H56" s="73">
        <f>G56-F56</f>
        <v>0</v>
      </c>
      <c r="J56" s="65"/>
      <c r="K56" s="91"/>
    </row>
    <row r="57" spans="1:8" ht="12" customHeight="1" hidden="1">
      <c r="A57" s="50" t="s">
        <v>2</v>
      </c>
      <c r="B57" s="88">
        <v>0</v>
      </c>
      <c r="C57" s="88">
        <v>0</v>
      </c>
      <c r="D57" s="88">
        <v>0</v>
      </c>
      <c r="E57" s="88">
        <v>0</v>
      </c>
      <c r="F57" s="88">
        <v>0</v>
      </c>
      <c r="G57" s="73">
        <f>F57-E57</f>
        <v>0</v>
      </c>
      <c r="H57" s="73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7" ht="26.25" customHeight="1">
      <c r="A3" s="56"/>
      <c r="B3" s="147">
        <v>2012</v>
      </c>
      <c r="C3" s="147">
        <v>2013</v>
      </c>
      <c r="D3" s="54" t="s">
        <v>26</v>
      </c>
      <c r="E3" s="54" t="s">
        <v>27</v>
      </c>
      <c r="F3" s="57" t="s">
        <v>37</v>
      </c>
      <c r="G3" s="57" t="s">
        <v>58</v>
      </c>
    </row>
    <row r="4" spans="1:13" ht="12.75" customHeight="1">
      <c r="A4" s="63" t="s">
        <v>85</v>
      </c>
      <c r="B4" s="120">
        <v>4883</v>
      </c>
      <c r="C4" s="120">
        <f>SUM(C5:C7)</f>
        <v>5914.5</v>
      </c>
      <c r="D4" s="120">
        <f>SUM(D5:D7)</f>
        <v>372</v>
      </c>
      <c r="E4" s="120">
        <f>SUM(E5:E7)</f>
        <v>404</v>
      </c>
      <c r="F4" s="73">
        <f>E4-D4</f>
        <v>32</v>
      </c>
      <c r="G4" s="73">
        <f aca="true" t="shared" si="0" ref="G4:G25">+C4-B4</f>
        <v>1031.5</v>
      </c>
      <c r="H4" s="9"/>
      <c r="K4" s="92"/>
      <c r="L4" s="92"/>
      <c r="M4" s="92"/>
    </row>
    <row r="5" spans="1:13" ht="12.75" customHeight="1">
      <c r="A5" s="64" t="s">
        <v>86</v>
      </c>
      <c r="B5" s="117">
        <v>495</v>
      </c>
      <c r="C5" s="117">
        <v>273</v>
      </c>
      <c r="D5" s="117">
        <v>18</v>
      </c>
      <c r="E5" s="117">
        <v>14</v>
      </c>
      <c r="F5" s="73">
        <f aca="true" t="shared" si="1" ref="F5:F25">E5-D5</f>
        <v>-4</v>
      </c>
      <c r="G5" s="73">
        <f t="shared" si="0"/>
        <v>-222</v>
      </c>
      <c r="H5" s="121"/>
      <c r="K5" s="92"/>
      <c r="L5" s="92"/>
      <c r="M5" s="92"/>
    </row>
    <row r="6" spans="1:13" ht="12.75" customHeight="1">
      <c r="A6" s="64" t="s">
        <v>87</v>
      </c>
      <c r="B6" s="117">
        <v>1225</v>
      </c>
      <c r="C6" s="117">
        <v>1609.5</v>
      </c>
      <c r="D6" s="117">
        <v>90</v>
      </c>
      <c r="E6" s="117">
        <v>130</v>
      </c>
      <c r="F6" s="73">
        <f t="shared" si="1"/>
        <v>40</v>
      </c>
      <c r="G6" s="73">
        <f t="shared" si="0"/>
        <v>384.5</v>
      </c>
      <c r="H6" s="121"/>
      <c r="K6" s="92"/>
      <c r="L6" s="92"/>
      <c r="M6" s="92"/>
    </row>
    <row r="7" spans="1:13" ht="12.75" customHeight="1">
      <c r="A7" s="64" t="s">
        <v>88</v>
      </c>
      <c r="B7" s="117">
        <v>3163</v>
      </c>
      <c r="C7" s="117">
        <v>4032</v>
      </c>
      <c r="D7" s="117">
        <v>264</v>
      </c>
      <c r="E7" s="117">
        <v>260</v>
      </c>
      <c r="F7" s="73">
        <f t="shared" si="1"/>
        <v>-4</v>
      </c>
      <c r="G7" s="73">
        <f t="shared" si="0"/>
        <v>869</v>
      </c>
      <c r="H7" s="121"/>
      <c r="K7" s="92"/>
      <c r="L7" s="92"/>
      <c r="M7" s="92"/>
    </row>
    <row r="8" spans="1:13" ht="13.5" customHeight="1" hidden="1">
      <c r="A8" s="64" t="s">
        <v>89</v>
      </c>
      <c r="B8" s="117"/>
      <c r="C8" s="117"/>
      <c r="D8" s="117"/>
      <c r="E8" s="117"/>
      <c r="F8" s="73">
        <f t="shared" si="1"/>
        <v>0</v>
      </c>
      <c r="G8" s="73">
        <f t="shared" si="0"/>
        <v>0</v>
      </c>
      <c r="H8" s="121"/>
      <c r="K8" s="92"/>
      <c r="L8" s="92"/>
      <c r="M8" s="92"/>
    </row>
    <row r="9" spans="1:13" ht="12.75" customHeight="1" hidden="1">
      <c r="A9" s="64" t="s">
        <v>90</v>
      </c>
      <c r="B9" s="117"/>
      <c r="C9" s="117"/>
      <c r="D9" s="117"/>
      <c r="E9" s="117"/>
      <c r="F9" s="73">
        <f t="shared" si="1"/>
        <v>0</v>
      </c>
      <c r="G9" s="73">
        <f t="shared" si="0"/>
        <v>0</v>
      </c>
      <c r="H9" s="121"/>
      <c r="K9" s="92"/>
      <c r="L9" s="92"/>
      <c r="M9" s="92"/>
    </row>
    <row r="10" spans="1:13" ht="12.75" customHeight="1">
      <c r="A10" s="63" t="s">
        <v>91</v>
      </c>
      <c r="B10" s="120">
        <v>9850.766</v>
      </c>
      <c r="C10" s="120">
        <f>SUM(C11:C13)</f>
        <v>9872.65</v>
      </c>
      <c r="D10" s="120">
        <f>SUM(D11:D13)</f>
        <v>878.5</v>
      </c>
      <c r="E10" s="120">
        <f>SUM(E11:E13)</f>
        <v>1026.1</v>
      </c>
      <c r="F10" s="73">
        <f t="shared" si="1"/>
        <v>147.5999999999999</v>
      </c>
      <c r="G10" s="73">
        <f t="shared" si="0"/>
        <v>21.884000000000015</v>
      </c>
      <c r="J10" s="12"/>
      <c r="K10" s="92"/>
      <c r="L10" s="92"/>
      <c r="M10" s="92"/>
    </row>
    <row r="11" spans="1:13" ht="12.75" customHeight="1">
      <c r="A11" s="64" t="s">
        <v>92</v>
      </c>
      <c r="B11" s="117">
        <v>447.224</v>
      </c>
      <c r="C11" s="117">
        <v>446.27</v>
      </c>
      <c r="D11" s="117">
        <v>32</v>
      </c>
      <c r="E11" s="117">
        <v>25</v>
      </c>
      <c r="F11" s="73">
        <f t="shared" si="1"/>
        <v>-7</v>
      </c>
      <c r="G11" s="73">
        <f t="shared" si="0"/>
        <v>-0.9540000000000077</v>
      </c>
      <c r="H11" s="9"/>
      <c r="J11" s="12"/>
      <c r="K11" s="92"/>
      <c r="L11" s="92"/>
      <c r="M11" s="92"/>
    </row>
    <row r="12" spans="1:13" ht="12.75" customHeight="1">
      <c r="A12" s="64" t="s">
        <v>87</v>
      </c>
      <c r="B12" s="117">
        <v>2817.152</v>
      </c>
      <c r="C12" s="117">
        <v>2694.509</v>
      </c>
      <c r="D12" s="117">
        <v>250.83</v>
      </c>
      <c r="E12" s="117">
        <v>245.13</v>
      </c>
      <c r="F12" s="73">
        <f t="shared" si="1"/>
        <v>-5.700000000000017</v>
      </c>
      <c r="G12" s="73">
        <f t="shared" si="0"/>
        <v>-122.64300000000003</v>
      </c>
      <c r="H12" s="9"/>
      <c r="K12" s="92"/>
      <c r="L12" s="92"/>
      <c r="M12" s="92"/>
    </row>
    <row r="13" spans="1:13" ht="12.75" customHeight="1">
      <c r="A13" s="133" t="s">
        <v>88</v>
      </c>
      <c r="B13" s="117">
        <v>6586.39</v>
      </c>
      <c r="C13" s="117">
        <v>6731.871</v>
      </c>
      <c r="D13" s="117">
        <v>595.67</v>
      </c>
      <c r="E13" s="117">
        <v>755.97</v>
      </c>
      <c r="F13" s="73">
        <f t="shared" si="1"/>
        <v>160.30000000000007</v>
      </c>
      <c r="G13" s="73">
        <f t="shared" si="0"/>
        <v>145.48099999999977</v>
      </c>
      <c r="H13" s="9"/>
      <c r="K13" s="92"/>
      <c r="L13" s="92"/>
      <c r="M13" s="92"/>
    </row>
    <row r="14" spans="1:13" ht="12.75" customHeight="1" hidden="1">
      <c r="A14" s="133" t="s">
        <v>89</v>
      </c>
      <c r="B14" s="117"/>
      <c r="C14" s="117"/>
      <c r="D14" s="117"/>
      <c r="E14" s="117"/>
      <c r="F14" s="73">
        <f t="shared" si="1"/>
        <v>0</v>
      </c>
      <c r="G14" s="73">
        <f t="shared" si="0"/>
        <v>0</v>
      </c>
      <c r="H14" s="9"/>
      <c r="K14" s="92"/>
      <c r="L14" s="92"/>
      <c r="M14" s="92"/>
    </row>
    <row r="15" spans="1:13" ht="12.75" customHeight="1" hidden="1">
      <c r="A15" s="133" t="s">
        <v>90</v>
      </c>
      <c r="B15" s="117"/>
      <c r="C15" s="117"/>
      <c r="D15" s="117"/>
      <c r="E15" s="117"/>
      <c r="F15" s="73">
        <f t="shared" si="1"/>
        <v>0</v>
      </c>
      <c r="G15" s="73">
        <f t="shared" si="0"/>
        <v>0</v>
      </c>
      <c r="H15" s="9"/>
      <c r="K15" s="92"/>
      <c r="L15" s="92"/>
      <c r="M15" s="92"/>
    </row>
    <row r="16" spans="1:13" ht="12.75" customHeight="1">
      <c r="A16" s="118" t="s">
        <v>93</v>
      </c>
      <c r="B16" s="120">
        <v>4762.715</v>
      </c>
      <c r="C16" s="120">
        <f>SUM(C17:C19)</f>
        <v>5746.32</v>
      </c>
      <c r="D16" s="120">
        <f>SUM(D17:D19)</f>
        <v>372</v>
      </c>
      <c r="E16" s="120">
        <f>SUM(E17:E19)</f>
        <v>374.5</v>
      </c>
      <c r="F16" s="73">
        <f t="shared" si="1"/>
        <v>2.5</v>
      </c>
      <c r="G16" s="73">
        <f t="shared" si="0"/>
        <v>983.6049999999996</v>
      </c>
      <c r="K16" s="92"/>
      <c r="L16" s="92"/>
      <c r="M16" s="92"/>
    </row>
    <row r="17" spans="1:13" ht="12.75" customHeight="1">
      <c r="A17" s="64" t="s">
        <v>92</v>
      </c>
      <c r="B17" s="117">
        <v>225.915</v>
      </c>
      <c r="C17" s="117">
        <v>208.5</v>
      </c>
      <c r="D17" s="117">
        <v>18</v>
      </c>
      <c r="E17" s="117">
        <v>7</v>
      </c>
      <c r="F17" s="73">
        <f t="shared" si="1"/>
        <v>-11</v>
      </c>
      <c r="G17" s="73">
        <f t="shared" si="0"/>
        <v>-17.414999999999992</v>
      </c>
      <c r="K17" s="92"/>
      <c r="L17" s="92"/>
      <c r="M17" s="92"/>
    </row>
    <row r="18" spans="1:13" ht="12.75" customHeight="1">
      <c r="A18" s="64" t="s">
        <v>87</v>
      </c>
      <c r="B18" s="117">
        <v>1226.01</v>
      </c>
      <c r="C18" s="117">
        <v>1566.58</v>
      </c>
      <c r="D18" s="117">
        <v>90</v>
      </c>
      <c r="E18" s="117">
        <v>130</v>
      </c>
      <c r="F18" s="73">
        <f t="shared" si="1"/>
        <v>40</v>
      </c>
      <c r="G18" s="73">
        <f t="shared" si="0"/>
        <v>340.56999999999994</v>
      </c>
      <c r="I18" s="130"/>
      <c r="K18" s="92"/>
      <c r="L18" s="92"/>
      <c r="M18" s="92"/>
    </row>
    <row r="19" spans="1:13" ht="12.75" customHeight="1">
      <c r="A19" s="133" t="s">
        <v>88</v>
      </c>
      <c r="B19" s="117">
        <v>3310.79</v>
      </c>
      <c r="C19" s="117">
        <v>3971.24</v>
      </c>
      <c r="D19" s="117">
        <v>264</v>
      </c>
      <c r="E19" s="117">
        <v>237.5</v>
      </c>
      <c r="F19" s="73">
        <f t="shared" si="1"/>
        <v>-26.5</v>
      </c>
      <c r="G19" s="73">
        <f t="shared" si="0"/>
        <v>660.4499999999998</v>
      </c>
      <c r="K19" s="92"/>
      <c r="L19" s="92"/>
      <c r="M19" s="92"/>
    </row>
    <row r="20" spans="1:13" ht="12.75" customHeight="1" hidden="1">
      <c r="A20" s="133" t="s">
        <v>89</v>
      </c>
      <c r="B20" s="117"/>
      <c r="C20" s="117"/>
      <c r="D20" s="117"/>
      <c r="E20" s="117"/>
      <c r="F20" s="73">
        <f t="shared" si="1"/>
        <v>0</v>
      </c>
      <c r="G20" s="73">
        <f t="shared" si="0"/>
        <v>0</v>
      </c>
      <c r="K20" s="92"/>
      <c r="L20" s="92"/>
      <c r="M20" s="92"/>
    </row>
    <row r="21" spans="1:13" ht="12.75" customHeight="1" hidden="1">
      <c r="A21" s="133" t="s">
        <v>90</v>
      </c>
      <c r="B21" s="117"/>
      <c r="C21" s="117"/>
      <c r="D21" s="117"/>
      <c r="E21" s="117"/>
      <c r="F21" s="73">
        <f t="shared" si="1"/>
        <v>0</v>
      </c>
      <c r="G21" s="73">
        <f t="shared" si="0"/>
        <v>0</v>
      </c>
      <c r="K21" s="92"/>
      <c r="L21" s="92"/>
      <c r="M21" s="92"/>
    </row>
    <row r="22" spans="1:13" ht="12.75" customHeight="1">
      <c r="A22" s="118" t="s">
        <v>94</v>
      </c>
      <c r="B22" s="120">
        <v>9.91</v>
      </c>
      <c r="C22" s="120">
        <v>8.52</v>
      </c>
      <c r="D22" s="120">
        <v>8.343413978494624</v>
      </c>
      <c r="E22" s="120">
        <v>7.91</v>
      </c>
      <c r="F22" s="73">
        <f t="shared" si="1"/>
        <v>-0.4334139784946238</v>
      </c>
      <c r="G22" s="73">
        <f t="shared" si="0"/>
        <v>-1.3900000000000006</v>
      </c>
      <c r="H22" s="65"/>
      <c r="J22" s="65"/>
      <c r="K22" s="92"/>
      <c r="L22" s="92"/>
      <c r="M22" s="92"/>
    </row>
    <row r="23" spans="1:13" ht="12.75" customHeight="1">
      <c r="A23" s="64" t="s">
        <v>92</v>
      </c>
      <c r="B23" s="117">
        <v>6.14</v>
      </c>
      <c r="C23" s="117">
        <v>4.85</v>
      </c>
      <c r="D23" s="117">
        <v>4.89</v>
      </c>
      <c r="E23" s="117">
        <v>4.54</v>
      </c>
      <c r="F23" s="73">
        <f t="shared" si="1"/>
        <v>-0.34999999999999964</v>
      </c>
      <c r="G23" s="73">
        <f t="shared" si="0"/>
        <v>-1.29</v>
      </c>
      <c r="H23" s="65"/>
      <c r="J23" s="65"/>
      <c r="K23" s="92"/>
      <c r="L23" s="92"/>
      <c r="M23" s="92"/>
    </row>
    <row r="24" spans="1:13" ht="12.75" customHeight="1">
      <c r="A24" s="64" t="s">
        <v>87</v>
      </c>
      <c r="B24" s="117">
        <v>8.47</v>
      </c>
      <c r="C24" s="117">
        <v>6.46</v>
      </c>
      <c r="D24" s="117">
        <v>6.355</v>
      </c>
      <c r="E24" s="117">
        <v>6.22</v>
      </c>
      <c r="F24" s="73">
        <f t="shared" si="1"/>
        <v>-0.13500000000000068</v>
      </c>
      <c r="G24" s="73">
        <f t="shared" si="0"/>
        <v>-2.0100000000000007</v>
      </c>
      <c r="H24" s="65"/>
      <c r="J24" s="65"/>
      <c r="K24" s="92"/>
      <c r="L24" s="92"/>
      <c r="M24" s="92"/>
    </row>
    <row r="25" spans="1:13" ht="12.75" customHeight="1">
      <c r="A25" s="64" t="s">
        <v>88</v>
      </c>
      <c r="B25" s="117">
        <v>10.81</v>
      </c>
      <c r="C25" s="117">
        <v>9.55</v>
      </c>
      <c r="D25" s="117">
        <v>9.256742424242423</v>
      </c>
      <c r="E25" s="117">
        <v>8.93</v>
      </c>
      <c r="F25" s="73">
        <f t="shared" si="1"/>
        <v>-0.3267424242424237</v>
      </c>
      <c r="G25" s="73">
        <f t="shared" si="0"/>
        <v>-1.2599999999999998</v>
      </c>
      <c r="H25" s="65"/>
      <c r="J25" s="65"/>
      <c r="K25" s="92"/>
      <c r="L25" s="92"/>
      <c r="M25" s="92"/>
    </row>
    <row r="26" spans="1:15" ht="12.75" customHeight="1" hidden="1">
      <c r="A26" s="64" t="s">
        <v>3</v>
      </c>
      <c r="B26" s="89">
        <v>0</v>
      </c>
      <c r="C26" s="87">
        <v>0</v>
      </c>
      <c r="D26" s="89">
        <v>0</v>
      </c>
      <c r="E26" s="89">
        <v>0</v>
      </c>
      <c r="F26" s="89">
        <v>0</v>
      </c>
      <c r="G26" s="73">
        <f>F26-E26</f>
        <v>0</v>
      </c>
      <c r="H26" s="73">
        <f>+D26-C26</f>
        <v>0</v>
      </c>
      <c r="I26"/>
      <c r="K26" s="2" t="b">
        <f>B26=C26</f>
        <v>1</v>
      </c>
      <c r="M26" s="92"/>
      <c r="N26" s="92"/>
      <c r="O26" s="92"/>
    </row>
    <row r="27" spans="1:15" ht="12.75" customHeight="1" hidden="1">
      <c r="A27" s="64" t="s">
        <v>4</v>
      </c>
      <c r="B27" s="89">
        <v>0</v>
      </c>
      <c r="C27" s="87">
        <v>0</v>
      </c>
      <c r="D27" s="89">
        <v>0</v>
      </c>
      <c r="E27" s="89">
        <v>0</v>
      </c>
      <c r="F27" s="89">
        <v>0</v>
      </c>
      <c r="G27" s="73">
        <f>F27-E27</f>
        <v>0</v>
      </c>
      <c r="H27" s="73">
        <f>+D27-C27</f>
        <v>0</v>
      </c>
      <c r="I27"/>
      <c r="K27" s="2" t="b">
        <f>B27=C27</f>
        <v>1</v>
      </c>
      <c r="M27" s="92"/>
      <c r="N27" s="92"/>
      <c r="O27" s="92"/>
    </row>
    <row r="28" ht="15" customHeight="1">
      <c r="C28" s="9"/>
    </row>
    <row r="29" spans="1:10" ht="15" customHeight="1">
      <c r="A29" s="42" t="s">
        <v>95</v>
      </c>
      <c r="B29" s="1"/>
      <c r="J29"/>
    </row>
    <row r="30" spans="1:11" s="6" customFormat="1" ht="12.75" customHeight="1">
      <c r="A30" s="5" t="s">
        <v>96</v>
      </c>
      <c r="B30" s="5"/>
      <c r="C30" s="7"/>
      <c r="D30" s="7"/>
      <c r="E30" s="7"/>
      <c r="F30" s="7"/>
      <c r="G30" s="7"/>
      <c r="K30" s="146"/>
    </row>
    <row r="31" spans="1:10" ht="26.25" customHeight="1">
      <c r="A31" s="56"/>
      <c r="B31" s="147">
        <v>2012</v>
      </c>
      <c r="C31" s="147">
        <v>2013</v>
      </c>
      <c r="D31" s="54" t="s">
        <v>26</v>
      </c>
      <c r="E31" s="54" t="s">
        <v>27</v>
      </c>
      <c r="F31" s="57" t="s">
        <v>37</v>
      </c>
      <c r="G31" s="57" t="s">
        <v>58</v>
      </c>
      <c r="H31" s="65"/>
      <c r="I31" s="17"/>
      <c r="J31" s="17"/>
    </row>
    <row r="32" spans="1:12" ht="12.75" customHeight="1">
      <c r="A32" s="118" t="s">
        <v>61</v>
      </c>
      <c r="B32" s="68">
        <v>7.704581067274826</v>
      </c>
      <c r="C32" s="68">
        <v>3.798291746091619</v>
      </c>
      <c r="D32" s="68">
        <v>4.3214405164421</v>
      </c>
      <c r="E32" s="68">
        <v>3.9562178631732805</v>
      </c>
      <c r="F32" s="73">
        <f>E32-D32</f>
        <v>-0.3652226532688192</v>
      </c>
      <c r="G32" s="73">
        <f>+C32-B32</f>
        <v>-3.906289321183207</v>
      </c>
      <c r="H32" s="134"/>
      <c r="I32" s="120"/>
      <c r="J32" s="120"/>
      <c r="K32" s="68"/>
      <c r="L32" s="115"/>
    </row>
    <row r="33" spans="1:13" ht="12.75" customHeight="1">
      <c r="A33" s="61" t="s">
        <v>97</v>
      </c>
      <c r="B33" s="31">
        <v>8.148250269996286</v>
      </c>
      <c r="C33" s="31">
        <v>3.8086597572572884</v>
      </c>
      <c r="D33" s="31">
        <v>4.396195395672319</v>
      </c>
      <c r="E33" s="31">
        <v>3.5</v>
      </c>
      <c r="F33" s="73">
        <f>E33-D33</f>
        <v>-0.8961953956723194</v>
      </c>
      <c r="G33" s="73">
        <f>+C33-B33</f>
        <v>-4.339590512738997</v>
      </c>
      <c r="H33" s="134"/>
      <c r="I33" s="117"/>
      <c r="J33" s="74"/>
      <c r="K33" s="31"/>
      <c r="L33" s="115"/>
      <c r="M33" s="115"/>
    </row>
    <row r="34" spans="1:12" ht="12.75" customHeight="1">
      <c r="A34" s="61" t="s">
        <v>98</v>
      </c>
      <c r="B34" s="31">
        <v>7.682264914089533</v>
      </c>
      <c r="C34" s="31">
        <v>3.704976621789075</v>
      </c>
      <c r="D34" s="31">
        <v>4.196004557641429</v>
      </c>
      <c r="E34" s="31">
        <v>3.97912182399651</v>
      </c>
      <c r="F34" s="73">
        <f>E34-D34</f>
        <v>-0.2168827336449195</v>
      </c>
      <c r="G34" s="73">
        <f>+C34-B34</f>
        <v>-3.9772882923004578</v>
      </c>
      <c r="H34" s="134"/>
      <c r="I34" s="117"/>
      <c r="J34" s="117"/>
      <c r="K34" s="31"/>
      <c r="L34" s="115"/>
    </row>
    <row r="35" spans="1:12" ht="12.75" customHeight="1">
      <c r="A35" s="61" t="s">
        <v>99</v>
      </c>
      <c r="B35" s="129">
        <v>7.5</v>
      </c>
      <c r="C35" s="31">
        <v>4.333333333333333</v>
      </c>
      <c r="D35" s="31" t="s">
        <v>0</v>
      </c>
      <c r="E35" s="31" t="s">
        <v>0</v>
      </c>
      <c r="F35" s="73" t="s">
        <v>0</v>
      </c>
      <c r="G35" s="73">
        <f>+C35-B35</f>
        <v>-3.166666666666667</v>
      </c>
      <c r="I35" s="117"/>
      <c r="J35" s="117"/>
      <c r="K35" s="113"/>
      <c r="L35" s="115"/>
    </row>
    <row r="36" spans="1:12" ht="12.75" customHeight="1">
      <c r="A36" s="61" t="s">
        <v>100</v>
      </c>
      <c r="B36" s="114" t="s">
        <v>0</v>
      </c>
      <c r="C36" s="114" t="s">
        <v>0</v>
      </c>
      <c r="D36" s="114" t="s">
        <v>0</v>
      </c>
      <c r="E36" s="114" t="s">
        <v>0</v>
      </c>
      <c r="F36" s="73" t="s">
        <v>0</v>
      </c>
      <c r="G36" s="73" t="s">
        <v>0</v>
      </c>
      <c r="H36" s="136"/>
      <c r="I36" s="117"/>
      <c r="J36" s="117"/>
      <c r="K36" s="113"/>
      <c r="L36" s="115"/>
    </row>
    <row r="37" spans="1:12" ht="12.75" customHeight="1">
      <c r="A37" s="61" t="s">
        <v>101</v>
      </c>
      <c r="B37" s="114" t="s">
        <v>0</v>
      </c>
      <c r="C37" s="113">
        <v>7.5</v>
      </c>
      <c r="D37" s="114" t="s">
        <v>0</v>
      </c>
      <c r="E37" s="114" t="s">
        <v>0</v>
      </c>
      <c r="F37" s="73" t="s">
        <v>0</v>
      </c>
      <c r="G37" s="73">
        <f>C37</f>
        <v>7.5</v>
      </c>
      <c r="H37" s="136"/>
      <c r="I37" s="74"/>
      <c r="J37" s="74"/>
      <c r="K37" s="115"/>
      <c r="L37" s="115"/>
    </row>
    <row r="38" spans="1:12" ht="12.75" customHeight="1">
      <c r="A38" s="61" t="s">
        <v>102</v>
      </c>
      <c r="B38" s="114" t="s">
        <v>0</v>
      </c>
      <c r="C38" s="114" t="s">
        <v>0</v>
      </c>
      <c r="D38" s="114" t="s">
        <v>0</v>
      </c>
      <c r="E38" s="114" t="s">
        <v>0</v>
      </c>
      <c r="F38" s="73" t="s">
        <v>0</v>
      </c>
      <c r="G38" s="73" t="s">
        <v>0</v>
      </c>
      <c r="H38" s="136"/>
      <c r="I38" s="74"/>
      <c r="J38" s="74"/>
      <c r="K38" s="115"/>
      <c r="L38" s="115"/>
    </row>
    <row r="39" spans="1:12" ht="12.75" customHeight="1">
      <c r="A39" s="61" t="s">
        <v>103</v>
      </c>
      <c r="B39" s="114" t="s">
        <v>0</v>
      </c>
      <c r="C39" s="114" t="s">
        <v>0</v>
      </c>
      <c r="D39" s="114" t="s">
        <v>0</v>
      </c>
      <c r="E39" s="114" t="s">
        <v>0</v>
      </c>
      <c r="F39" s="73" t="s">
        <v>0</v>
      </c>
      <c r="G39" s="73" t="s">
        <v>0</v>
      </c>
      <c r="H39" s="136"/>
      <c r="I39" s="74"/>
      <c r="J39" s="74"/>
      <c r="K39" s="115"/>
      <c r="L39" s="115"/>
    </row>
    <row r="40" spans="1:12" ht="12.75" customHeight="1">
      <c r="A40" s="61" t="s">
        <v>104</v>
      </c>
      <c r="B40" s="114" t="s">
        <v>0</v>
      </c>
      <c r="C40" s="114" t="s">
        <v>0</v>
      </c>
      <c r="D40" s="114" t="s">
        <v>0</v>
      </c>
      <c r="E40" s="114" t="s">
        <v>0</v>
      </c>
      <c r="F40" s="73" t="s">
        <v>0</v>
      </c>
      <c r="G40" s="73" t="s">
        <v>0</v>
      </c>
      <c r="H40" s="136"/>
      <c r="I40" s="74"/>
      <c r="J40" s="74"/>
      <c r="K40" s="115"/>
      <c r="L40" s="115"/>
    </row>
    <row r="41" spans="1:12" ht="12.75" customHeight="1">
      <c r="A41" s="61" t="s">
        <v>105</v>
      </c>
      <c r="B41" s="114" t="s">
        <v>0</v>
      </c>
      <c r="C41" s="114" t="s">
        <v>0</v>
      </c>
      <c r="D41" s="114" t="s">
        <v>0</v>
      </c>
      <c r="E41" s="114" t="s">
        <v>0</v>
      </c>
      <c r="F41" s="73" t="s">
        <v>0</v>
      </c>
      <c r="G41" s="73" t="s">
        <v>0</v>
      </c>
      <c r="H41" s="134"/>
      <c r="I41" s="74"/>
      <c r="J41" s="74"/>
      <c r="K41" s="115"/>
      <c r="L41" s="115"/>
    </row>
    <row r="42" spans="1:12" ht="12.75" customHeight="1">
      <c r="A42" s="118" t="s">
        <v>106</v>
      </c>
      <c r="B42" s="96">
        <v>7.739781899202364</v>
      </c>
      <c r="C42" s="96">
        <v>7.248849863135487</v>
      </c>
      <c r="D42" s="96" t="s">
        <v>0</v>
      </c>
      <c r="E42" s="96">
        <v>6.054820415879017</v>
      </c>
      <c r="F42" s="73">
        <f>E42</f>
        <v>6.054820415879017</v>
      </c>
      <c r="G42" s="73">
        <f>+C42-B42</f>
        <v>-0.4909320360668765</v>
      </c>
      <c r="H42" s="134"/>
      <c r="I42" s="124"/>
      <c r="J42" s="124"/>
      <c r="K42" s="115"/>
      <c r="L42" s="115"/>
    </row>
    <row r="43" spans="1:12" ht="12.75" customHeight="1">
      <c r="A43" s="61" t="s">
        <v>97</v>
      </c>
      <c r="B43" s="31">
        <v>5</v>
      </c>
      <c r="C43" s="31" t="s">
        <v>0</v>
      </c>
      <c r="D43" s="119" t="s">
        <v>0</v>
      </c>
      <c r="E43" s="119" t="s">
        <v>0</v>
      </c>
      <c r="F43" s="73" t="s">
        <v>0</v>
      </c>
      <c r="G43" s="73">
        <f>-B43</f>
        <v>-5</v>
      </c>
      <c r="H43" s="135"/>
      <c r="I43" s="117"/>
      <c r="J43" s="117"/>
      <c r="K43" s="115"/>
      <c r="L43" s="115"/>
    </row>
    <row r="44" spans="1:12" ht="12.75" customHeight="1">
      <c r="A44" s="61" t="s">
        <v>98</v>
      </c>
      <c r="B44" s="31">
        <v>7.324561403508771</v>
      </c>
      <c r="C44" s="31">
        <v>3.875</v>
      </c>
      <c r="D44" s="119" t="s">
        <v>0</v>
      </c>
      <c r="E44" s="119" t="s">
        <v>0</v>
      </c>
      <c r="F44" s="73" t="s">
        <v>0</v>
      </c>
      <c r="G44" s="73">
        <f>+C44-B44</f>
        <v>-3.4495614035087714</v>
      </c>
      <c r="H44" s="135"/>
      <c r="I44" s="117"/>
      <c r="J44" s="117"/>
      <c r="K44" s="115"/>
      <c r="L44" s="115"/>
    </row>
    <row r="45" spans="1:12" ht="12.75" customHeight="1">
      <c r="A45" s="61" t="s">
        <v>99</v>
      </c>
      <c r="B45" s="31">
        <v>8.333333333333334</v>
      </c>
      <c r="C45" s="31">
        <v>3</v>
      </c>
      <c r="D45" s="119" t="s">
        <v>0</v>
      </c>
      <c r="E45" s="119">
        <v>3</v>
      </c>
      <c r="F45" s="73">
        <f>E45</f>
        <v>3</v>
      </c>
      <c r="G45" s="73">
        <f>+C45-B45</f>
        <v>-5.333333333333334</v>
      </c>
      <c r="H45" s="135"/>
      <c r="I45" s="117"/>
      <c r="J45" s="117"/>
      <c r="K45" s="115"/>
      <c r="L45" s="115"/>
    </row>
    <row r="46" spans="1:12" ht="12.75" customHeight="1">
      <c r="A46" s="61" t="s">
        <v>100</v>
      </c>
      <c r="B46" s="113">
        <v>9</v>
      </c>
      <c r="C46" s="113">
        <v>6.5</v>
      </c>
      <c r="D46" s="119" t="s">
        <v>0</v>
      </c>
      <c r="E46" s="119" t="s">
        <v>0</v>
      </c>
      <c r="F46" s="73" t="s">
        <v>0</v>
      </c>
      <c r="G46" s="73">
        <f>+C46-B46</f>
        <v>-2.5</v>
      </c>
      <c r="H46" s="136"/>
      <c r="I46" s="117"/>
      <c r="J46" s="117"/>
      <c r="K46" s="115"/>
      <c r="L46" s="115"/>
    </row>
    <row r="47" spans="1:12" ht="12.75" customHeight="1">
      <c r="A47" s="61" t="s">
        <v>101</v>
      </c>
      <c r="B47" s="113">
        <v>10.134180192397299</v>
      </c>
      <c r="C47" s="113" t="s">
        <v>0</v>
      </c>
      <c r="D47" s="113" t="s">
        <v>0</v>
      </c>
      <c r="E47" s="113" t="s">
        <v>0</v>
      </c>
      <c r="F47" s="73" t="s">
        <v>0</v>
      </c>
      <c r="G47" s="73">
        <f>-B47</f>
        <v>-10.134180192397299</v>
      </c>
      <c r="H47" s="136"/>
      <c r="I47" s="117"/>
      <c r="J47" s="117"/>
      <c r="K47" s="115"/>
      <c r="L47" s="115"/>
    </row>
    <row r="48" spans="1:12" ht="12.75" customHeight="1">
      <c r="A48" s="61" t="s">
        <v>102</v>
      </c>
      <c r="B48" s="113" t="s">
        <v>0</v>
      </c>
      <c r="C48" s="113" t="s">
        <v>0</v>
      </c>
      <c r="D48" s="114" t="s">
        <v>0</v>
      </c>
      <c r="E48" s="114" t="s">
        <v>0</v>
      </c>
      <c r="F48" s="73" t="s">
        <v>0</v>
      </c>
      <c r="G48" s="73" t="s">
        <v>0</v>
      </c>
      <c r="H48" s="136"/>
      <c r="I48" s="117"/>
      <c r="J48" s="117"/>
      <c r="K48" s="115"/>
      <c r="L48" s="115"/>
    </row>
    <row r="49" spans="1:12" ht="12.75" customHeight="1">
      <c r="A49" s="61" t="s">
        <v>103</v>
      </c>
      <c r="B49" s="113">
        <v>9.62493439276259</v>
      </c>
      <c r="C49" s="113">
        <v>7.360961620266202</v>
      </c>
      <c r="D49" s="113" t="s">
        <v>0</v>
      </c>
      <c r="E49" s="113">
        <v>7</v>
      </c>
      <c r="F49" s="73">
        <f>E49</f>
        <v>7</v>
      </c>
      <c r="G49" s="73">
        <f>C49-B49</f>
        <v>-2.2639727724963885</v>
      </c>
      <c r="H49" s="136"/>
      <c r="I49" s="117"/>
      <c r="J49" s="117"/>
      <c r="K49" s="115"/>
      <c r="L49" s="115"/>
    </row>
    <row r="50" spans="1:12" ht="12.75" customHeight="1">
      <c r="A50" s="61" t="s">
        <v>104</v>
      </c>
      <c r="B50" s="113">
        <v>6.5</v>
      </c>
      <c r="C50" s="113">
        <v>7.683388157894736</v>
      </c>
      <c r="D50" s="113" t="s">
        <v>0</v>
      </c>
      <c r="E50" s="113">
        <v>7</v>
      </c>
      <c r="F50" s="73">
        <f>E50</f>
        <v>7</v>
      </c>
      <c r="G50" s="73">
        <f>C50-B50</f>
        <v>1.1833881578947363</v>
      </c>
      <c r="H50" s="136"/>
      <c r="I50" s="117"/>
      <c r="J50" s="117"/>
      <c r="K50" s="115"/>
      <c r="L50" s="115"/>
    </row>
    <row r="51" spans="1:12" ht="12.75" customHeight="1">
      <c r="A51" s="61" t="s">
        <v>105</v>
      </c>
      <c r="B51" s="113">
        <v>6.5</v>
      </c>
      <c r="C51" s="113">
        <v>9.833333333333334</v>
      </c>
      <c r="D51" s="114" t="s">
        <v>0</v>
      </c>
      <c r="E51" s="114" t="s">
        <v>0</v>
      </c>
      <c r="F51" s="73" t="s">
        <v>0</v>
      </c>
      <c r="G51" s="73">
        <f>C51-B51</f>
        <v>3.333333333333334</v>
      </c>
      <c r="H51" s="137"/>
      <c r="I51" s="117"/>
      <c r="J51" s="117"/>
      <c r="K51" s="115"/>
      <c r="L51" s="115"/>
    </row>
    <row r="52" spans="1:12" ht="12.75" customHeight="1">
      <c r="A52" s="118" t="s">
        <v>107</v>
      </c>
      <c r="B52" s="96">
        <v>1.571691238490684</v>
      </c>
      <c r="C52" s="96" t="s">
        <v>0</v>
      </c>
      <c r="D52" s="96" t="s">
        <v>0</v>
      </c>
      <c r="E52" s="96" t="s">
        <v>0</v>
      </c>
      <c r="F52" s="73" t="s">
        <v>0</v>
      </c>
      <c r="G52" s="73">
        <f>-B52</f>
        <v>-1.571691238490684</v>
      </c>
      <c r="H52" s="136"/>
      <c r="I52" s="124"/>
      <c r="J52" s="124"/>
      <c r="K52" s="115"/>
      <c r="L52" s="115"/>
    </row>
    <row r="53" spans="1:12" ht="12.75" customHeight="1">
      <c r="A53" s="61" t="s">
        <v>97</v>
      </c>
      <c r="B53" s="129">
        <v>3</v>
      </c>
      <c r="C53" s="119" t="s">
        <v>0</v>
      </c>
      <c r="D53" s="119" t="s">
        <v>0</v>
      </c>
      <c r="E53" s="119" t="s">
        <v>0</v>
      </c>
      <c r="F53" s="73" t="s">
        <v>0</v>
      </c>
      <c r="G53" s="73">
        <f>-B53</f>
        <v>-3</v>
      </c>
      <c r="H53" s="135"/>
      <c r="I53" s="117"/>
      <c r="J53" s="117"/>
      <c r="K53" s="115"/>
      <c r="L53" s="115"/>
    </row>
    <row r="54" spans="1:12" ht="12.75" customHeight="1">
      <c r="A54" s="61" t="s">
        <v>98</v>
      </c>
      <c r="B54" s="31">
        <v>1.1665577346151528</v>
      </c>
      <c r="C54" s="119" t="s">
        <v>0</v>
      </c>
      <c r="D54" s="119" t="s">
        <v>0</v>
      </c>
      <c r="E54" s="119" t="s">
        <v>0</v>
      </c>
      <c r="F54" s="73" t="s">
        <v>0</v>
      </c>
      <c r="G54" s="73">
        <f>-B54</f>
        <v>-1.1665577346151528</v>
      </c>
      <c r="I54" s="117"/>
      <c r="J54" s="117"/>
      <c r="K54" s="115"/>
      <c r="L54" s="115"/>
    </row>
    <row r="55" spans="1:12" ht="12.75" customHeight="1">
      <c r="A55" s="61" t="s">
        <v>99</v>
      </c>
      <c r="B55" s="129">
        <v>0</v>
      </c>
      <c r="C55" s="119" t="s">
        <v>0</v>
      </c>
      <c r="D55" s="119" t="s">
        <v>0</v>
      </c>
      <c r="E55" s="119" t="s">
        <v>0</v>
      </c>
      <c r="F55" s="73" t="s">
        <v>0</v>
      </c>
      <c r="G55" s="73" t="s">
        <v>0</v>
      </c>
      <c r="H55" s="114"/>
      <c r="I55" s="117"/>
      <c r="J55" s="117"/>
      <c r="K55" s="115"/>
      <c r="L55" s="115"/>
    </row>
    <row r="56" spans="1:12" ht="12.75" customHeight="1">
      <c r="A56" s="61" t="s">
        <v>100</v>
      </c>
      <c r="B56" s="129">
        <v>0</v>
      </c>
      <c r="C56" s="119" t="s">
        <v>0</v>
      </c>
      <c r="D56" s="119" t="s">
        <v>0</v>
      </c>
      <c r="E56" s="119" t="s">
        <v>0</v>
      </c>
      <c r="F56" s="73" t="s">
        <v>0</v>
      </c>
      <c r="G56" s="73" t="s">
        <v>0</v>
      </c>
      <c r="H56" s="114"/>
      <c r="I56" s="117"/>
      <c r="J56" s="117"/>
      <c r="K56" s="115"/>
      <c r="L56" s="115"/>
    </row>
    <row r="57" spans="1:12" ht="12.75" customHeight="1">
      <c r="A57" s="61" t="s">
        <v>101</v>
      </c>
      <c r="B57" s="113" t="s">
        <v>0</v>
      </c>
      <c r="C57" s="113" t="s">
        <v>0</v>
      </c>
      <c r="D57" s="113" t="s">
        <v>0</v>
      </c>
      <c r="E57" s="113" t="s">
        <v>0</v>
      </c>
      <c r="F57" s="73" t="s">
        <v>0</v>
      </c>
      <c r="G57" s="73" t="s">
        <v>0</v>
      </c>
      <c r="H57" s="114"/>
      <c r="I57" s="117"/>
      <c r="J57" s="117"/>
      <c r="K57" s="115"/>
      <c r="L57" s="115"/>
    </row>
    <row r="58" spans="1:12" ht="12.75" customHeight="1">
      <c r="A58" s="61" t="s">
        <v>102</v>
      </c>
      <c r="B58" s="114" t="s">
        <v>0</v>
      </c>
      <c r="C58" s="114" t="s">
        <v>0</v>
      </c>
      <c r="D58" s="114" t="s">
        <v>0</v>
      </c>
      <c r="E58" s="114" t="s">
        <v>0</v>
      </c>
      <c r="F58" s="73" t="s">
        <v>0</v>
      </c>
      <c r="G58" s="73" t="s">
        <v>0</v>
      </c>
      <c r="H58" s="114"/>
      <c r="I58" s="117"/>
      <c r="J58" s="117"/>
      <c r="K58" s="115"/>
      <c r="L58" s="115"/>
    </row>
    <row r="59" spans="1:12" ht="12.75" customHeight="1">
      <c r="A59" s="61" t="s">
        <v>103</v>
      </c>
      <c r="B59" s="113" t="s">
        <v>0</v>
      </c>
      <c r="C59" s="113" t="s">
        <v>0</v>
      </c>
      <c r="D59" s="113" t="s">
        <v>0</v>
      </c>
      <c r="E59" s="113" t="s">
        <v>0</v>
      </c>
      <c r="F59" s="73" t="s">
        <v>0</v>
      </c>
      <c r="G59" s="73" t="s">
        <v>0</v>
      </c>
      <c r="H59" s="113"/>
      <c r="I59" s="117"/>
      <c r="J59" s="117"/>
      <c r="K59" s="115"/>
      <c r="L59" s="115"/>
    </row>
    <row r="60" spans="1:12" ht="12.75" customHeight="1">
      <c r="A60" s="61" t="s">
        <v>104</v>
      </c>
      <c r="B60" s="114" t="s">
        <v>0</v>
      </c>
      <c r="C60" s="114" t="s">
        <v>0</v>
      </c>
      <c r="D60" s="114" t="s">
        <v>0</v>
      </c>
      <c r="E60" s="114" t="s">
        <v>0</v>
      </c>
      <c r="F60" s="73" t="s">
        <v>0</v>
      </c>
      <c r="G60" s="73" t="s">
        <v>0</v>
      </c>
      <c r="H60" s="114"/>
      <c r="I60" s="117"/>
      <c r="J60" s="117"/>
      <c r="K60" s="115"/>
      <c r="L60" s="115"/>
    </row>
    <row r="61" spans="1:12" ht="12.75" customHeight="1">
      <c r="A61" s="61" t="s">
        <v>105</v>
      </c>
      <c r="B61" s="114" t="s">
        <v>0</v>
      </c>
      <c r="C61" s="114" t="s">
        <v>0</v>
      </c>
      <c r="D61" s="114" t="s">
        <v>0</v>
      </c>
      <c r="E61" s="114" t="s">
        <v>0</v>
      </c>
      <c r="F61" s="73" t="s">
        <v>0</v>
      </c>
      <c r="G61" s="73" t="s">
        <v>0</v>
      </c>
      <c r="H61" s="114"/>
      <c r="I61" s="117"/>
      <c r="J61" s="117"/>
      <c r="K61" s="115"/>
      <c r="L61" s="11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I70" sqref="I7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108</v>
      </c>
      <c r="B1" s="1"/>
    </row>
    <row r="2" spans="1:6" s="6" customFormat="1" ht="12.75" customHeight="1">
      <c r="A2" s="5" t="s">
        <v>29</v>
      </c>
      <c r="B2" s="5"/>
      <c r="C2" s="7"/>
      <c r="D2" s="7"/>
      <c r="E2" s="7"/>
      <c r="F2" s="7"/>
    </row>
    <row r="3" spans="1:9" ht="26.25" customHeight="1">
      <c r="A3" s="56"/>
      <c r="B3" s="147">
        <v>2012</v>
      </c>
      <c r="C3" s="147">
        <v>2013</v>
      </c>
      <c r="D3" s="54" t="s">
        <v>26</v>
      </c>
      <c r="E3" s="54" t="s">
        <v>27</v>
      </c>
      <c r="F3" s="57" t="s">
        <v>37</v>
      </c>
      <c r="G3" s="57" t="s">
        <v>58</v>
      </c>
      <c r="I3" s="2"/>
    </row>
    <row r="4" spans="1:9" ht="12.75" customHeight="1">
      <c r="A4" s="63" t="s">
        <v>109</v>
      </c>
      <c r="B4" s="17">
        <v>7690.7753</v>
      </c>
      <c r="C4" s="17">
        <v>10523.8663</v>
      </c>
      <c r="D4" s="17">
        <v>317.5264</v>
      </c>
      <c r="E4" s="17">
        <v>588.4642</v>
      </c>
      <c r="F4" s="73">
        <f>E4-D4</f>
        <v>270.9378</v>
      </c>
      <c r="G4" s="73">
        <f>+C4-B4</f>
        <v>2833.0909999999994</v>
      </c>
      <c r="H4" s="12"/>
      <c r="I4" s="2"/>
    </row>
    <row r="5" spans="1:10" ht="12.75" customHeight="1">
      <c r="A5" s="67" t="s">
        <v>61</v>
      </c>
      <c r="B5" s="120">
        <v>5941.9587</v>
      </c>
      <c r="C5" s="120">
        <v>8680.5906</v>
      </c>
      <c r="D5" s="120">
        <v>317.5264</v>
      </c>
      <c r="E5" s="120">
        <v>419.1842</v>
      </c>
      <c r="F5" s="73">
        <f>E5-D5</f>
        <v>101.65779999999995</v>
      </c>
      <c r="G5" s="73">
        <f>+C5-B5</f>
        <v>2738.6318999999994</v>
      </c>
      <c r="H5" s="12"/>
      <c r="I5" s="122"/>
      <c r="J5" s="122"/>
    </row>
    <row r="6" spans="1:10" ht="12.75" customHeight="1">
      <c r="A6" s="34" t="s">
        <v>97</v>
      </c>
      <c r="B6" s="117">
        <v>1120.9799</v>
      </c>
      <c r="C6" s="74">
        <v>2601.1655</v>
      </c>
      <c r="D6" s="74">
        <v>198.9563</v>
      </c>
      <c r="E6" s="74">
        <v>20.0387</v>
      </c>
      <c r="F6" s="73">
        <f>E6-D6</f>
        <v>-178.9176</v>
      </c>
      <c r="G6" s="73">
        <f>+C6-B6</f>
        <v>1480.1856</v>
      </c>
      <c r="H6" s="12"/>
      <c r="I6" s="122"/>
      <c r="J6" s="122"/>
    </row>
    <row r="7" spans="1:10" ht="12.75" customHeight="1">
      <c r="A7" s="34" t="s">
        <v>98</v>
      </c>
      <c r="B7" s="117">
        <v>4718.0192</v>
      </c>
      <c r="C7" s="117">
        <v>5682.1257</v>
      </c>
      <c r="D7" s="117">
        <v>118.5701</v>
      </c>
      <c r="E7" s="117">
        <v>399.1455</v>
      </c>
      <c r="F7" s="73">
        <f>E7-D7</f>
        <v>280.57540000000006</v>
      </c>
      <c r="G7" s="73">
        <f>+C7-B7</f>
        <v>964.1064999999999</v>
      </c>
      <c r="H7" s="12"/>
      <c r="I7" s="122"/>
      <c r="J7" s="122"/>
    </row>
    <row r="8" spans="1:10" ht="12.75" customHeight="1">
      <c r="A8" s="34" t="s">
        <v>99</v>
      </c>
      <c r="B8" s="117">
        <v>102.9596</v>
      </c>
      <c r="C8" s="117">
        <v>296.5234</v>
      </c>
      <c r="D8" s="117" t="s">
        <v>0</v>
      </c>
      <c r="E8" s="117" t="s">
        <v>0</v>
      </c>
      <c r="F8" s="73" t="s">
        <v>0</v>
      </c>
      <c r="G8" s="73">
        <f>+C8-B8</f>
        <v>193.5638</v>
      </c>
      <c r="H8" s="12"/>
      <c r="I8" s="122"/>
      <c r="J8" s="122"/>
    </row>
    <row r="9" spans="1:10" ht="12.75" customHeight="1">
      <c r="A9" s="34" t="s">
        <v>100</v>
      </c>
      <c r="B9" s="117" t="s">
        <v>0</v>
      </c>
      <c r="C9" s="117" t="s">
        <v>0</v>
      </c>
      <c r="D9" s="117" t="s">
        <v>0</v>
      </c>
      <c r="E9" s="117" t="s">
        <v>0</v>
      </c>
      <c r="F9" s="73" t="s">
        <v>0</v>
      </c>
      <c r="G9" s="73" t="s">
        <v>0</v>
      </c>
      <c r="H9" s="12"/>
      <c r="I9" s="122"/>
      <c r="J9" s="122"/>
    </row>
    <row r="10" spans="1:10" ht="12.75" customHeight="1">
      <c r="A10" s="34" t="s">
        <v>101</v>
      </c>
      <c r="B10" s="74" t="s">
        <v>0</v>
      </c>
      <c r="C10" s="74">
        <v>100.776</v>
      </c>
      <c r="D10" s="74" t="s">
        <v>0</v>
      </c>
      <c r="E10" s="74" t="s">
        <v>0</v>
      </c>
      <c r="F10" s="73" t="s">
        <v>0</v>
      </c>
      <c r="G10" s="73">
        <f>C10</f>
        <v>100.776</v>
      </c>
      <c r="H10"/>
      <c r="I10" s="122"/>
      <c r="J10" s="122"/>
    </row>
    <row r="11" spans="1:10" ht="12.75" customHeight="1">
      <c r="A11" s="34" t="s">
        <v>102</v>
      </c>
      <c r="B11" s="74" t="s">
        <v>0</v>
      </c>
      <c r="C11" s="74" t="s">
        <v>0</v>
      </c>
      <c r="D11" s="74" t="s">
        <v>0</v>
      </c>
      <c r="E11" s="74" t="s">
        <v>0</v>
      </c>
      <c r="F11" s="73" t="s">
        <v>0</v>
      </c>
      <c r="G11" s="73" t="s">
        <v>0</v>
      </c>
      <c r="H11"/>
      <c r="I11" s="122"/>
      <c r="J11" s="122"/>
    </row>
    <row r="12" spans="1:10" ht="12.75" customHeight="1">
      <c r="A12" s="34" t="s">
        <v>103</v>
      </c>
      <c r="B12" s="74" t="s">
        <v>0</v>
      </c>
      <c r="C12" s="74" t="s">
        <v>0</v>
      </c>
      <c r="D12" s="74" t="s">
        <v>0</v>
      </c>
      <c r="E12" s="74" t="s">
        <v>0</v>
      </c>
      <c r="F12" s="73" t="s">
        <v>0</v>
      </c>
      <c r="G12" s="73" t="s">
        <v>0</v>
      </c>
      <c r="H12"/>
      <c r="I12" s="122"/>
      <c r="J12" s="122"/>
    </row>
    <row r="13" spans="1:10" ht="12.75" customHeight="1">
      <c r="A13" s="34" t="s">
        <v>104</v>
      </c>
      <c r="B13" s="74" t="s">
        <v>0</v>
      </c>
      <c r="C13" s="74" t="s">
        <v>0</v>
      </c>
      <c r="D13" s="74" t="s">
        <v>0</v>
      </c>
      <c r="E13" s="74" t="s">
        <v>0</v>
      </c>
      <c r="F13" s="73" t="s">
        <v>0</v>
      </c>
      <c r="G13" s="73" t="s">
        <v>0</v>
      </c>
      <c r="H13"/>
      <c r="I13" s="122"/>
      <c r="J13" s="122"/>
    </row>
    <row r="14" spans="1:10" ht="12.75" customHeight="1">
      <c r="A14" s="61" t="s">
        <v>105</v>
      </c>
      <c r="B14" s="74" t="s">
        <v>0</v>
      </c>
      <c r="C14" s="74" t="s">
        <v>0</v>
      </c>
      <c r="D14" s="74" t="s">
        <v>0</v>
      </c>
      <c r="E14" s="74" t="s">
        <v>0</v>
      </c>
      <c r="F14" s="73" t="s">
        <v>0</v>
      </c>
      <c r="G14" s="73" t="s">
        <v>0</v>
      </c>
      <c r="H14"/>
      <c r="I14" s="122"/>
      <c r="J14" s="122"/>
    </row>
    <row r="15" spans="1:10" ht="12.75" customHeight="1">
      <c r="A15" s="67" t="s">
        <v>106</v>
      </c>
      <c r="B15" s="124">
        <v>1357.6066</v>
      </c>
      <c r="C15" s="124">
        <v>1843.2757</v>
      </c>
      <c r="D15" s="124" t="s">
        <v>0</v>
      </c>
      <c r="E15" s="124">
        <v>169.28</v>
      </c>
      <c r="F15" s="73">
        <f>E15</f>
        <v>169.28</v>
      </c>
      <c r="G15" s="73">
        <f>+C15-B15</f>
        <v>485.66909999999984</v>
      </c>
      <c r="H15" s="12"/>
      <c r="I15" s="122"/>
      <c r="J15" s="122"/>
    </row>
    <row r="16" spans="1:10" ht="12.75" customHeight="1">
      <c r="A16" s="34" t="s">
        <v>97</v>
      </c>
      <c r="B16" s="117">
        <v>250</v>
      </c>
      <c r="C16" s="117" t="s">
        <v>0</v>
      </c>
      <c r="D16" s="117" t="s">
        <v>0</v>
      </c>
      <c r="E16" s="117" t="s">
        <v>0</v>
      </c>
      <c r="F16" s="73" t="s">
        <v>0</v>
      </c>
      <c r="G16" s="73">
        <f>-B16</f>
        <v>-250</v>
      </c>
      <c r="H16" s="12"/>
      <c r="I16" s="122"/>
      <c r="J16" s="122"/>
    </row>
    <row r="17" spans="1:10" ht="12.75" customHeight="1">
      <c r="A17" s="34" t="s">
        <v>98</v>
      </c>
      <c r="B17" s="117">
        <v>602</v>
      </c>
      <c r="C17" s="117">
        <v>130.62</v>
      </c>
      <c r="D17" s="117" t="s">
        <v>0</v>
      </c>
      <c r="E17" s="117" t="s">
        <v>0</v>
      </c>
      <c r="F17" s="73" t="s">
        <v>0</v>
      </c>
      <c r="G17" s="73">
        <f>+C17-B17</f>
        <v>-471.38</v>
      </c>
      <c r="H17" s="12"/>
      <c r="I17" s="122"/>
      <c r="J17" s="122"/>
    </row>
    <row r="18" spans="1:10" ht="12.75" customHeight="1">
      <c r="A18" s="34" t="s">
        <v>99</v>
      </c>
      <c r="B18" s="117">
        <v>123.4867</v>
      </c>
      <c r="C18" s="117">
        <v>40</v>
      </c>
      <c r="D18" s="117" t="s">
        <v>0</v>
      </c>
      <c r="E18" s="117">
        <v>40</v>
      </c>
      <c r="F18" s="73">
        <f>E18</f>
        <v>40</v>
      </c>
      <c r="G18" s="73">
        <f>+C18-B18</f>
        <v>-83.4867</v>
      </c>
      <c r="H18" s="12"/>
      <c r="I18" s="122"/>
      <c r="J18" s="122"/>
    </row>
    <row r="19" spans="1:10" ht="12.75" customHeight="1">
      <c r="A19" s="34" t="s">
        <v>100</v>
      </c>
      <c r="B19" s="117">
        <v>22.3955</v>
      </c>
      <c r="C19" s="117">
        <v>200</v>
      </c>
      <c r="D19" s="117" t="s">
        <v>0</v>
      </c>
      <c r="E19" s="117" t="s">
        <v>0</v>
      </c>
      <c r="F19" s="73" t="s">
        <v>0</v>
      </c>
      <c r="G19" s="73">
        <f>+C19-B19</f>
        <v>177.6045</v>
      </c>
      <c r="H19" s="12"/>
      <c r="I19" s="122"/>
      <c r="J19" s="122"/>
    </row>
    <row r="20" spans="1:10" ht="12.75" customHeight="1">
      <c r="A20" s="34" t="s">
        <v>101</v>
      </c>
      <c r="B20" s="117">
        <v>80.2298</v>
      </c>
      <c r="C20" s="117" t="s">
        <v>0</v>
      </c>
      <c r="D20" s="117" t="s">
        <v>0</v>
      </c>
      <c r="E20" s="117" t="s">
        <v>0</v>
      </c>
      <c r="F20" s="73" t="s">
        <v>0</v>
      </c>
      <c r="G20" s="73">
        <f>-B20</f>
        <v>-80.2298</v>
      </c>
      <c r="H20" s="12"/>
      <c r="I20" s="122"/>
      <c r="J20" s="122"/>
    </row>
    <row r="21" spans="1:10" ht="12.75" customHeight="1">
      <c r="A21" s="34" t="s">
        <v>102</v>
      </c>
      <c r="B21" s="117" t="s">
        <v>0</v>
      </c>
      <c r="C21" s="117" t="s">
        <v>0</v>
      </c>
      <c r="D21" s="117" t="s">
        <v>0</v>
      </c>
      <c r="E21" s="117" t="s">
        <v>0</v>
      </c>
      <c r="F21" s="73" t="s">
        <v>0</v>
      </c>
      <c r="G21" s="73" t="s">
        <v>0</v>
      </c>
      <c r="H21" s="12"/>
      <c r="I21" s="122"/>
      <c r="J21" s="122"/>
    </row>
    <row r="22" spans="1:10" ht="12.75" customHeight="1">
      <c r="A22" s="34" t="s">
        <v>103</v>
      </c>
      <c r="B22" s="117">
        <v>120.7946</v>
      </c>
      <c r="C22" s="117">
        <v>334.9265</v>
      </c>
      <c r="D22" s="117" t="s">
        <v>0</v>
      </c>
      <c r="E22" s="117">
        <v>59.28</v>
      </c>
      <c r="F22" s="73">
        <f>E22</f>
        <v>59.28</v>
      </c>
      <c r="G22" s="73">
        <f>C22-B22</f>
        <v>214.13189999999997</v>
      </c>
      <c r="H22" s="12"/>
      <c r="I22" s="122"/>
      <c r="J22" s="122"/>
    </row>
    <row r="23" spans="1:10" ht="12.75" customHeight="1">
      <c r="A23" s="34" t="s">
        <v>104</v>
      </c>
      <c r="B23" s="117">
        <v>69</v>
      </c>
      <c r="C23" s="117">
        <v>790.8148</v>
      </c>
      <c r="D23" s="117" t="s">
        <v>0</v>
      </c>
      <c r="E23" s="117">
        <v>70</v>
      </c>
      <c r="F23" s="73">
        <f>E23</f>
        <v>70</v>
      </c>
      <c r="G23" s="73">
        <f>C23-B23</f>
        <v>721.8148</v>
      </c>
      <c r="H23" s="12"/>
      <c r="I23" s="122"/>
      <c r="J23" s="122"/>
    </row>
    <row r="24" spans="1:10" ht="12.75" customHeight="1">
      <c r="A24" s="61" t="s">
        <v>105</v>
      </c>
      <c r="B24" s="117">
        <v>89.7</v>
      </c>
      <c r="C24" s="117">
        <v>346.9144</v>
      </c>
      <c r="D24" s="117" t="s">
        <v>0</v>
      </c>
      <c r="E24" s="117" t="s">
        <v>0</v>
      </c>
      <c r="F24" s="73" t="s">
        <v>0</v>
      </c>
      <c r="G24" s="73">
        <f>C24-B24</f>
        <v>257.2144</v>
      </c>
      <c r="H24" s="12"/>
      <c r="I24" s="122"/>
      <c r="J24" s="122"/>
    </row>
    <row r="25" spans="1:10" ht="12.75" customHeight="1">
      <c r="A25" s="67" t="s">
        <v>107</v>
      </c>
      <c r="B25" s="124">
        <v>391.21000000000004</v>
      </c>
      <c r="C25" s="124" t="s">
        <v>0</v>
      </c>
      <c r="D25" s="124" t="s">
        <v>0</v>
      </c>
      <c r="E25" s="124" t="s">
        <v>0</v>
      </c>
      <c r="F25" s="73" t="s">
        <v>0</v>
      </c>
      <c r="G25" s="73">
        <f>-B25</f>
        <v>-391.21000000000004</v>
      </c>
      <c r="H25" s="116"/>
      <c r="I25" s="122"/>
      <c r="J25" s="122"/>
    </row>
    <row r="26" spans="1:10" ht="12.75" customHeight="1">
      <c r="A26" s="34" t="s">
        <v>97</v>
      </c>
      <c r="B26" s="117">
        <v>64.86670000000001</v>
      </c>
      <c r="C26" s="117" t="s">
        <v>0</v>
      </c>
      <c r="D26" s="117" t="s">
        <v>0</v>
      </c>
      <c r="E26" s="117" t="s">
        <v>0</v>
      </c>
      <c r="F26" s="73" t="s">
        <v>0</v>
      </c>
      <c r="G26" s="73">
        <f>-B26</f>
        <v>-64.86670000000001</v>
      </c>
      <c r="H26" s="116"/>
      <c r="I26" s="122"/>
      <c r="J26" s="122"/>
    </row>
    <row r="27" spans="1:10" ht="12.75" customHeight="1">
      <c r="A27" s="34" t="s">
        <v>98</v>
      </c>
      <c r="B27" s="117">
        <v>256.1882</v>
      </c>
      <c r="C27" s="117" t="s">
        <v>0</v>
      </c>
      <c r="D27" s="117" t="s">
        <v>0</v>
      </c>
      <c r="E27" s="117" t="s">
        <v>0</v>
      </c>
      <c r="F27" s="73" t="s">
        <v>0</v>
      </c>
      <c r="G27" s="73">
        <f>-B27</f>
        <v>-256.1882</v>
      </c>
      <c r="H27" s="116"/>
      <c r="I27" s="122"/>
      <c r="J27" s="122"/>
    </row>
    <row r="28" spans="1:10" ht="12.75" customHeight="1">
      <c r="A28" s="34" t="s">
        <v>99</v>
      </c>
      <c r="B28" s="117">
        <v>46.8051</v>
      </c>
      <c r="C28" s="117" t="s">
        <v>0</v>
      </c>
      <c r="D28" s="117" t="s">
        <v>0</v>
      </c>
      <c r="E28" s="117" t="s">
        <v>0</v>
      </c>
      <c r="F28" s="73" t="s">
        <v>0</v>
      </c>
      <c r="G28" s="73">
        <f>-B28</f>
        <v>-46.8051</v>
      </c>
      <c r="H28" s="116"/>
      <c r="I28" s="122"/>
      <c r="J28" s="122"/>
    </row>
    <row r="29" spans="1:10" ht="12.75" customHeight="1">
      <c r="A29" s="34" t="s">
        <v>100</v>
      </c>
      <c r="B29" s="117">
        <v>23.35</v>
      </c>
      <c r="C29" s="117" t="s">
        <v>0</v>
      </c>
      <c r="D29" s="117" t="s">
        <v>0</v>
      </c>
      <c r="E29" s="117" t="s">
        <v>0</v>
      </c>
      <c r="F29" s="73" t="s">
        <v>0</v>
      </c>
      <c r="G29" s="73">
        <f>-B29</f>
        <v>-23.35</v>
      </c>
      <c r="H29" s="116"/>
      <c r="I29" s="122"/>
      <c r="J29" s="122"/>
    </row>
    <row r="30" spans="1:10" ht="12.75" customHeight="1">
      <c r="A30" s="34" t="s">
        <v>101</v>
      </c>
      <c r="B30" s="117" t="s">
        <v>0</v>
      </c>
      <c r="C30" s="117" t="s">
        <v>0</v>
      </c>
      <c r="D30" s="117" t="s">
        <v>0</v>
      </c>
      <c r="E30" s="117" t="s">
        <v>0</v>
      </c>
      <c r="F30" s="73" t="s">
        <v>0</v>
      </c>
      <c r="G30" s="73" t="s">
        <v>0</v>
      </c>
      <c r="H30" s="116"/>
      <c r="I30" s="122"/>
      <c r="J30" s="122"/>
    </row>
    <row r="31" spans="1:10" ht="12.75" customHeight="1">
      <c r="A31" s="34" t="s">
        <v>102</v>
      </c>
      <c r="B31" s="117" t="s">
        <v>0</v>
      </c>
      <c r="C31" s="117" t="s">
        <v>0</v>
      </c>
      <c r="D31" s="117" t="s">
        <v>0</v>
      </c>
      <c r="E31" s="117" t="s">
        <v>0</v>
      </c>
      <c r="F31" s="73" t="s">
        <v>0</v>
      </c>
      <c r="G31" s="73" t="s">
        <v>0</v>
      </c>
      <c r="H31" s="116"/>
      <c r="I31" s="122"/>
      <c r="J31" s="122"/>
    </row>
    <row r="32" spans="1:10" ht="12.75" customHeight="1">
      <c r="A32" s="34" t="s">
        <v>103</v>
      </c>
      <c r="B32" s="117" t="s">
        <v>0</v>
      </c>
      <c r="C32" s="117" t="s">
        <v>0</v>
      </c>
      <c r="D32" s="117" t="s">
        <v>0</v>
      </c>
      <c r="E32" s="117" t="s">
        <v>0</v>
      </c>
      <c r="F32" s="73" t="s">
        <v>0</v>
      </c>
      <c r="G32" s="73" t="s">
        <v>0</v>
      </c>
      <c r="H32" s="116"/>
      <c r="I32" s="122"/>
      <c r="J32" s="122"/>
    </row>
    <row r="33" spans="1:10" ht="12.75" customHeight="1">
      <c r="A33" s="34" t="s">
        <v>104</v>
      </c>
      <c r="B33" s="117" t="s">
        <v>0</v>
      </c>
      <c r="C33" s="117" t="s">
        <v>0</v>
      </c>
      <c r="D33" s="117" t="s">
        <v>0</v>
      </c>
      <c r="E33" s="117" t="s">
        <v>0</v>
      </c>
      <c r="F33" s="73" t="s">
        <v>0</v>
      </c>
      <c r="G33" s="73" t="s">
        <v>0</v>
      </c>
      <c r="H33" s="116"/>
      <c r="I33" s="122"/>
      <c r="J33" s="122"/>
    </row>
    <row r="34" spans="1:10" ht="12.75" customHeight="1">
      <c r="A34" s="61" t="s">
        <v>105</v>
      </c>
      <c r="B34" s="117" t="s">
        <v>0</v>
      </c>
      <c r="C34" s="117" t="s">
        <v>0</v>
      </c>
      <c r="D34" s="117" t="s">
        <v>0</v>
      </c>
      <c r="E34" s="117" t="s">
        <v>0</v>
      </c>
      <c r="F34" s="73" t="s">
        <v>0</v>
      </c>
      <c r="G34" s="73" t="s">
        <v>0</v>
      </c>
      <c r="H34" s="116"/>
      <c r="I34" s="122"/>
      <c r="J34" s="122"/>
    </row>
    <row r="35" ht="15" customHeight="1">
      <c r="F35" s="9"/>
    </row>
    <row r="36" spans="1:9" ht="15" customHeight="1">
      <c r="A36" s="42" t="s">
        <v>110</v>
      </c>
      <c r="G36" s="12"/>
      <c r="I36" s="2"/>
    </row>
    <row r="37" spans="1:7" ht="12.75" customHeight="1">
      <c r="A37" s="13" t="s">
        <v>29</v>
      </c>
      <c r="G37" s="12"/>
    </row>
    <row r="38" spans="1:9" ht="42">
      <c r="A38" s="58"/>
      <c r="B38" s="147">
        <v>2012</v>
      </c>
      <c r="C38" s="147">
        <v>2013</v>
      </c>
      <c r="D38" s="54" t="s">
        <v>26</v>
      </c>
      <c r="E38" s="54" t="s">
        <v>27</v>
      </c>
      <c r="F38" s="57" t="s">
        <v>37</v>
      </c>
      <c r="G38" s="57" t="s">
        <v>38</v>
      </c>
      <c r="I38" s="2"/>
    </row>
    <row r="39" spans="1:12" ht="12.75" customHeight="1">
      <c r="A39" s="43" t="s">
        <v>111</v>
      </c>
      <c r="B39" s="17">
        <v>50651.329725209995</v>
      </c>
      <c r="C39" s="17">
        <v>67334.18303821</v>
      </c>
      <c r="D39" s="17">
        <v>64340.94453971</v>
      </c>
      <c r="E39" s="17">
        <v>67334.18303821</v>
      </c>
      <c r="F39" s="16">
        <f aca="true" t="shared" si="0" ref="F39:F53">E39/D39-1</f>
        <v>0.04652151938261695</v>
      </c>
      <c r="G39" s="16">
        <f>C39/B39-1</f>
        <v>0.32936654187573433</v>
      </c>
      <c r="H39" s="12"/>
      <c r="I39" s="4"/>
      <c r="J39" s="4"/>
      <c r="K39" s="4"/>
      <c r="L39" s="4"/>
    </row>
    <row r="40" spans="1:12" ht="12.75" customHeight="1">
      <c r="A40" s="61" t="s">
        <v>112</v>
      </c>
      <c r="B40" s="33">
        <v>22840.58219495</v>
      </c>
      <c r="C40" s="33">
        <v>30229.96764498</v>
      </c>
      <c r="D40" s="33">
        <v>29563.2905524</v>
      </c>
      <c r="E40" s="33">
        <v>30229.96764498</v>
      </c>
      <c r="F40" s="16">
        <f t="shared" si="0"/>
        <v>0.02255084194360335</v>
      </c>
      <c r="G40" s="16">
        <f>C40/B40-1</f>
        <v>0.32352001306095324</v>
      </c>
      <c r="H40" s="127"/>
      <c r="I40" s="4"/>
      <c r="J40" s="4"/>
      <c r="K40" s="4"/>
      <c r="L40" s="4"/>
    </row>
    <row r="41" spans="1:12" ht="12.75" customHeight="1">
      <c r="A41" s="61" t="s">
        <v>113</v>
      </c>
      <c r="B41" s="33">
        <v>20805.539679499998</v>
      </c>
      <c r="C41" s="33">
        <v>28351.13450765</v>
      </c>
      <c r="D41" s="33">
        <v>26856.133770050004</v>
      </c>
      <c r="E41" s="33">
        <v>28351.13450765</v>
      </c>
      <c r="F41" s="16">
        <f t="shared" si="0"/>
        <v>0.05566701262365714</v>
      </c>
      <c r="G41" s="16">
        <f>C41/B41-1</f>
        <v>0.3626723913143568</v>
      </c>
      <c r="H41" s="128"/>
      <c r="I41" s="4"/>
      <c r="J41" s="4"/>
      <c r="K41" s="4"/>
      <c r="L41" s="4"/>
    </row>
    <row r="42" spans="1:12" ht="12.75" customHeight="1">
      <c r="A42" s="61" t="s">
        <v>114</v>
      </c>
      <c r="B42" s="33">
        <v>4805.33959318</v>
      </c>
      <c r="C42" s="33">
        <v>6033.29587517</v>
      </c>
      <c r="D42" s="33">
        <v>5137.94136453</v>
      </c>
      <c r="E42" s="33">
        <v>6033.29587517</v>
      </c>
      <c r="F42" s="16">
        <f t="shared" si="0"/>
        <v>0.1742632792232932</v>
      </c>
      <c r="G42" s="16">
        <f>C42/B42-1</f>
        <v>0.2555399588684186</v>
      </c>
      <c r="H42" s="128"/>
      <c r="I42" s="4"/>
      <c r="J42" s="4"/>
      <c r="K42" s="4"/>
      <c r="L42" s="4"/>
    </row>
    <row r="43" spans="1:12" ht="12.75" customHeight="1">
      <c r="A43" s="61" t="s">
        <v>115</v>
      </c>
      <c r="B43" s="33">
        <v>2199.86825758</v>
      </c>
      <c r="C43" s="33">
        <v>2719.7850104100003</v>
      </c>
      <c r="D43" s="33">
        <v>2783.57885273</v>
      </c>
      <c r="E43" s="33">
        <v>2719.7850104100003</v>
      </c>
      <c r="F43" s="16">
        <f t="shared" si="0"/>
        <v>-0.022917921745753245</v>
      </c>
      <c r="G43" s="16">
        <f>C43/B43-1</f>
        <v>0.2363399494667664</v>
      </c>
      <c r="H43" s="128"/>
      <c r="I43" s="4"/>
      <c r="J43" s="4"/>
      <c r="K43" s="4"/>
      <c r="L43" s="4"/>
    </row>
    <row r="44" spans="1:12" ht="12.75" customHeight="1">
      <c r="A44" s="62" t="s">
        <v>116</v>
      </c>
      <c r="B44" s="17">
        <v>26927.60385274</v>
      </c>
      <c r="C44" s="17">
        <v>34485.862418690005</v>
      </c>
      <c r="D44" s="17">
        <v>31459.881445370003</v>
      </c>
      <c r="E44" s="17">
        <v>34485.862418690005</v>
      </c>
      <c r="F44" s="16">
        <f t="shared" si="0"/>
        <v>0.0961853902270613</v>
      </c>
      <c r="G44" s="16">
        <f aca="true" t="shared" si="1" ref="G44:G53">C44/B44-1</f>
        <v>0.2806881223923279</v>
      </c>
      <c r="H44" s="127"/>
      <c r="I44" s="4"/>
      <c r="J44" s="4"/>
      <c r="K44" s="4"/>
      <c r="L44" s="4"/>
    </row>
    <row r="45" spans="1:12" ht="12.75" customHeight="1">
      <c r="A45" s="61" t="s">
        <v>112</v>
      </c>
      <c r="B45" s="33">
        <v>12390.061168600001</v>
      </c>
      <c r="C45" s="33">
        <v>14289.9706816</v>
      </c>
      <c r="D45" s="33">
        <v>13309.847440800002</v>
      </c>
      <c r="E45" s="33">
        <v>14289.9706816</v>
      </c>
      <c r="F45" s="16">
        <f t="shared" si="0"/>
        <v>0.07363895380164376</v>
      </c>
      <c r="G45" s="16">
        <f t="shared" si="1"/>
        <v>0.1533414151186694</v>
      </c>
      <c r="H45" s="127"/>
      <c r="I45" s="4"/>
      <c r="J45" s="4"/>
      <c r="K45" s="138"/>
      <c r="L45" s="4"/>
    </row>
    <row r="46" spans="1:12" ht="12.75" customHeight="1">
      <c r="A46" s="61" t="s">
        <v>113</v>
      </c>
      <c r="B46" s="33">
        <v>10359.23214716</v>
      </c>
      <c r="C46" s="33">
        <v>14521.07696716</v>
      </c>
      <c r="D46" s="33">
        <v>13481.4490104</v>
      </c>
      <c r="E46" s="33">
        <v>14521.07696716</v>
      </c>
      <c r="F46" s="16">
        <f t="shared" si="0"/>
        <v>0.07711544626679223</v>
      </c>
      <c r="G46" s="16">
        <f t="shared" si="1"/>
        <v>0.4017522496723829</v>
      </c>
      <c r="H46" s="127"/>
      <c r="I46" s="4"/>
      <c r="J46" s="4"/>
      <c r="K46" s="138"/>
      <c r="L46" s="4"/>
    </row>
    <row r="47" spans="1:12" ht="12.75" customHeight="1">
      <c r="A47" s="61" t="s">
        <v>114</v>
      </c>
      <c r="B47" s="33">
        <v>3912.72758677</v>
      </c>
      <c r="C47" s="33">
        <v>5263.489885770001</v>
      </c>
      <c r="D47" s="33">
        <v>4313.47675446</v>
      </c>
      <c r="E47" s="33">
        <v>5263.489885770001</v>
      </c>
      <c r="F47" s="16">
        <f t="shared" si="0"/>
        <v>0.22024301633890042</v>
      </c>
      <c r="G47" s="16">
        <f t="shared" si="1"/>
        <v>0.34522267882059987</v>
      </c>
      <c r="H47" s="128"/>
      <c r="I47" s="4"/>
      <c r="J47" s="4"/>
      <c r="K47" s="138"/>
      <c r="L47" s="4"/>
    </row>
    <row r="48" spans="1:12" ht="12.75" customHeight="1">
      <c r="A48" s="61" t="s">
        <v>115</v>
      </c>
      <c r="B48" s="33">
        <v>265.58295021</v>
      </c>
      <c r="C48" s="33">
        <v>411.32488416</v>
      </c>
      <c r="D48" s="33">
        <v>355.10823971</v>
      </c>
      <c r="E48" s="33">
        <v>411.32488416</v>
      </c>
      <c r="F48" s="16">
        <f t="shared" si="0"/>
        <v>0.15830847658142044</v>
      </c>
      <c r="G48" s="16">
        <f t="shared" si="1"/>
        <v>0.5487623879272367</v>
      </c>
      <c r="H48" s="127"/>
      <c r="I48" s="4"/>
      <c r="J48" s="4"/>
      <c r="K48" s="138"/>
      <c r="L48" s="4"/>
    </row>
    <row r="49" spans="1:12" ht="12.75" customHeight="1">
      <c r="A49" s="62" t="s">
        <v>117</v>
      </c>
      <c r="B49" s="45">
        <v>23723.725872469993</v>
      </c>
      <c r="C49" s="45">
        <f>+C39-C44</f>
        <v>32848.32061952</v>
      </c>
      <c r="D49" s="45">
        <v>32881.063094339996</v>
      </c>
      <c r="E49" s="45">
        <f>+E39-E44</f>
        <v>32848.32061952</v>
      </c>
      <c r="F49" s="16">
        <f t="shared" si="0"/>
        <v>-0.0009957851644289972</v>
      </c>
      <c r="G49" s="16">
        <f t="shared" si="1"/>
        <v>0.3846189589316813</v>
      </c>
      <c r="H49" s="127"/>
      <c r="I49" s="4"/>
      <c r="J49" s="4"/>
      <c r="K49" s="138"/>
      <c r="L49" s="4"/>
    </row>
    <row r="50" spans="1:13" ht="12.75" customHeight="1">
      <c r="A50" s="61" t="s">
        <v>112</v>
      </c>
      <c r="B50" s="33">
        <v>10450.521026349998</v>
      </c>
      <c r="C50" s="33">
        <f>+C40-C45</f>
        <v>15939.99696338</v>
      </c>
      <c r="D50" s="33">
        <v>16253.4431116</v>
      </c>
      <c r="E50" s="33">
        <f>+E40-E45</f>
        <v>15939.99696338</v>
      </c>
      <c r="F50" s="16">
        <f t="shared" si="0"/>
        <v>-0.019284907577293287</v>
      </c>
      <c r="G50" s="16">
        <f t="shared" si="1"/>
        <v>0.5252825120574189</v>
      </c>
      <c r="H50" s="78"/>
      <c r="I50" s="138"/>
      <c r="J50" s="138"/>
      <c r="K50" s="139"/>
      <c r="L50" s="139"/>
      <c r="M50" s="138"/>
    </row>
    <row r="51" spans="1:13" ht="12.75" customHeight="1">
      <c r="A51" s="61" t="s">
        <v>113</v>
      </c>
      <c r="B51" s="33">
        <v>10446.307532339997</v>
      </c>
      <c r="C51" s="33">
        <f>+C41-C46</f>
        <v>13830.057540490001</v>
      </c>
      <c r="D51" s="33">
        <v>13375.47789545</v>
      </c>
      <c r="E51" s="33">
        <f>+E41-E46</f>
        <v>13830.057540490001</v>
      </c>
      <c r="F51" s="16">
        <f t="shared" si="0"/>
        <v>0.03398604884201095</v>
      </c>
      <c r="G51" s="16">
        <f t="shared" si="1"/>
        <v>0.32391828382177024</v>
      </c>
      <c r="H51" s="78"/>
      <c r="I51" s="138"/>
      <c r="J51" s="138"/>
      <c r="K51" s="138"/>
      <c r="L51" s="138"/>
      <c r="M51" s="138"/>
    </row>
    <row r="52" spans="1:13" ht="12.75" customHeight="1">
      <c r="A52" s="61" t="s">
        <v>114</v>
      </c>
      <c r="B52" s="33">
        <v>892.6120064099996</v>
      </c>
      <c r="C52" s="33">
        <f>+C42-C47</f>
        <v>769.8059893999989</v>
      </c>
      <c r="D52" s="33">
        <v>824.4646100700002</v>
      </c>
      <c r="E52" s="33">
        <f>+E42-E47</f>
        <v>769.8059893999989</v>
      </c>
      <c r="F52" s="16">
        <f t="shared" si="0"/>
        <v>-0.06629589675821324</v>
      </c>
      <c r="G52" s="16">
        <f t="shared" si="1"/>
        <v>-0.13758051216890388</v>
      </c>
      <c r="H52" s="78"/>
      <c r="I52" s="138"/>
      <c r="J52" s="138"/>
      <c r="K52" s="138"/>
      <c r="L52" s="138"/>
      <c r="M52" s="138"/>
    </row>
    <row r="53" spans="1:13" ht="12.75" customHeight="1">
      <c r="A53" s="61" t="s">
        <v>115</v>
      </c>
      <c r="B53" s="33">
        <v>1934.2853073699998</v>
      </c>
      <c r="C53" s="33">
        <f>+C43-C48</f>
        <v>2308.46012625</v>
      </c>
      <c r="D53" s="33">
        <v>2427.67747722</v>
      </c>
      <c r="E53" s="33">
        <f>+E43-E48</f>
        <v>2308.46012625</v>
      </c>
      <c r="F53" s="16">
        <f t="shared" si="0"/>
        <v>-0.049107573839058394</v>
      </c>
      <c r="G53" s="16">
        <f t="shared" si="1"/>
        <v>0.19344344779662137</v>
      </c>
      <c r="H53" s="78"/>
      <c r="I53" s="138"/>
      <c r="J53" s="138"/>
      <c r="K53" s="138"/>
      <c r="L53" s="138"/>
      <c r="M53" s="138"/>
    </row>
    <row r="54" spans="1:15" ht="12.75" customHeight="1">
      <c r="A54" s="61"/>
      <c r="B54" s="33"/>
      <c r="C54" s="33"/>
      <c r="D54" s="33"/>
      <c r="E54" s="33"/>
      <c r="F54" s="33"/>
      <c r="G54" s="33"/>
      <c r="H54" s="15"/>
      <c r="I54" s="15"/>
      <c r="J54" s="33"/>
      <c r="K54" s="142"/>
      <c r="L54" s="142"/>
      <c r="M54" s="142"/>
      <c r="N54" s="142"/>
      <c r="O54" s="138"/>
    </row>
    <row r="55" spans="1:15" ht="12.75" customHeight="1">
      <c r="A55" s="83"/>
      <c r="B55" s="81"/>
      <c r="C55" s="81"/>
      <c r="D55" s="81"/>
      <c r="E55" s="81"/>
      <c r="F55" s="81"/>
      <c r="G55" s="81"/>
      <c r="H55" s="83"/>
      <c r="I55" s="2"/>
      <c r="J55" s="80"/>
      <c r="K55" s="140"/>
      <c r="L55" s="140"/>
      <c r="M55" s="140"/>
      <c r="N55" s="140"/>
      <c r="O55" s="4"/>
    </row>
    <row r="56" spans="1:15" ht="12.75" customHeight="1">
      <c r="A56" s="83"/>
      <c r="B56" s="81"/>
      <c r="C56" s="81"/>
      <c r="D56" s="81"/>
      <c r="E56" s="81"/>
      <c r="F56" s="81"/>
      <c r="G56" s="81"/>
      <c r="H56" s="83"/>
      <c r="I56" s="2"/>
      <c r="J56" s="80"/>
      <c r="K56" s="140"/>
      <c r="L56" s="140"/>
      <c r="M56" s="141"/>
      <c r="N56" s="139"/>
      <c r="O56" s="4"/>
    </row>
    <row r="57" spans="1:15" ht="15.75" customHeight="1">
      <c r="A57" s="42" t="s">
        <v>118</v>
      </c>
      <c r="B57" s="1"/>
      <c r="C57" s="14"/>
      <c r="D57" s="14"/>
      <c r="E57" s="14"/>
      <c r="F57" s="14"/>
      <c r="G57" s="14"/>
      <c r="I57" s="2"/>
      <c r="K57" s="140"/>
      <c r="L57" s="140"/>
      <c r="M57" s="141"/>
      <c r="N57" s="139"/>
      <c r="O57" s="4"/>
    </row>
    <row r="58" spans="1:15" ht="12.75" customHeight="1">
      <c r="A58" s="13" t="s">
        <v>29</v>
      </c>
      <c r="B58" s="13"/>
      <c r="C58" s="13"/>
      <c r="D58" s="13"/>
      <c r="E58" s="13"/>
      <c r="I58" s="2"/>
      <c r="K58" s="140"/>
      <c r="L58" s="140"/>
      <c r="M58" s="141"/>
      <c r="N58" s="139"/>
      <c r="O58" s="4"/>
    </row>
    <row r="59" spans="1:14" s="4" customFormat="1" ht="42">
      <c r="A59" s="58"/>
      <c r="B59" s="147">
        <v>2012</v>
      </c>
      <c r="C59" s="147">
        <v>2013</v>
      </c>
      <c r="D59" s="54" t="s">
        <v>26</v>
      </c>
      <c r="E59" s="54" t="s">
        <v>27</v>
      </c>
      <c r="F59" s="57" t="s">
        <v>37</v>
      </c>
      <c r="G59" s="57" t="s">
        <v>38</v>
      </c>
      <c r="H59" s="66"/>
      <c r="I59" s="140"/>
      <c r="J59" s="66"/>
      <c r="K59" s="141"/>
      <c r="L59" s="139"/>
      <c r="M59" s="66"/>
      <c r="N59" s="66"/>
    </row>
    <row r="60" spans="1:14" ht="12.75" customHeight="1">
      <c r="A60" s="43" t="s">
        <v>119</v>
      </c>
      <c r="B60" s="17">
        <v>40105.37341754</v>
      </c>
      <c r="C60" s="17">
        <v>54091.384595049996</v>
      </c>
      <c r="D60" s="17">
        <v>52794.08942196</v>
      </c>
      <c r="E60" s="17">
        <v>54091.384595049996</v>
      </c>
      <c r="F60" s="16">
        <f aca="true" t="shared" si="2" ref="F60:F71">E60/D60-1</f>
        <v>0.024572735078756347</v>
      </c>
      <c r="G60" s="16">
        <f aca="true" t="shared" si="3" ref="G60:G71">C60/B60-1</f>
        <v>0.34873160341634524</v>
      </c>
      <c r="H60" s="79"/>
      <c r="I60" s="140"/>
      <c r="J60" s="140"/>
      <c r="K60" s="141"/>
      <c r="L60" s="141"/>
      <c r="M60" s="66"/>
      <c r="N60" s="9"/>
    </row>
    <row r="61" spans="1:14" ht="12.75" customHeight="1">
      <c r="A61" s="61" t="s">
        <v>112</v>
      </c>
      <c r="B61" s="33">
        <v>25562.927037960002</v>
      </c>
      <c r="C61" s="33">
        <v>35719.28271267</v>
      </c>
      <c r="D61" s="33">
        <v>34782.144356250006</v>
      </c>
      <c r="E61" s="33">
        <v>35719.28271267</v>
      </c>
      <c r="F61" s="16">
        <f t="shared" si="2"/>
        <v>0.026943087430766788</v>
      </c>
      <c r="G61" s="16">
        <f t="shared" si="3"/>
        <v>0.3973080101362487</v>
      </c>
      <c r="H61" s="79"/>
      <c r="I61" s="79"/>
      <c r="J61" s="79"/>
      <c r="K61" s="141"/>
      <c r="L61" s="141"/>
      <c r="M61" s="9"/>
      <c r="N61" s="9"/>
    </row>
    <row r="62" spans="1:14" ht="12.75" customHeight="1">
      <c r="A62" s="61" t="s">
        <v>113</v>
      </c>
      <c r="B62" s="33">
        <v>14461.65337505</v>
      </c>
      <c r="C62" s="33">
        <v>18300.016493670002</v>
      </c>
      <c r="D62" s="33">
        <v>17939.639351050002</v>
      </c>
      <c r="E62" s="33">
        <v>18300.016493670002</v>
      </c>
      <c r="F62" s="16">
        <f t="shared" si="2"/>
        <v>0.02008831591137361</v>
      </c>
      <c r="G62" s="16">
        <f t="shared" si="3"/>
        <v>0.26541661724807675</v>
      </c>
      <c r="H62" s="79"/>
      <c r="I62" s="79"/>
      <c r="J62" s="79"/>
      <c r="K62" s="141"/>
      <c r="L62" s="141"/>
      <c r="M62" s="9"/>
      <c r="N62" s="9"/>
    </row>
    <row r="63" spans="1:14" ht="12.75" customHeight="1">
      <c r="A63" s="61" t="s">
        <v>115</v>
      </c>
      <c r="B63" s="33">
        <v>80.79300453</v>
      </c>
      <c r="C63" s="33">
        <v>72.08538871</v>
      </c>
      <c r="D63" s="33">
        <v>72.30571465999999</v>
      </c>
      <c r="E63" s="33">
        <v>72.08538871</v>
      </c>
      <c r="F63" s="16">
        <f t="shared" si="2"/>
        <v>-0.003047144351397635</v>
      </c>
      <c r="G63" s="16">
        <f t="shared" si="3"/>
        <v>-0.10777685358596478</v>
      </c>
      <c r="H63" s="79"/>
      <c r="I63" s="79"/>
      <c r="J63" s="79"/>
      <c r="K63" s="141"/>
      <c r="L63" s="141"/>
      <c r="M63" s="9"/>
      <c r="N63" s="9"/>
    </row>
    <row r="64" spans="1:14" ht="12.75" customHeight="1">
      <c r="A64" s="62" t="s">
        <v>116</v>
      </c>
      <c r="B64" s="17">
        <v>18557.88985695</v>
      </c>
      <c r="C64" s="17">
        <v>25166.908758519996</v>
      </c>
      <c r="D64" s="17">
        <v>24746.472576789998</v>
      </c>
      <c r="E64" s="17">
        <v>25166.908758519996</v>
      </c>
      <c r="F64" s="16">
        <f t="shared" si="2"/>
        <v>0.01698974188847946</v>
      </c>
      <c r="G64" s="16">
        <f t="shared" si="3"/>
        <v>0.3561298699644395</v>
      </c>
      <c r="H64" s="79"/>
      <c r="I64" s="79"/>
      <c r="J64" s="79"/>
      <c r="K64" s="79"/>
      <c r="L64" s="79"/>
      <c r="N64" s="9"/>
    </row>
    <row r="65" spans="1:14" ht="12.75" customHeight="1">
      <c r="A65" s="61" t="s">
        <v>112</v>
      </c>
      <c r="B65" s="33">
        <v>10893.94829188</v>
      </c>
      <c r="C65" s="33">
        <v>15913.348455059999</v>
      </c>
      <c r="D65" s="33">
        <v>15683.25344717</v>
      </c>
      <c r="E65" s="33">
        <v>15913.348455059999</v>
      </c>
      <c r="F65" s="16">
        <f t="shared" si="2"/>
        <v>0.014671382354757512</v>
      </c>
      <c r="G65" s="16">
        <f t="shared" si="3"/>
        <v>0.4607512380907204</v>
      </c>
      <c r="H65" s="79"/>
      <c r="I65" s="79"/>
      <c r="J65" s="143"/>
      <c r="K65" s="79"/>
      <c r="L65" s="143"/>
      <c r="N65" s="9"/>
    </row>
    <row r="66" spans="1:14" ht="12.75" customHeight="1">
      <c r="A66" s="61" t="s">
        <v>113</v>
      </c>
      <c r="B66" s="33">
        <v>7659.897274520001</v>
      </c>
      <c r="C66" s="33">
        <v>9248.53188656</v>
      </c>
      <c r="D66" s="33">
        <v>9057.52175208</v>
      </c>
      <c r="E66" s="33">
        <v>9248.53188656</v>
      </c>
      <c r="F66" s="16">
        <f t="shared" si="2"/>
        <v>0.021088564809257804</v>
      </c>
      <c r="G66" s="16">
        <f t="shared" si="3"/>
        <v>0.20739633380260303</v>
      </c>
      <c r="H66" s="79"/>
      <c r="I66" s="79"/>
      <c r="J66" s="143"/>
      <c r="K66" s="79"/>
      <c r="L66" s="143"/>
      <c r="N66" s="9"/>
    </row>
    <row r="67" spans="1:14" ht="12.75" customHeight="1">
      <c r="A67" s="61" t="s">
        <v>115</v>
      </c>
      <c r="B67" s="33">
        <v>4.0442905499999995</v>
      </c>
      <c r="C67" s="33">
        <v>5.0284169</v>
      </c>
      <c r="D67" s="33">
        <v>5.697377540000001</v>
      </c>
      <c r="E67" s="33">
        <v>5.0284169</v>
      </c>
      <c r="F67" s="16">
        <f t="shared" si="2"/>
        <v>-0.11741553641186309</v>
      </c>
      <c r="G67" s="16">
        <f t="shared" si="3"/>
        <v>0.24333720286244032</v>
      </c>
      <c r="H67" s="79"/>
      <c r="I67" s="79"/>
      <c r="J67" s="143"/>
      <c r="K67" s="79"/>
      <c r="L67" s="143"/>
      <c r="N67" s="9"/>
    </row>
    <row r="68" spans="1:14" ht="12.75" customHeight="1">
      <c r="A68" s="62" t="s">
        <v>117</v>
      </c>
      <c r="B68" s="17">
        <v>21547.48356059</v>
      </c>
      <c r="C68" s="17">
        <f>+C60-C64</f>
        <v>28924.47583653</v>
      </c>
      <c r="D68" s="17">
        <v>28047.616845170003</v>
      </c>
      <c r="E68" s="17">
        <f>+E60-E64</f>
        <v>28924.47583653</v>
      </c>
      <c r="F68" s="16">
        <f t="shared" si="2"/>
        <v>0.03126322625556677</v>
      </c>
      <c r="G68" s="16">
        <f t="shared" si="3"/>
        <v>0.3423598052736143</v>
      </c>
      <c r="H68" s="79"/>
      <c r="I68" s="143"/>
      <c r="J68" s="143"/>
      <c r="K68" s="143"/>
      <c r="L68" s="143"/>
      <c r="M68" s="9"/>
      <c r="N68" s="9"/>
    </row>
    <row r="69" spans="1:14" ht="12.75" customHeight="1">
      <c r="A69" s="61" t="s">
        <v>112</v>
      </c>
      <c r="B69" s="33">
        <v>14668.978746080002</v>
      </c>
      <c r="C69" s="33">
        <f>+C61-C65</f>
        <v>19805.934257610003</v>
      </c>
      <c r="D69" s="33">
        <v>19098.890909080008</v>
      </c>
      <c r="E69" s="33">
        <f>+E61-E65</f>
        <v>19805.934257610003</v>
      </c>
      <c r="F69" s="16">
        <f t="shared" si="2"/>
        <v>0.03702012603223204</v>
      </c>
      <c r="G69" s="16">
        <f t="shared" si="3"/>
        <v>0.3501917618431858</v>
      </c>
      <c r="H69" s="79"/>
      <c r="I69" s="12"/>
      <c r="K69" s="143"/>
      <c r="M69" s="9"/>
      <c r="N69" s="9"/>
    </row>
    <row r="70" spans="1:14" ht="12.75" customHeight="1">
      <c r="A70" s="61" t="s">
        <v>113</v>
      </c>
      <c r="B70" s="33">
        <v>6801.7561005299995</v>
      </c>
      <c r="C70" s="33">
        <f>+C62-C66</f>
        <v>9051.484607110002</v>
      </c>
      <c r="D70" s="33">
        <v>8882.117598970002</v>
      </c>
      <c r="E70" s="33">
        <f>+E62-E66</f>
        <v>9051.484607110002</v>
      </c>
      <c r="F70" s="16">
        <f t="shared" si="2"/>
        <v>0.019068314087582028</v>
      </c>
      <c r="G70" s="16">
        <f t="shared" si="3"/>
        <v>0.3307570094147747</v>
      </c>
      <c r="H70" s="79"/>
      <c r="I70" s="12"/>
      <c r="K70" s="12"/>
      <c r="M70" s="9"/>
      <c r="N70" s="9"/>
    </row>
    <row r="71" spans="1:14" ht="12.75" customHeight="1">
      <c r="A71" s="61" t="s">
        <v>115</v>
      </c>
      <c r="B71" s="33">
        <v>76.74871398</v>
      </c>
      <c r="C71" s="33">
        <f>+C63-C67</f>
        <v>67.05697181000001</v>
      </c>
      <c r="D71" s="33">
        <v>66.60833711999999</v>
      </c>
      <c r="E71" s="33">
        <f>+E63-E67</f>
        <v>67.05697181000001</v>
      </c>
      <c r="F71" s="16">
        <f t="shared" si="2"/>
        <v>0.006735413454201256</v>
      </c>
      <c r="G71" s="16">
        <f t="shared" si="3"/>
        <v>-0.1262788868687178</v>
      </c>
      <c r="H71" s="79"/>
      <c r="I71" s="12"/>
      <c r="K71" s="12"/>
      <c r="M71" s="9"/>
      <c r="N71" s="9"/>
    </row>
    <row r="72" spans="2:19" ht="12" customHeight="1">
      <c r="B72" s="12"/>
      <c r="C72" s="12"/>
      <c r="D72" s="12"/>
      <c r="E72" s="12"/>
      <c r="F72" s="16"/>
      <c r="G72" s="16"/>
      <c r="H72" s="123"/>
      <c r="I72" s="83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3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5"/>
      <c r="C87" s="65"/>
      <c r="D87" s="65"/>
      <c r="E87" s="65"/>
      <c r="F87" s="65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2014-01-13T04:17:22Z</cp:lastPrinted>
  <dcterms:created xsi:type="dcterms:W3CDTF">2008-11-05T07:26:31Z</dcterms:created>
  <dcterms:modified xsi:type="dcterms:W3CDTF">2014-01-18T09:23:34Z</dcterms:modified>
  <cp:category/>
  <cp:version/>
  <cp:contentType/>
  <cp:contentStatus/>
</cp:coreProperties>
</file>