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transactions'!$A$1:$H$55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<sst xmlns="http://schemas.openxmlformats.org/spreadsheetml/2006/main" count="573" uniqueCount="114">
  <si>
    <t>-</t>
  </si>
  <si>
    <t xml:space="preserve">18-мес. </t>
  </si>
  <si>
    <t xml:space="preserve">24-мес. </t>
  </si>
  <si>
    <t>2009 год</t>
  </si>
  <si>
    <t xml:space="preserve"> </t>
  </si>
  <si>
    <t>Таблица 4. Валютный курс (на конец периода)</t>
  </si>
  <si>
    <t>2010 год</t>
  </si>
  <si>
    <t xml:space="preserve">Monthly Press-Release of the NBKR </t>
  </si>
  <si>
    <t>May 2011</t>
  </si>
  <si>
    <t>Table 1. Major macroeconomic indicators of the Kyrgyz Republic</t>
  </si>
  <si>
    <t>(percent/som/USD)</t>
  </si>
  <si>
    <t>Jan 2011</t>
  </si>
  <si>
    <t>Feb 2011</t>
  </si>
  <si>
    <t>Mar 2011</t>
  </si>
  <si>
    <t>Apr 2011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</si>
  <si>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</si>
  <si>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</si>
  <si>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</si>
  <si>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</si>
  <si>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</si>
  <si>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</si>
  <si>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</si>
  <si>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</si>
  <si>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</si>
  <si>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</si>
  <si>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</si>
  <si>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</si>
  <si>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</si>
  <si>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</si>
  <si>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2010</t>
  </si>
  <si>
    <t>Apr 2010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</si>
  <si>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</si>
  <si>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</si>
  <si>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</si>
  <si>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</si>
  <si>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</si>
  <si>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</si>
  <si>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</si>
  <si>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</si>
  <si>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</si>
  <si>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</si>
  <si>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</si>
  <si>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</si>
  <si>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</si>
  <si>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</si>
  <si>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</si>
  <si>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</si>
  <si>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</si>
  <si>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</si>
  <si>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</si>
  <si>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</si>
  <si>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</si>
  <si>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May 2010</t>
  </si>
  <si>
    <t>Jan - May 2011</t>
  </si>
  <si>
    <t>Table 6. NBKR transactions at the open market (for the period)</t>
  </si>
  <si>
    <t>(mln. of soms / percent)</t>
  </si>
  <si>
    <t>REPO transactions</t>
  </si>
  <si>
    <t>including operations of SFRB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</si>
  <si>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</si>
  <si>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</si>
  <si>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</si>
  <si>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</si>
  <si>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</si>
  <si>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</si>
  <si>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</si>
  <si>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</si>
  <si>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</si>
  <si>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</si>
  <si>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</si>
  <si>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</si>
  <si>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</si>
  <si>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</si>
  <si>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</si>
  <si>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</si>
  <si>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91-day notes</t>
  </si>
  <si>
    <t>180-day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</si>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</sst>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64" fontId="14" fillId="0" borderId="0" xfId="53" applyNumberFormat="1" applyFont="1" applyFill="1" applyAlignment="1">
      <alignment/>
      <protection/>
    </xf>
    <xf numFmtId="164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43549"/>
        <c:axId val="12417430"/>
      </c:lineChart>
      <c:catAx>
        <c:axId val="4764354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7430"/>
        <c:crosses val="autoZero"/>
        <c:auto val="0"/>
        <c:lblOffset val="100"/>
        <c:tickLblSkip val="1"/>
        <c:noMultiLvlLbl val="0"/>
      </c:catAx>
      <c:valAx>
        <c:axId val="124174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354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0650721"/>
        <c:axId val="2920505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9112619"/>
        <c:axId val="8946932"/>
      </c:lineChart>
      <c:catAx>
        <c:axId val="606507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05050"/>
        <c:crosses val="autoZero"/>
        <c:auto val="0"/>
        <c:lblOffset val="100"/>
        <c:tickLblSkip val="5"/>
        <c:noMultiLvlLbl val="0"/>
      </c:catAx>
      <c:valAx>
        <c:axId val="2920505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0721"/>
        <c:crossesAt val="1"/>
        <c:crossBetween val="between"/>
        <c:dispUnits/>
        <c:majorUnit val="2000"/>
        <c:minorUnit val="100"/>
      </c:valAx>
      <c:catAx>
        <c:axId val="49112619"/>
        <c:scaling>
          <c:orientation val="minMax"/>
        </c:scaling>
        <c:axPos val="b"/>
        <c:delete val="1"/>
        <c:majorTickMark val="out"/>
        <c:minorTickMark val="none"/>
        <c:tickLblPos val="none"/>
        <c:crossAx val="8946932"/>
        <c:crossesAt val="39"/>
        <c:auto val="0"/>
        <c:lblOffset val="100"/>
        <c:tickLblSkip val="1"/>
        <c:noMultiLvlLbl val="0"/>
      </c:catAx>
      <c:valAx>
        <c:axId val="894693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1261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8079445"/>
        <c:axId val="168807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79445"/>
        <c:axId val="168807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021215"/>
        <c:axId val="16601992"/>
      </c:lineChart>
      <c:catAx>
        <c:axId val="5807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078"/>
        <c:crosses val="autoZero"/>
        <c:auto val="0"/>
        <c:lblOffset val="100"/>
        <c:tickLblSkip val="1"/>
        <c:noMultiLvlLbl val="0"/>
      </c:catAx>
      <c:valAx>
        <c:axId val="168807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79445"/>
        <c:crossesAt val="1"/>
        <c:crossBetween val="between"/>
        <c:dispUnits/>
        <c:majorUnit val="1"/>
      </c:valAx>
      <c:catAx>
        <c:axId val="16021215"/>
        <c:scaling>
          <c:orientation val="minMax"/>
        </c:scaling>
        <c:axPos val="b"/>
        <c:delete val="1"/>
        <c:majorTickMark val="out"/>
        <c:minorTickMark val="none"/>
        <c:tickLblPos val="none"/>
        <c:crossAx val="16601992"/>
        <c:crosses val="autoZero"/>
        <c:auto val="0"/>
        <c:lblOffset val="100"/>
        <c:tickLblSkip val="1"/>
        <c:noMultiLvlLbl val="0"/>
      </c:catAx>
      <c:valAx>
        <c:axId val="166019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2121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182281"/>
        <c:axId val="3811414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2281"/>
        <c:axId val="38114146"/>
      </c:lineChart>
      <c:catAx>
        <c:axId val="11822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14146"/>
        <c:crosses val="autoZero"/>
        <c:auto val="1"/>
        <c:lblOffset val="100"/>
        <c:tickLblSkip val="1"/>
        <c:noMultiLvlLbl val="0"/>
      </c:catAx>
      <c:valAx>
        <c:axId val="381141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2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1409447"/>
        <c:axId val="4397736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09447"/>
        <c:axId val="43977360"/>
      </c:lineChart>
      <c:catAx>
        <c:axId val="314094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77360"/>
        <c:crosses val="autoZero"/>
        <c:auto val="1"/>
        <c:lblOffset val="100"/>
        <c:tickLblSkip val="1"/>
        <c:noMultiLvlLbl val="0"/>
      </c:catAx>
      <c:valAx>
        <c:axId val="439773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094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670929"/>
        <c:axId val="4966449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63451"/>
        <c:axId val="264612"/>
      </c:lineChart>
      <c:catAx>
        <c:axId val="21670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64490"/>
        <c:crosses val="autoZero"/>
        <c:auto val="1"/>
        <c:lblOffset val="100"/>
        <c:tickLblSkip val="1"/>
        <c:noMultiLvlLbl val="0"/>
      </c:catAx>
      <c:valAx>
        <c:axId val="496644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70929"/>
        <c:crossesAt val="1"/>
        <c:crossBetween val="between"/>
        <c:dispUnits/>
        <c:majorUnit val="400"/>
      </c:valAx>
      <c:catAx>
        <c:axId val="58063451"/>
        <c:scaling>
          <c:orientation val="minMax"/>
        </c:scaling>
        <c:axPos val="b"/>
        <c:delete val="1"/>
        <c:majorTickMark val="out"/>
        <c:minorTickMark val="none"/>
        <c:tickLblPos val="none"/>
        <c:crossAx val="264612"/>
        <c:crosses val="autoZero"/>
        <c:auto val="1"/>
        <c:lblOffset val="100"/>
        <c:tickLblSkip val="1"/>
        <c:noMultiLvlLbl val="0"/>
      </c:catAx>
      <c:valAx>
        <c:axId val="2646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6345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550469"/>
        <c:axId val="156169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550469"/>
        <c:axId val="15616958"/>
      </c:lineChart>
      <c:catAx>
        <c:axId val="235504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16958"/>
        <c:crosses val="autoZero"/>
        <c:auto val="1"/>
        <c:lblOffset val="100"/>
        <c:tickLblSkip val="1"/>
        <c:noMultiLvlLbl val="0"/>
      </c:catAx>
      <c:valAx>
        <c:axId val="156169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504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731983"/>
        <c:axId val="2028805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731983"/>
        <c:axId val="20288056"/>
      </c:lineChart>
      <c:catAx>
        <c:axId val="477319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88056"/>
        <c:crosses val="autoZero"/>
        <c:auto val="1"/>
        <c:lblOffset val="100"/>
        <c:tickLblSkip val="1"/>
        <c:noMultiLvlLbl val="0"/>
      </c:catAx>
      <c:valAx>
        <c:axId val="202880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319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806521"/>
        <c:axId val="430712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06521"/>
        <c:axId val="43071250"/>
      </c:lineChart>
      <c:catAx>
        <c:axId val="608065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71250"/>
        <c:crosses val="autoZero"/>
        <c:auto val="1"/>
        <c:lblOffset val="100"/>
        <c:tickLblSkip val="1"/>
        <c:noMultiLvlLbl val="0"/>
      </c:catAx>
      <c:valAx>
        <c:axId val="430712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065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136003"/>
        <c:axId val="530156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36003"/>
        <c:axId val="53015628"/>
      </c:lineChart>
      <c:catAx>
        <c:axId val="81360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15628"/>
        <c:crosses val="autoZero"/>
        <c:auto val="1"/>
        <c:lblOffset val="100"/>
        <c:tickLblSkip val="1"/>
        <c:noMultiLvlLbl val="0"/>
      </c:catAx>
      <c:valAx>
        <c:axId val="530156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360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0770413"/>
        <c:axId val="3662743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770413"/>
        <c:axId val="36627430"/>
      </c:lineChart>
      <c:catAx>
        <c:axId val="207704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7430"/>
        <c:crosses val="autoZero"/>
        <c:auto val="1"/>
        <c:lblOffset val="100"/>
        <c:tickLblSkip val="1"/>
        <c:noMultiLvlLbl val="0"/>
      </c:catAx>
      <c:valAx>
        <c:axId val="366274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704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15799"/>
        <c:axId val="14254048"/>
      </c:lineChart>
      <c:catAx>
        <c:axId val="3861579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048"/>
        <c:crosses val="autoZero"/>
        <c:auto val="0"/>
        <c:lblOffset val="100"/>
        <c:tickLblSkip val="1"/>
        <c:noMultiLvlLbl val="0"/>
      </c:catAx>
      <c:valAx>
        <c:axId val="1425404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579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82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69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1" sqref="J11"/>
    </sheetView>
  </sheetViews>
  <sheetFormatPr defaultColWidth="8.00390625" defaultRowHeight="12.75"/>
  <cols>
    <col min="1" max="1" width="29.125" style="16" customWidth="1"/>
    <col min="2" max="4" width="10.75390625" style="16" customWidth="1"/>
    <col min="5" max="6" width="10.75390625" style="17" customWidth="1"/>
    <col min="7" max="7" width="10.75390625" style="18" customWidth="1"/>
    <col min="8" max="9" width="10.75390625" style="16" customWidth="1"/>
    <col min="10" max="16" width="9.75390625" style="16" customWidth="1"/>
    <col min="17" max="18" width="8.375" style="16" bestFit="1" customWidth="1"/>
    <col min="19" max="16384" width="8.00390625" style="16" customWidth="1"/>
  </cols>
  <sheetData>
    <row r="1" spans="1:16" ht="15.75">
      <c r="A1" s="148" t="s">
        <v>7</v>
      </c>
      <c r="B1" s="148"/>
      <c r="C1" s="148"/>
      <c r="D1" s="148"/>
      <c r="E1" s="148"/>
      <c r="F1" s="148"/>
      <c r="G1" s="148"/>
      <c r="H1" s="148"/>
      <c r="I1" s="148"/>
      <c r="J1" s="43"/>
      <c r="K1" s="43"/>
      <c r="L1" s="43"/>
      <c r="M1" s="43"/>
      <c r="N1" s="43"/>
      <c r="O1" s="43"/>
      <c r="P1" s="43"/>
    </row>
    <row r="2" spans="1:16" ht="15.75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80"/>
      <c r="K2" s="80"/>
      <c r="L2" s="80"/>
      <c r="M2" s="80"/>
      <c r="N2" s="80"/>
      <c r="O2" s="80"/>
      <c r="P2" s="80"/>
    </row>
    <row r="3" spans="1:16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" ht="15" customHeight="1">
      <c r="A4" s="34" t="s">
        <v>9</v>
      </c>
      <c r="B4" s="15"/>
      <c r="C4" s="15"/>
    </row>
    <row r="5" spans="1:16" s="19" customFormat="1" ht="12.75" customHeight="1">
      <c r="A5" s="139" t="s">
        <v>10</v>
      </c>
      <c r="B5" s="42"/>
      <c r="C5" s="42"/>
      <c r="D5" s="42"/>
      <c r="E5" s="42"/>
      <c r="F5" s="42"/>
      <c r="G5" s="18"/>
      <c r="I5" s="20"/>
      <c r="J5" s="20"/>
      <c r="K5" s="20"/>
      <c r="L5" s="20"/>
      <c r="M5" s="20"/>
      <c r="N5" s="20"/>
      <c r="O5" s="20"/>
      <c r="P5" s="20"/>
    </row>
    <row r="6" spans="1:8" s="21" customFormat="1" ht="26.25" customHeight="1">
      <c r="A6" s="44"/>
      <c r="B6" s="140">
        <v>2009</v>
      </c>
      <c r="C6" s="140">
        <v>2010</v>
      </c>
      <c r="D6" s="45" t="s">
        <v>11</v>
      </c>
      <c r="E6" s="45" t="s">
        <v>12</v>
      </c>
      <c r="F6" s="45" t="s">
        <v>13</v>
      </c>
      <c r="G6" s="45" t="s">
        <v>14</v>
      </c>
      <c r="H6" s="45" t="s">
        <v>8</v>
      </c>
    </row>
    <row r="7" spans="1:8" ht="26.25" customHeight="1">
      <c r="A7" s="23" t="s">
        <v>15</v>
      </c>
      <c r="B7" s="112">
        <v>2.9</v>
      </c>
      <c r="C7" s="112">
        <f>98.6-100</f>
        <v>-1.4000000000000057</v>
      </c>
      <c r="D7" s="112">
        <v>-2</v>
      </c>
      <c r="E7" s="112">
        <v>0.7</v>
      </c>
      <c r="F7" s="112">
        <v>0.4</v>
      </c>
      <c r="G7" s="112">
        <v>3.2</v>
      </c>
      <c r="H7" s="112">
        <v>3.9</v>
      </c>
    </row>
    <row r="8" spans="1:8" ht="26.25" customHeight="1">
      <c r="A8" s="23" t="s">
        <v>16</v>
      </c>
      <c r="B8" s="64">
        <v>99.96509079466416</v>
      </c>
      <c r="C8" s="64">
        <v>119.2</v>
      </c>
      <c r="D8" s="64">
        <v>102.65270735441175</v>
      </c>
      <c r="E8" s="64">
        <v>104.1</v>
      </c>
      <c r="F8" s="64">
        <v>106.4</v>
      </c>
      <c r="G8" s="64">
        <v>106.80823789332177</v>
      </c>
      <c r="H8" s="64">
        <v>106.5</v>
      </c>
    </row>
    <row r="9" spans="1:8" ht="26.25" customHeight="1">
      <c r="A9" s="23" t="s">
        <v>17</v>
      </c>
      <c r="B9" s="65" t="s">
        <v>0</v>
      </c>
      <c r="C9" s="65" t="s">
        <v>0</v>
      </c>
      <c r="D9" s="64">
        <v>102.65270735441175</v>
      </c>
      <c r="E9" s="64">
        <v>101.44436784482743</v>
      </c>
      <c r="F9" s="64">
        <v>102.151052681764</v>
      </c>
      <c r="G9" s="64">
        <v>100.40689929557458</v>
      </c>
      <c r="H9" s="64">
        <v>99.72769718654143</v>
      </c>
    </row>
    <row r="10" spans="1:8" ht="26.25" customHeight="1">
      <c r="A10" s="23" t="s">
        <v>18</v>
      </c>
      <c r="B10" s="65">
        <v>0.9</v>
      </c>
      <c r="C10" s="65">
        <v>5.5</v>
      </c>
      <c r="D10" s="64">
        <v>6.23</v>
      </c>
      <c r="E10" s="64">
        <v>6.44</v>
      </c>
      <c r="F10" s="64">
        <v>6.92</v>
      </c>
      <c r="G10" s="64">
        <v>8.23</v>
      </c>
      <c r="H10" s="64">
        <v>10.31</v>
      </c>
    </row>
    <row r="11" spans="1:8" ht="26.25" customHeight="1">
      <c r="A11" s="23" t="s">
        <v>19</v>
      </c>
      <c r="B11" s="116">
        <v>44.0917</v>
      </c>
      <c r="C11" s="116">
        <v>47.0992</v>
      </c>
      <c r="D11" s="113">
        <v>47.27</v>
      </c>
      <c r="E11" s="113">
        <v>47.4705</v>
      </c>
      <c r="F11" s="113">
        <v>47.2448</v>
      </c>
      <c r="G11" s="113">
        <v>46.7766</v>
      </c>
      <c r="H11" s="113">
        <v>45.4</v>
      </c>
    </row>
    <row r="12" spans="1:8" s="19" customFormat="1" ht="33.75">
      <c r="A12" s="23" t="s">
        <v>20</v>
      </c>
      <c r="B12" s="117">
        <v>11.856482174432557</v>
      </c>
      <c r="C12" s="117">
        <f>C11/B11*100-100</f>
        <v>6.821011664326846</v>
      </c>
      <c r="D12" s="114">
        <f>D11/C11*100-100</f>
        <v>0.3626388558616753</v>
      </c>
      <c r="E12" s="114">
        <f>E11/C11*100-100</f>
        <v>0.7883361076196564</v>
      </c>
      <c r="F12" s="114">
        <f>F11/C11*100-100</f>
        <v>0.3091347623738585</v>
      </c>
      <c r="G12" s="114">
        <f>G11/C11*100-100</f>
        <v>-0.6849373237761966</v>
      </c>
      <c r="H12" s="114">
        <f>H11/C11*100-100</f>
        <v>-3.6077045894622444</v>
      </c>
    </row>
    <row r="13" spans="1:8" ht="26.25" customHeight="1">
      <c r="A13" s="23" t="s">
        <v>21</v>
      </c>
      <c r="B13" s="116" t="s">
        <v>0</v>
      </c>
      <c r="C13" s="116" t="s">
        <v>0</v>
      </c>
      <c r="D13" s="114">
        <f>D11/C11*100-100</f>
        <v>0.3626388558616753</v>
      </c>
      <c r="E13" s="114">
        <f>E11/D11*100-100</f>
        <v>0.4241590861011133</v>
      </c>
      <c r="F13" s="114">
        <f>F11/E11*100-100</f>
        <v>-0.4754531761831089</v>
      </c>
      <c r="G13" s="114">
        <f>G11/F11*100-100</f>
        <v>-0.9910085342725381</v>
      </c>
      <c r="H13" s="114">
        <f>H11/G11*100-100</f>
        <v>-2.9429244536798365</v>
      </c>
    </row>
    <row r="14" spans="1:16" s="19" customFormat="1" ht="15" customHeight="1">
      <c r="A14" s="24"/>
      <c r="B14" s="42"/>
      <c r="C14" s="72"/>
      <c r="D14" s="81"/>
      <c r="E14" s="78"/>
      <c r="F14" s="78"/>
      <c r="G14" s="78"/>
      <c r="I14" s="20"/>
      <c r="J14" s="20"/>
      <c r="K14" s="20"/>
      <c r="L14" s="20"/>
      <c r="M14" s="20"/>
      <c r="N14" s="20"/>
      <c r="O14" s="20"/>
      <c r="P14" s="20"/>
    </row>
    <row r="15" spans="1:19" s="19" customFormat="1" ht="15" customHeight="1">
      <c r="A15" s="138" t="s">
        <v>22</v>
      </c>
      <c r="B15" s="42"/>
      <c r="C15" s="42"/>
      <c r="D15" s="42"/>
      <c r="E15" s="42"/>
      <c r="F15" s="42"/>
      <c r="G15" s="18"/>
      <c r="I15" s="20"/>
      <c r="J15" s="20"/>
      <c r="K15" s="20"/>
      <c r="L15" s="20"/>
      <c r="M15" s="20"/>
      <c r="N15" s="20"/>
      <c r="O15" s="20"/>
      <c r="P15" s="20"/>
      <c r="Q15" s="82"/>
      <c r="R15" s="82"/>
      <c r="S15" s="82"/>
    </row>
    <row r="16" spans="1:16" s="19" customFormat="1" ht="12.75" customHeight="1">
      <c r="A16" s="139" t="s">
        <v>23</v>
      </c>
      <c r="B16" s="42"/>
      <c r="C16" s="42"/>
      <c r="D16" s="42"/>
      <c r="E16" s="42"/>
      <c r="F16" s="42"/>
      <c r="G16" s="18"/>
      <c r="I16" s="20"/>
      <c r="J16" s="20"/>
      <c r="K16" s="20"/>
      <c r="L16" s="20"/>
      <c r="M16" s="20"/>
      <c r="N16" s="20"/>
      <c r="O16" s="20"/>
      <c r="P16" s="20"/>
    </row>
    <row r="17" spans="1:16" s="19" customFormat="1" ht="42">
      <c r="A17" s="46"/>
      <c r="B17" s="140">
        <v>2009</v>
      </c>
      <c r="C17" s="45" t="s">
        <v>30</v>
      </c>
      <c r="D17" s="45" t="s">
        <v>29</v>
      </c>
      <c r="E17" s="140">
        <v>2010</v>
      </c>
      <c r="F17" s="45" t="s">
        <v>14</v>
      </c>
      <c r="G17" s="45" t="s">
        <v>8</v>
      </c>
      <c r="H17" s="49" t="s">
        <v>31</v>
      </c>
      <c r="I17" s="49" t="s">
        <v>32</v>
      </c>
      <c r="J17" s="37"/>
      <c r="K17" s="37"/>
      <c r="L17" s="37"/>
      <c r="M17" s="37"/>
      <c r="N17" s="37"/>
      <c r="O17" s="37"/>
      <c r="P17" s="37"/>
    </row>
    <row r="18" spans="1:16" s="19" customFormat="1" ht="13.5" customHeight="1">
      <c r="A18" s="23" t="s">
        <v>24</v>
      </c>
      <c r="B18" s="65">
        <v>35738.69414187</v>
      </c>
      <c r="C18" s="65">
        <v>36080.3999</v>
      </c>
      <c r="D18" s="65">
        <v>35017.5165</v>
      </c>
      <c r="E18" s="65">
        <v>43290.2962</v>
      </c>
      <c r="F18" s="65">
        <v>42565.9733</v>
      </c>
      <c r="G18" s="65">
        <v>43261.8372</v>
      </c>
      <c r="H18" s="68">
        <f>G18-F18</f>
        <v>695.8639000000039</v>
      </c>
      <c r="I18" s="68">
        <f>G18-E18</f>
        <v>-28.458999999995285</v>
      </c>
      <c r="J18" s="22"/>
      <c r="K18" s="22"/>
      <c r="L18" s="22"/>
      <c r="M18" s="22"/>
      <c r="N18" s="22"/>
      <c r="O18" s="22"/>
      <c r="P18" s="22"/>
    </row>
    <row r="19" spans="1:16" s="19" customFormat="1" ht="13.5" customHeight="1">
      <c r="A19" s="23" t="s">
        <v>25</v>
      </c>
      <c r="B19" s="65">
        <v>41060.6524</v>
      </c>
      <c r="C19" s="65">
        <v>40667.8147</v>
      </c>
      <c r="D19" s="65">
        <v>39142.6561</v>
      </c>
      <c r="E19" s="65">
        <v>48597.3006</v>
      </c>
      <c r="F19" s="65">
        <v>46261.007</v>
      </c>
      <c r="G19" s="65">
        <v>47930.2373</v>
      </c>
      <c r="H19" s="68">
        <f>G19-F19</f>
        <v>1669.230300000003</v>
      </c>
      <c r="I19" s="68">
        <f>G19-E19</f>
        <v>-667.0633000000016</v>
      </c>
      <c r="J19" s="22"/>
      <c r="K19" s="22"/>
      <c r="L19" s="22"/>
      <c r="M19" s="22"/>
      <c r="N19" s="22"/>
      <c r="O19" s="22"/>
      <c r="P19" s="22"/>
    </row>
    <row r="20" spans="1:16" s="19" customFormat="1" ht="13.5" customHeight="1">
      <c r="A20" s="23" t="s">
        <v>26</v>
      </c>
      <c r="B20" s="65">
        <v>58347.24441854001</v>
      </c>
      <c r="C20" s="65">
        <v>55260.30300348</v>
      </c>
      <c r="D20" s="65">
        <v>54398.72767301</v>
      </c>
      <c r="E20" s="65">
        <v>69206.98893299</v>
      </c>
      <c r="F20" s="65">
        <v>67663.94331374002</v>
      </c>
      <c r="G20" s="65">
        <v>70213.41433454001</v>
      </c>
      <c r="H20" s="68">
        <f>G20-F20</f>
        <v>2549.4710207999888</v>
      </c>
      <c r="I20" s="68">
        <f>G20-E20</f>
        <v>1006.4254015500046</v>
      </c>
      <c r="J20" s="22"/>
      <c r="K20" s="22"/>
      <c r="L20" s="110"/>
      <c r="M20" s="22"/>
      <c r="N20" s="22"/>
      <c r="O20" s="22"/>
      <c r="P20" s="22"/>
    </row>
    <row r="21" spans="1:16" s="19" customFormat="1" ht="13.5" customHeight="1">
      <c r="A21" s="51" t="s">
        <v>27</v>
      </c>
      <c r="B21" s="100">
        <v>23.420549159109534</v>
      </c>
      <c r="C21" s="100">
        <v>24.787163346191114</v>
      </c>
      <c r="D21" s="100">
        <v>25.099197080407265</v>
      </c>
      <c r="E21" s="100">
        <v>28.020329612655498</v>
      </c>
      <c r="F21" s="100">
        <v>28.445192041933637</v>
      </c>
      <c r="G21" s="100">
        <v>28.630277637720113</v>
      </c>
      <c r="H21" s="91"/>
      <c r="I21" s="91"/>
      <c r="J21" s="21"/>
      <c r="K21" s="21"/>
      <c r="L21" s="21"/>
      <c r="M21" s="21"/>
      <c r="N21" s="21"/>
      <c r="O21" s="21"/>
      <c r="P21" s="21"/>
    </row>
    <row r="22" spans="1:16" s="19" customFormat="1" ht="6" customHeight="1">
      <c r="A22" s="51"/>
      <c r="B22" s="100"/>
      <c r="C22" s="100"/>
      <c r="D22" s="100"/>
      <c r="E22" s="100"/>
      <c r="F22" s="100"/>
      <c r="G22" s="100"/>
      <c r="H22" s="96"/>
      <c r="I22" s="96"/>
      <c r="J22" s="21"/>
      <c r="K22" s="21"/>
      <c r="L22" s="21"/>
      <c r="M22" s="21"/>
      <c r="N22" s="21"/>
      <c r="O22" s="21"/>
      <c r="P22" s="21"/>
    </row>
    <row r="23" spans="1:16" s="19" customFormat="1" ht="15" customHeight="1">
      <c r="A23" s="150" t="s">
        <v>28</v>
      </c>
      <c r="B23" s="150"/>
      <c r="C23" s="150"/>
      <c r="D23" s="150"/>
      <c r="E23" s="150"/>
      <c r="F23" s="150"/>
      <c r="G23" s="150"/>
      <c r="H23" s="150"/>
      <c r="I23" s="150"/>
      <c r="J23" s="21"/>
      <c r="K23" s="21"/>
      <c r="L23" s="21"/>
      <c r="M23" s="21"/>
      <c r="N23" s="21"/>
      <c r="O23" s="21"/>
      <c r="P23" s="21"/>
    </row>
    <row r="24" spans="4:7" ht="15.75" customHeight="1">
      <c r="D24" s="109"/>
      <c r="E24" s="106"/>
      <c r="G24" s="123"/>
    </row>
    <row r="25" spans="1:6" s="29" customFormat="1" ht="15" customHeight="1">
      <c r="A25" s="28" t="s">
        <v>33</v>
      </c>
      <c r="B25" s="32"/>
      <c r="C25" s="33"/>
      <c r="D25" s="33"/>
      <c r="E25" s="40"/>
      <c r="F25" s="41"/>
    </row>
    <row r="26" spans="1:6" s="29" customFormat="1" ht="12.75" customHeight="1">
      <c r="A26" s="31" t="s">
        <v>34</v>
      </c>
      <c r="B26" s="32"/>
      <c r="C26" s="33"/>
      <c r="D26" s="33"/>
      <c r="E26" s="40"/>
      <c r="F26" s="41"/>
    </row>
    <row r="27" spans="1:16" s="29" customFormat="1" ht="42">
      <c r="A27" s="46"/>
      <c r="B27" s="140">
        <v>2009</v>
      </c>
      <c r="C27" s="45" t="s">
        <v>30</v>
      </c>
      <c r="D27" s="45" t="s">
        <v>29</v>
      </c>
      <c r="E27" s="140">
        <v>2010</v>
      </c>
      <c r="F27" s="45" t="s">
        <v>14</v>
      </c>
      <c r="G27" s="45" t="s">
        <v>8</v>
      </c>
      <c r="H27" s="49" t="s">
        <v>31</v>
      </c>
      <c r="I27" s="49" t="s">
        <v>32</v>
      </c>
      <c r="J27" s="37"/>
      <c r="K27" s="37"/>
      <c r="L27" s="37"/>
      <c r="M27" s="37"/>
      <c r="N27" s="37"/>
      <c r="O27" s="37"/>
      <c r="P27" s="37"/>
    </row>
    <row r="28" spans="1:16" s="30" customFormat="1" ht="26.25" customHeight="1">
      <c r="A28" s="23" t="s">
        <v>35</v>
      </c>
      <c r="B28" s="95">
        <v>1588.18</v>
      </c>
      <c r="C28" s="95">
        <v>1646.01</v>
      </c>
      <c r="D28" s="95">
        <v>1574.5</v>
      </c>
      <c r="E28" s="95">
        <v>1718.87</v>
      </c>
      <c r="F28" s="95">
        <v>1855.08</v>
      </c>
      <c r="G28" s="95">
        <v>1898.99104324964</v>
      </c>
      <c r="H28" s="68">
        <f>G28-F28</f>
        <v>43.91104324963999</v>
      </c>
      <c r="I28" s="68">
        <f>G28-E28</f>
        <v>180.12104324964002</v>
      </c>
      <c r="J28" s="69"/>
      <c r="K28" s="69"/>
      <c r="L28" s="69"/>
      <c r="M28" s="69"/>
      <c r="N28" s="69"/>
      <c r="O28" s="69"/>
      <c r="P28" s="69"/>
    </row>
    <row r="30" spans="1:2" s="2" customFormat="1" ht="15.75" customHeight="1">
      <c r="A30" s="35" t="s">
        <v>5</v>
      </c>
      <c r="B30" s="1"/>
    </row>
    <row r="31" spans="2:3" s="2" customFormat="1" ht="12.75" customHeight="1">
      <c r="B31" s="16"/>
      <c r="C31" s="16"/>
    </row>
    <row r="32" spans="1:16" s="2" customFormat="1" ht="42">
      <c r="A32" s="50"/>
      <c r="B32" s="140">
        <v>2009</v>
      </c>
      <c r="C32" s="45" t="s">
        <v>30</v>
      </c>
      <c r="D32" s="45" t="s">
        <v>29</v>
      </c>
      <c r="E32" s="140">
        <v>2010</v>
      </c>
      <c r="F32" s="45" t="s">
        <v>14</v>
      </c>
      <c r="G32" s="45" t="s">
        <v>8</v>
      </c>
      <c r="H32" s="49" t="s">
        <v>31</v>
      </c>
      <c r="I32" s="49" t="s">
        <v>32</v>
      </c>
      <c r="J32" s="37"/>
      <c r="K32" s="37"/>
      <c r="L32" s="37"/>
      <c r="M32" s="37"/>
      <c r="N32" s="37"/>
      <c r="O32" s="37"/>
      <c r="P32" s="37"/>
    </row>
    <row r="33" spans="1:18" s="2" customFormat="1" ht="26.25" customHeight="1">
      <c r="A33" s="8" t="s">
        <v>36</v>
      </c>
      <c r="B33" s="111">
        <v>44.09169253365973</v>
      </c>
      <c r="C33" s="111">
        <v>45.5518</v>
      </c>
      <c r="D33" s="111">
        <v>45.9397</v>
      </c>
      <c r="E33" s="111">
        <v>47.0992</v>
      </c>
      <c r="F33" s="111">
        <v>46.7766</v>
      </c>
      <c r="G33" s="111">
        <v>45.4</v>
      </c>
      <c r="H33" s="121">
        <f>G33/F33-1</f>
        <v>-0.029429244536798405</v>
      </c>
      <c r="I33" s="121">
        <f>G33/E33-1</f>
        <v>-0.03607704589462246</v>
      </c>
      <c r="J33" s="12"/>
      <c r="K33" s="12"/>
      <c r="L33" s="12"/>
      <c r="M33" s="12"/>
      <c r="N33" s="12"/>
      <c r="O33" s="12"/>
      <c r="P33" s="12"/>
      <c r="Q33" s="6"/>
      <c r="R33" s="6"/>
    </row>
    <row r="34" spans="1:18" s="2" customFormat="1" ht="26.25" customHeight="1">
      <c r="A34" s="8" t="s">
        <v>37</v>
      </c>
      <c r="B34" s="111">
        <v>44.0742</v>
      </c>
      <c r="C34" s="111">
        <v>45.6029</v>
      </c>
      <c r="D34" s="111">
        <v>45.9505</v>
      </c>
      <c r="E34" s="111">
        <v>47.1244</v>
      </c>
      <c r="F34" s="111">
        <v>46.7766</v>
      </c>
      <c r="G34" s="111">
        <v>45.3965</v>
      </c>
      <c r="H34" s="121">
        <f>G34/F34-1</f>
        <v>-0.029504068273452977</v>
      </c>
      <c r="I34" s="121">
        <f>G34/E34-1</f>
        <v>-0.03666677984228972</v>
      </c>
      <c r="J34" s="12"/>
      <c r="K34" s="12"/>
      <c r="L34" s="12"/>
      <c r="M34" s="12"/>
      <c r="N34" s="12"/>
      <c r="O34" s="12"/>
      <c r="P34" s="12"/>
      <c r="Q34" s="6"/>
      <c r="R34" s="6"/>
    </row>
    <row r="35" spans="1:18" s="2" customFormat="1" ht="26.25" customHeight="1">
      <c r="A35" s="8" t="s">
        <v>38</v>
      </c>
      <c r="B35" s="111">
        <v>1.4316</v>
      </c>
      <c r="C35" s="111">
        <v>1.3295</v>
      </c>
      <c r="D35" s="111">
        <v>1.2305</v>
      </c>
      <c r="E35" s="111">
        <v>1.3377</v>
      </c>
      <c r="F35" s="111">
        <v>1.4799</v>
      </c>
      <c r="G35" s="111">
        <v>1.4393</v>
      </c>
      <c r="H35" s="121">
        <f>G35/F35-1</f>
        <v>-0.02743428610041221</v>
      </c>
      <c r="I35" s="121">
        <f>G35/E35-1</f>
        <v>0.07595125962472915</v>
      </c>
      <c r="J35" s="12"/>
      <c r="K35" s="12"/>
      <c r="L35" s="12"/>
      <c r="M35" s="12"/>
      <c r="N35" s="12"/>
      <c r="O35" s="12"/>
      <c r="P35" s="12"/>
      <c r="Q35" s="6"/>
      <c r="R35" s="6"/>
    </row>
    <row r="36" spans="1:18" s="2" customFormat="1" ht="26.25" customHeight="1">
      <c r="A36" s="8" t="s">
        <v>39</v>
      </c>
      <c r="B36" s="111"/>
      <c r="C36" s="111"/>
      <c r="D36" s="111"/>
      <c r="E36" s="111"/>
      <c r="F36" s="111"/>
      <c r="G36" s="111"/>
      <c r="H36" s="68"/>
      <c r="I36" s="68"/>
      <c r="J36" s="12"/>
      <c r="K36" s="12"/>
      <c r="L36" s="12"/>
      <c r="M36" s="12"/>
      <c r="N36" s="12"/>
      <c r="O36" s="12"/>
      <c r="P36" s="12"/>
      <c r="Q36" s="6"/>
      <c r="R36" s="6"/>
    </row>
    <row r="37" spans="1:18" s="2" customFormat="1" ht="13.5" customHeight="1">
      <c r="A37" s="52" t="s">
        <v>40</v>
      </c>
      <c r="B37" s="111">
        <v>44.2341</v>
      </c>
      <c r="C37" s="111">
        <v>45.4925</v>
      </c>
      <c r="D37" s="111">
        <v>45.61126691349714</v>
      </c>
      <c r="E37" s="111">
        <v>47.2161</v>
      </c>
      <c r="F37" s="111">
        <v>46.6448</v>
      </c>
      <c r="G37" s="111">
        <v>45.1407</v>
      </c>
      <c r="H37" s="121">
        <f>G37/F37-1</f>
        <v>-0.03224582375741758</v>
      </c>
      <c r="I37" s="121">
        <f>G37/E37-1</f>
        <v>-0.04395534574011817</v>
      </c>
      <c r="J37" s="12"/>
      <c r="K37" s="12"/>
      <c r="L37" s="12"/>
      <c r="M37" s="12"/>
      <c r="N37" s="12"/>
      <c r="O37" s="12"/>
      <c r="P37" s="12"/>
      <c r="Q37" s="6"/>
      <c r="R37" s="6"/>
    </row>
    <row r="38" spans="1:18" s="2" customFormat="1" ht="13.5" customHeight="1">
      <c r="A38" s="52" t="s">
        <v>41</v>
      </c>
      <c r="B38" s="111">
        <v>63.9915</v>
      </c>
      <c r="C38" s="111">
        <v>60.1713</v>
      </c>
      <c r="D38" s="111">
        <v>55.90272371655908</v>
      </c>
      <c r="E38" s="111">
        <v>62.3694</v>
      </c>
      <c r="F38" s="111">
        <v>69.0587</v>
      </c>
      <c r="G38" s="111">
        <v>65.122</v>
      </c>
      <c r="H38" s="121">
        <f>G38/F38-1</f>
        <v>-0.05700512752194875</v>
      </c>
      <c r="I38" s="121">
        <f>G38/E38-1</f>
        <v>0.04413382203452332</v>
      </c>
      <c r="J38" s="12"/>
      <c r="K38" s="12"/>
      <c r="L38" s="12"/>
      <c r="M38" s="12"/>
      <c r="N38" s="12"/>
      <c r="O38" s="12"/>
      <c r="P38" s="12"/>
      <c r="Q38" s="6"/>
      <c r="R38" s="6"/>
    </row>
    <row r="39" spans="1:18" s="2" customFormat="1" ht="13.5" customHeight="1">
      <c r="A39" s="52" t="s">
        <v>42</v>
      </c>
      <c r="B39" s="111">
        <v>1.4394</v>
      </c>
      <c r="C39" s="111">
        <v>1.549</v>
      </c>
      <c r="D39" s="111">
        <v>1.4880586595367358</v>
      </c>
      <c r="E39" s="111">
        <v>1.5242</v>
      </c>
      <c r="F39" s="111">
        <v>1.6921</v>
      </c>
      <c r="G39" s="111">
        <v>1.6113</v>
      </c>
      <c r="H39" s="121">
        <f>G39/F39-1</f>
        <v>-0.04775131493410556</v>
      </c>
      <c r="I39" s="121">
        <f>G39/E39-1</f>
        <v>0.05714473166251155</v>
      </c>
      <c r="J39" s="12"/>
      <c r="K39" s="12"/>
      <c r="L39" s="12"/>
      <c r="M39" s="12"/>
      <c r="N39" s="12"/>
      <c r="O39" s="12"/>
      <c r="P39" s="12"/>
      <c r="Q39" s="6"/>
      <c r="R39" s="6"/>
    </row>
    <row r="40" spans="1:18" s="2" customFormat="1" ht="13.5" customHeight="1">
      <c r="A40" s="52" t="s">
        <v>43</v>
      </c>
      <c r="B40" s="111">
        <v>0.2954</v>
      </c>
      <c r="C40" s="111">
        <v>0.307</v>
      </c>
      <c r="D40" s="111">
        <v>0.3078672025020817</v>
      </c>
      <c r="E40" s="111">
        <v>0.317</v>
      </c>
      <c r="F40" s="111">
        <v>0.3197</v>
      </c>
      <c r="G40" s="111">
        <v>0.3105</v>
      </c>
      <c r="H40" s="121">
        <f>G40/F40-1</f>
        <v>-0.02877697841726612</v>
      </c>
      <c r="I40" s="121">
        <f>G40/E40-1</f>
        <v>-0.02050473186119872</v>
      </c>
      <c r="J40" s="12"/>
      <c r="K40" s="12"/>
      <c r="L40" s="12"/>
      <c r="M40" s="12"/>
      <c r="N40" s="12"/>
      <c r="O40" s="12"/>
      <c r="P40" s="12"/>
      <c r="Q40" s="7"/>
      <c r="R40" s="7"/>
    </row>
    <row r="42" spans="3:4" ht="15">
      <c r="C42" s="120"/>
      <c r="D42" s="120"/>
    </row>
    <row r="43" spans="3:4" ht="15">
      <c r="C43" s="120"/>
      <c r="D43" s="120"/>
    </row>
    <row r="44" spans="3:4" ht="15">
      <c r="C44" s="120"/>
      <c r="D44" s="120"/>
    </row>
    <row r="45" spans="3:4" ht="15">
      <c r="C45" s="120"/>
      <c r="D45" s="12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01" t="s">
        <v>44</v>
      </c>
      <c r="B1" s="1"/>
    </row>
    <row r="2" spans="1:7" s="4" customFormat="1" ht="12.75" customHeight="1">
      <c r="A2" s="141" t="s">
        <v>45</v>
      </c>
      <c r="B2" s="3"/>
      <c r="C2" s="5"/>
      <c r="D2" s="5"/>
      <c r="E2" s="5"/>
      <c r="F2" s="5"/>
      <c r="G2" s="5"/>
    </row>
    <row r="3" spans="1:11" ht="26.25" customHeight="1">
      <c r="A3" s="47"/>
      <c r="B3" s="140">
        <v>2010</v>
      </c>
      <c r="C3" s="140" t="s">
        <v>52</v>
      </c>
      <c r="D3" s="140" t="s">
        <v>53</v>
      </c>
      <c r="E3" s="45" t="s">
        <v>14</v>
      </c>
      <c r="F3" s="45" t="s">
        <v>8</v>
      </c>
      <c r="G3" s="49" t="s">
        <v>31</v>
      </c>
      <c r="H3" s="49" t="s">
        <v>51</v>
      </c>
      <c r="J3" s="71"/>
      <c r="K3" s="71"/>
    </row>
    <row r="4" spans="1:9" ht="13.5" customHeight="1">
      <c r="A4" s="142" t="s">
        <v>46</v>
      </c>
      <c r="B4" s="67">
        <f>B6+B7+B8</f>
        <v>307.24999999999994</v>
      </c>
      <c r="C4" s="67">
        <f>C6+C7</f>
        <v>124.35</v>
      </c>
      <c r="D4" s="67">
        <f>D6+D7+D8</f>
        <v>120.175</v>
      </c>
      <c r="E4" s="67">
        <f>E6+E7</f>
        <v>32</v>
      </c>
      <c r="F4" s="67">
        <f>F6+F7</f>
        <v>22.25</v>
      </c>
      <c r="G4" s="68">
        <f>F4-E4</f>
        <v>-9.75</v>
      </c>
      <c r="H4" s="68">
        <f>D4-C4</f>
        <v>-4.174999999999997</v>
      </c>
      <c r="I4" s="67"/>
    </row>
    <row r="5" spans="1:10" ht="13.5" customHeight="1">
      <c r="A5" s="126" t="s">
        <v>47</v>
      </c>
      <c r="B5" s="64">
        <f>B6-B7</f>
        <v>-234.79999999999998</v>
      </c>
      <c r="C5" s="64">
        <f>C6-C7</f>
        <v>-116.25</v>
      </c>
      <c r="D5" s="64">
        <f>D6-D7</f>
        <v>-26.700000000000003</v>
      </c>
      <c r="E5" s="64">
        <f>E6-E7</f>
        <v>13.5</v>
      </c>
      <c r="F5" s="64">
        <f>F6-F7</f>
        <v>22.25</v>
      </c>
      <c r="G5" s="68">
        <f>F5-E5</f>
        <v>8.75</v>
      </c>
      <c r="H5" s="68">
        <f>D5-C5</f>
        <v>89.55</v>
      </c>
      <c r="I5" s="64"/>
      <c r="J5" s="99"/>
    </row>
    <row r="6" spans="1:9" ht="13.5" customHeight="1">
      <c r="A6" s="143" t="s">
        <v>48</v>
      </c>
      <c r="B6" s="65">
        <v>28.9</v>
      </c>
      <c r="C6" s="65">
        <v>4.05</v>
      </c>
      <c r="D6" s="65">
        <v>45</v>
      </c>
      <c r="E6" s="65">
        <v>22.75</v>
      </c>
      <c r="F6" s="65">
        <v>22.25</v>
      </c>
      <c r="G6" s="68">
        <f>F6-E6</f>
        <v>-0.5</v>
      </c>
      <c r="H6" s="68">
        <f>D6-C6</f>
        <v>40.95</v>
      </c>
      <c r="I6" s="94"/>
    </row>
    <row r="7" spans="1:9" ht="13.5" customHeight="1">
      <c r="A7" s="143" t="s">
        <v>49</v>
      </c>
      <c r="B7" s="65">
        <v>263.7</v>
      </c>
      <c r="C7" s="65">
        <v>120.3</v>
      </c>
      <c r="D7" s="65">
        <v>71.7</v>
      </c>
      <c r="E7" s="65">
        <v>9.25</v>
      </c>
      <c r="F7" s="65">
        <v>0</v>
      </c>
      <c r="G7" s="68">
        <f>F7-E7</f>
        <v>-9.25</v>
      </c>
      <c r="H7" s="68">
        <f>D7-C7</f>
        <v>-48.599999999999994</v>
      </c>
      <c r="I7" s="94"/>
    </row>
    <row r="8" spans="1:10" ht="13.5" customHeight="1">
      <c r="A8" s="126" t="s">
        <v>50</v>
      </c>
      <c r="B8" s="94">
        <v>14.65</v>
      </c>
      <c r="C8" s="94" t="s">
        <v>0</v>
      </c>
      <c r="D8" s="94">
        <v>3.475</v>
      </c>
      <c r="E8" s="94" t="s">
        <v>0</v>
      </c>
      <c r="F8" s="94" t="s">
        <v>0</v>
      </c>
      <c r="G8" s="94" t="s">
        <v>0</v>
      </c>
      <c r="H8" s="68">
        <f>D8</f>
        <v>3.475</v>
      </c>
      <c r="I8" s="94"/>
      <c r="J8" s="94"/>
    </row>
    <row r="9" spans="3:4" ht="15" customHeight="1">
      <c r="C9" s="70"/>
      <c r="D9" s="70"/>
    </row>
    <row r="10" spans="1:2" s="6" customFormat="1" ht="15" customHeight="1">
      <c r="A10" s="101" t="s">
        <v>54</v>
      </c>
      <c r="B10" s="102"/>
    </row>
    <row r="11" spans="1:10" s="4" customFormat="1" ht="12.75" customHeight="1">
      <c r="A11" s="141" t="s">
        <v>55</v>
      </c>
      <c r="B11" s="3"/>
      <c r="C11" s="5"/>
      <c r="D11" s="5"/>
      <c r="E11" s="5"/>
      <c r="F11" s="5"/>
      <c r="G11" s="5"/>
      <c r="J11" s="6"/>
    </row>
    <row r="12" spans="1:8" ht="26.25" customHeight="1">
      <c r="A12" s="47"/>
      <c r="B12" s="140">
        <v>2010</v>
      </c>
      <c r="C12" s="140" t="s">
        <v>52</v>
      </c>
      <c r="D12" s="140" t="s">
        <v>53</v>
      </c>
      <c r="E12" s="45" t="s">
        <v>14</v>
      </c>
      <c r="F12" s="45" t="s">
        <v>8</v>
      </c>
      <c r="G12" s="49" t="s">
        <v>31</v>
      </c>
      <c r="H12" s="49" t="s">
        <v>51</v>
      </c>
    </row>
    <row r="13" spans="1:9" ht="12.75" customHeight="1">
      <c r="A13" s="142" t="s">
        <v>46</v>
      </c>
      <c r="B13" s="67">
        <f>+B14+B19+B21</f>
        <v>4036.3024200000004</v>
      </c>
      <c r="C13" s="67">
        <f>C19</f>
        <v>1393</v>
      </c>
      <c r="D13" s="67">
        <f>+D17+D19+D21+D18</f>
        <v>5003.0374</v>
      </c>
      <c r="E13" s="67">
        <v>3383</v>
      </c>
      <c r="F13" s="67">
        <f>+F19</f>
        <v>77</v>
      </c>
      <c r="G13" s="68">
        <f>F13-E13</f>
        <v>-3306</v>
      </c>
      <c r="H13" s="68">
        <f>D13-C13</f>
        <v>3610.0374</v>
      </c>
      <c r="I13" s="68"/>
    </row>
    <row r="14" spans="1:10" ht="12.75" customHeight="1">
      <c r="A14" s="126" t="s">
        <v>56</v>
      </c>
      <c r="B14" s="64">
        <f>B15+B17</f>
        <v>870.7897</v>
      </c>
      <c r="C14" s="65" t="s">
        <v>0</v>
      </c>
      <c r="D14" s="65">
        <f>+D17</f>
        <v>684.457</v>
      </c>
      <c r="E14" s="65" t="s">
        <v>0</v>
      </c>
      <c r="F14" s="65" t="s">
        <v>0</v>
      </c>
      <c r="G14" s="68" t="s">
        <v>0</v>
      </c>
      <c r="H14" s="67">
        <f>+D14</f>
        <v>684.457</v>
      </c>
      <c r="I14" s="91"/>
      <c r="J14" s="6"/>
    </row>
    <row r="15" spans="1:10" ht="12.75" customHeight="1">
      <c r="A15" s="53" t="s">
        <v>48</v>
      </c>
      <c r="B15" s="94">
        <v>800</v>
      </c>
      <c r="C15" s="94" t="s">
        <v>0</v>
      </c>
      <c r="D15" s="65" t="s">
        <v>0</v>
      </c>
      <c r="E15" s="94" t="s">
        <v>0</v>
      </c>
      <c r="F15" s="94" t="s">
        <v>0</v>
      </c>
      <c r="G15" s="67" t="s">
        <v>0</v>
      </c>
      <c r="H15" s="67" t="s">
        <v>0</v>
      </c>
      <c r="I15" s="91"/>
      <c r="J15" s="6"/>
    </row>
    <row r="16" spans="1:10" ht="23.25" customHeight="1">
      <c r="A16" s="144" t="s">
        <v>57</v>
      </c>
      <c r="B16" s="103">
        <v>800</v>
      </c>
      <c r="C16" s="103" t="s">
        <v>0</v>
      </c>
      <c r="D16" s="65" t="s">
        <v>0</v>
      </c>
      <c r="E16" s="103" t="s">
        <v>0</v>
      </c>
      <c r="F16" s="103" t="s">
        <v>0</v>
      </c>
      <c r="G16" s="124" t="s">
        <v>0</v>
      </c>
      <c r="H16" s="124" t="s">
        <v>0</v>
      </c>
      <c r="I16" s="91"/>
      <c r="J16" s="6"/>
    </row>
    <row r="17" spans="1:10" ht="12.75" customHeight="1">
      <c r="A17" s="53" t="s">
        <v>49</v>
      </c>
      <c r="B17" s="65">
        <v>70.7897</v>
      </c>
      <c r="C17" s="94" t="s">
        <v>0</v>
      </c>
      <c r="D17" s="94">
        <v>684.457</v>
      </c>
      <c r="E17" s="94" t="s">
        <v>0</v>
      </c>
      <c r="F17" s="94" t="s">
        <v>0</v>
      </c>
      <c r="G17" s="68" t="s">
        <v>0</v>
      </c>
      <c r="H17" s="124">
        <f>D17</f>
        <v>684.457</v>
      </c>
      <c r="I17" s="91"/>
      <c r="J17" s="6"/>
    </row>
    <row r="18" spans="1:10" ht="12.75" customHeight="1">
      <c r="A18" s="126" t="s">
        <v>58</v>
      </c>
      <c r="B18" s="65" t="s">
        <v>0</v>
      </c>
      <c r="C18" s="94" t="s">
        <v>0</v>
      </c>
      <c r="D18" s="94">
        <v>60</v>
      </c>
      <c r="E18" s="94">
        <v>60</v>
      </c>
      <c r="F18" s="94" t="s">
        <v>0</v>
      </c>
      <c r="G18" s="68">
        <f>-E18</f>
        <v>-60</v>
      </c>
      <c r="H18" s="124">
        <f>+D18</f>
        <v>60</v>
      </c>
      <c r="I18" s="91"/>
      <c r="J18" s="6"/>
    </row>
    <row r="19" spans="1:10" ht="12.75" customHeight="1">
      <c r="A19" s="126" t="s">
        <v>59</v>
      </c>
      <c r="B19" s="65">
        <v>2656</v>
      </c>
      <c r="C19" s="65">
        <v>1393</v>
      </c>
      <c r="D19" s="94">
        <v>3690</v>
      </c>
      <c r="E19" s="94">
        <v>3323</v>
      </c>
      <c r="F19" s="94">
        <v>77</v>
      </c>
      <c r="G19" s="68">
        <f>F19-E19</f>
        <v>-3246</v>
      </c>
      <c r="H19" s="68">
        <f>D19-C19</f>
        <v>2297</v>
      </c>
      <c r="I19" s="66"/>
      <c r="J19" s="8"/>
    </row>
    <row r="20" spans="1:10" s="6" customFormat="1" ht="27" customHeight="1">
      <c r="A20" s="126" t="s">
        <v>60</v>
      </c>
      <c r="B20" s="25" t="s">
        <v>0</v>
      </c>
      <c r="C20" s="25" t="s">
        <v>0</v>
      </c>
      <c r="D20" s="25" t="s">
        <v>0</v>
      </c>
      <c r="E20" s="25" t="s">
        <v>0</v>
      </c>
      <c r="F20" s="25" t="s">
        <v>0</v>
      </c>
      <c r="G20" s="62" t="s">
        <v>0</v>
      </c>
      <c r="H20" s="62" t="s">
        <v>0</v>
      </c>
      <c r="J20" s="8"/>
    </row>
    <row r="21" spans="1:10" ht="25.5" customHeight="1">
      <c r="A21" s="126" t="s">
        <v>61</v>
      </c>
      <c r="B21" s="125">
        <v>509.51272</v>
      </c>
      <c r="C21" s="25" t="s">
        <v>0</v>
      </c>
      <c r="D21" s="125">
        <v>568.5804</v>
      </c>
      <c r="E21" s="125" t="s">
        <v>0</v>
      </c>
      <c r="F21" s="94" t="s">
        <v>0</v>
      </c>
      <c r="G21" s="94">
        <v>568.5804</v>
      </c>
      <c r="H21" s="68">
        <f>D21</f>
        <v>568.5804</v>
      </c>
      <c r="J21" s="8"/>
    </row>
    <row r="22" spans="1:10" ht="12.75" customHeight="1">
      <c r="A22" s="142" t="s">
        <v>62</v>
      </c>
      <c r="B22" s="25"/>
      <c r="C22" s="25"/>
      <c r="D22" s="25"/>
      <c r="E22" s="25"/>
      <c r="F22" s="25"/>
      <c r="G22" s="68"/>
      <c r="H22" s="68"/>
      <c r="I22" s="105"/>
      <c r="J22" s="8"/>
    </row>
    <row r="23" spans="1:10" ht="26.25" customHeight="1">
      <c r="A23" s="126" t="s">
        <v>63</v>
      </c>
      <c r="B23" s="25">
        <v>5.5</v>
      </c>
      <c r="C23" s="25">
        <v>3.42</v>
      </c>
      <c r="D23" s="25">
        <v>10.31</v>
      </c>
      <c r="E23" s="25">
        <v>8.23</v>
      </c>
      <c r="F23" s="25">
        <v>10.31</v>
      </c>
      <c r="G23" s="68">
        <f>F23-E23</f>
        <v>2.08</v>
      </c>
      <c r="H23" s="68">
        <f>D23-C23</f>
        <v>6.890000000000001</v>
      </c>
      <c r="I23" s="105"/>
      <c r="J23" s="8"/>
    </row>
    <row r="24" spans="1:10" ht="12.75" customHeight="1">
      <c r="A24" s="126" t="s">
        <v>64</v>
      </c>
      <c r="B24" s="25">
        <v>5.01</v>
      </c>
      <c r="C24" s="25" t="s">
        <v>0</v>
      </c>
      <c r="D24" s="25" t="s">
        <v>0</v>
      </c>
      <c r="E24" s="25" t="s">
        <v>0</v>
      </c>
      <c r="F24" s="25" t="s">
        <v>0</v>
      </c>
      <c r="G24" s="62" t="s">
        <v>0</v>
      </c>
      <c r="H24" s="62" t="s">
        <v>0</v>
      </c>
      <c r="I24" s="26"/>
      <c r="J24" s="8"/>
    </row>
    <row r="25" spans="1:10" ht="12.75" customHeight="1">
      <c r="A25" s="126" t="s">
        <v>65</v>
      </c>
      <c r="B25" s="25">
        <v>6.5</v>
      </c>
      <c r="C25" s="25" t="s">
        <v>0</v>
      </c>
      <c r="D25" s="25">
        <v>6.7208123599204</v>
      </c>
      <c r="E25" s="25" t="s">
        <v>0</v>
      </c>
      <c r="F25" s="25" t="s">
        <v>0</v>
      </c>
      <c r="G25" s="62" t="s">
        <v>0</v>
      </c>
      <c r="H25" s="62" t="s">
        <v>0</v>
      </c>
      <c r="I25" s="26"/>
      <c r="J25" s="8"/>
    </row>
    <row r="26" spans="1:10" ht="26.25" customHeight="1">
      <c r="A26" s="126" t="s">
        <v>66</v>
      </c>
      <c r="B26" s="25">
        <v>6.6</v>
      </c>
      <c r="C26" s="25">
        <v>4.104</v>
      </c>
      <c r="D26" s="25">
        <v>12.372</v>
      </c>
      <c r="E26" s="25">
        <v>9.88</v>
      </c>
      <c r="F26" s="25">
        <v>12.372</v>
      </c>
      <c r="G26" s="68">
        <f>F26-E26</f>
        <v>2.491999999999999</v>
      </c>
      <c r="H26" s="68">
        <f>D26-C26</f>
        <v>8.268</v>
      </c>
      <c r="I26" s="26"/>
      <c r="J26" s="8"/>
    </row>
    <row r="27" spans="1:10" ht="27" customHeight="1">
      <c r="A27" s="126" t="s">
        <v>60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62" t="s">
        <v>0</v>
      </c>
      <c r="H27" s="62" t="s">
        <v>0</v>
      </c>
      <c r="J27" s="8"/>
    </row>
    <row r="28" spans="1:5" ht="15" customHeight="1">
      <c r="A28" s="6" t="s">
        <v>67</v>
      </c>
      <c r="E28" s="6"/>
    </row>
    <row r="29" ht="15" customHeight="1"/>
    <row r="30" spans="1:2" ht="15" customHeight="1">
      <c r="A30" s="101" t="s">
        <v>68</v>
      </c>
      <c r="B30" s="1"/>
    </row>
    <row r="31" spans="1:7" s="4" customFormat="1" ht="12.75" customHeight="1">
      <c r="A31" s="141" t="s">
        <v>55</v>
      </c>
      <c r="B31" s="3"/>
      <c r="C31" s="5"/>
      <c r="D31" s="5"/>
      <c r="E31" s="5"/>
      <c r="F31" s="5"/>
      <c r="G31" s="5"/>
    </row>
    <row r="32" spans="1:8" ht="26.25" customHeight="1">
      <c r="A32" s="47"/>
      <c r="B32" s="140">
        <v>2010</v>
      </c>
      <c r="C32" s="140" t="s">
        <v>52</v>
      </c>
      <c r="D32" s="140" t="s">
        <v>53</v>
      </c>
      <c r="E32" s="45" t="s">
        <v>14</v>
      </c>
      <c r="F32" s="45" t="s">
        <v>8</v>
      </c>
      <c r="G32" s="49" t="s">
        <v>31</v>
      </c>
      <c r="H32" s="49" t="s">
        <v>51</v>
      </c>
    </row>
    <row r="33" spans="1:9" ht="23.25" customHeight="1">
      <c r="A33" s="142" t="s">
        <v>69</v>
      </c>
      <c r="B33" s="132">
        <f>SUM(B34:B37)</f>
        <v>11550</v>
      </c>
      <c r="C33" s="132">
        <f>SUM(C34:C36)</f>
        <v>6430</v>
      </c>
      <c r="D33" s="132">
        <f>SUM(D34:D36)</f>
        <v>11600</v>
      </c>
      <c r="E33" s="132">
        <f>SUM(E34:E36)</f>
        <v>2200</v>
      </c>
      <c r="F33" s="132">
        <f>SUM(F34:F36)</f>
        <v>2750</v>
      </c>
      <c r="G33" s="68">
        <f>F33-E33</f>
        <v>550</v>
      </c>
      <c r="H33" s="68">
        <f>D33-C33</f>
        <v>5170</v>
      </c>
      <c r="I33" s="6"/>
    </row>
    <row r="34" spans="1:15" ht="12.75" customHeight="1">
      <c r="A34" s="145" t="s">
        <v>70</v>
      </c>
      <c r="B34" s="133">
        <v>1990</v>
      </c>
      <c r="C34" s="133">
        <v>1300</v>
      </c>
      <c r="D34" s="133">
        <v>2250</v>
      </c>
      <c r="E34" s="133">
        <v>400</v>
      </c>
      <c r="F34" s="133">
        <v>500</v>
      </c>
      <c r="G34" s="68">
        <f aca="true" t="shared" si="0" ref="G34:G56">F34-E34</f>
        <v>100</v>
      </c>
      <c r="H34" s="68">
        <f aca="true" t="shared" si="1" ref="H34:H56">D34-C34</f>
        <v>950</v>
      </c>
      <c r="I34" s="6"/>
      <c r="M34" s="92"/>
      <c r="N34" s="92"/>
      <c r="O34" s="92"/>
    </row>
    <row r="35" spans="1:15" ht="12.75" customHeight="1">
      <c r="A35" s="145" t="s">
        <v>71</v>
      </c>
      <c r="B35" s="133">
        <v>2220</v>
      </c>
      <c r="C35" s="133">
        <v>1420</v>
      </c>
      <c r="D35" s="133">
        <v>3800</v>
      </c>
      <c r="E35" s="133">
        <v>800</v>
      </c>
      <c r="F35" s="133">
        <v>1000</v>
      </c>
      <c r="G35" s="68">
        <f t="shared" si="0"/>
        <v>200</v>
      </c>
      <c r="H35" s="68">
        <f t="shared" si="1"/>
        <v>2380</v>
      </c>
      <c r="I35" s="6"/>
      <c r="M35" s="92"/>
      <c r="N35" s="92"/>
      <c r="O35" s="92"/>
    </row>
    <row r="36" spans="1:15" ht="12.75" customHeight="1">
      <c r="A36" s="145" t="s">
        <v>72</v>
      </c>
      <c r="B36" s="133">
        <v>7340</v>
      </c>
      <c r="C36" s="133">
        <v>3710</v>
      </c>
      <c r="D36" s="133">
        <v>5550</v>
      </c>
      <c r="E36" s="133">
        <v>1000</v>
      </c>
      <c r="F36" s="133">
        <v>1250</v>
      </c>
      <c r="G36" s="68">
        <f t="shared" si="0"/>
        <v>250</v>
      </c>
      <c r="H36" s="68">
        <f t="shared" si="1"/>
        <v>1840</v>
      </c>
      <c r="I36" s="6"/>
      <c r="M36" s="92"/>
      <c r="N36" s="92"/>
      <c r="O36" s="92"/>
    </row>
    <row r="37" spans="1:15" ht="12.75" customHeight="1" hidden="1">
      <c r="A37" s="145" t="s">
        <v>74</v>
      </c>
      <c r="B37" s="88">
        <v>0</v>
      </c>
      <c r="C37" s="134">
        <v>0</v>
      </c>
      <c r="D37" s="134">
        <v>0</v>
      </c>
      <c r="E37" s="134">
        <v>0</v>
      </c>
      <c r="F37" s="88">
        <v>0</v>
      </c>
      <c r="G37" s="68">
        <f>F37-E37</f>
        <v>0</v>
      </c>
      <c r="H37" s="68">
        <f>D37-C37</f>
        <v>0</v>
      </c>
      <c r="I37" s="6"/>
      <c r="M37" s="92"/>
      <c r="N37" s="92"/>
      <c r="O37" s="92"/>
    </row>
    <row r="38" spans="1:15" ht="12.75" customHeight="1" hidden="1">
      <c r="A38" s="145" t="s">
        <v>75</v>
      </c>
      <c r="B38" s="88">
        <v>0</v>
      </c>
      <c r="C38" s="134">
        <v>0</v>
      </c>
      <c r="D38" s="134">
        <v>0</v>
      </c>
      <c r="E38" s="134">
        <v>0</v>
      </c>
      <c r="F38" s="134">
        <v>0</v>
      </c>
      <c r="G38" s="68">
        <f>F38-E38</f>
        <v>0</v>
      </c>
      <c r="H38" s="68">
        <f>D38-C38</f>
        <v>0</v>
      </c>
      <c r="I38" s="6"/>
      <c r="M38" s="92"/>
      <c r="N38" s="92"/>
      <c r="O38" s="92"/>
    </row>
    <row r="39" spans="1:15" ht="21">
      <c r="A39" s="142" t="s">
        <v>73</v>
      </c>
      <c r="B39" s="132">
        <f>SUM(B40:B43)</f>
        <v>13162.5</v>
      </c>
      <c r="C39" s="132">
        <f>SUM(C40:C42)</f>
        <v>8414.599999999999</v>
      </c>
      <c r="D39" s="132">
        <f>SUM(D40:D42)</f>
        <v>10302.789999999999</v>
      </c>
      <c r="E39" s="132">
        <f>SUM(E40:E42)</f>
        <v>1322.8</v>
      </c>
      <c r="F39" s="132">
        <f>SUM(F40:F42)</f>
        <v>2317.36</v>
      </c>
      <c r="G39" s="68">
        <f t="shared" si="0"/>
        <v>994.5600000000002</v>
      </c>
      <c r="H39" s="68">
        <f t="shared" si="1"/>
        <v>1888.1900000000005</v>
      </c>
      <c r="I39" s="6"/>
      <c r="M39" s="92"/>
      <c r="N39" s="92"/>
      <c r="O39" s="92"/>
    </row>
    <row r="40" spans="1:15" ht="12.75" customHeight="1">
      <c r="A40" s="145" t="s">
        <v>70</v>
      </c>
      <c r="B40" s="133">
        <v>2916.5</v>
      </c>
      <c r="C40" s="133">
        <v>2205.5</v>
      </c>
      <c r="D40" s="133">
        <v>2833</v>
      </c>
      <c r="E40" s="133">
        <v>342.2</v>
      </c>
      <c r="F40" s="133">
        <v>684.5</v>
      </c>
      <c r="G40" s="68">
        <f t="shared" si="0"/>
        <v>342.3</v>
      </c>
      <c r="H40" s="68">
        <f t="shared" si="1"/>
        <v>627.5</v>
      </c>
      <c r="I40" s="6"/>
      <c r="M40" s="92"/>
      <c r="N40" s="92"/>
      <c r="O40" s="92"/>
    </row>
    <row r="41" spans="1:15" ht="12.75" customHeight="1">
      <c r="A41" s="145" t="s">
        <v>71</v>
      </c>
      <c r="B41" s="133">
        <v>2825</v>
      </c>
      <c r="C41" s="133">
        <v>2084.9</v>
      </c>
      <c r="D41" s="133">
        <v>3714.9</v>
      </c>
      <c r="E41" s="133">
        <v>497.7</v>
      </c>
      <c r="F41" s="133">
        <v>708.2</v>
      </c>
      <c r="G41" s="68">
        <f t="shared" si="0"/>
        <v>210.50000000000006</v>
      </c>
      <c r="H41" s="68">
        <f t="shared" si="1"/>
        <v>1630</v>
      </c>
      <c r="I41" s="6"/>
      <c r="M41" s="92"/>
      <c r="N41" s="92"/>
      <c r="O41" s="92"/>
    </row>
    <row r="42" spans="1:15" ht="12.75" customHeight="1">
      <c r="A42" s="145" t="s">
        <v>72</v>
      </c>
      <c r="B42" s="133">
        <v>7421</v>
      </c>
      <c r="C42" s="133">
        <v>4124.2</v>
      </c>
      <c r="D42" s="133">
        <v>3754.89</v>
      </c>
      <c r="E42" s="133">
        <v>482.9</v>
      </c>
      <c r="F42" s="133">
        <v>924.66</v>
      </c>
      <c r="G42" s="68">
        <f t="shared" si="0"/>
        <v>441.76</v>
      </c>
      <c r="H42" s="68">
        <f t="shared" si="1"/>
        <v>-369.30999999999995</v>
      </c>
      <c r="I42" s="6"/>
      <c r="M42" s="92"/>
      <c r="N42" s="92"/>
      <c r="O42" s="92"/>
    </row>
    <row r="43" spans="1:15" ht="12.75" customHeight="1" hidden="1">
      <c r="A43" s="145" t="s">
        <v>74</v>
      </c>
      <c r="B43" s="88">
        <v>0</v>
      </c>
      <c r="C43" s="88">
        <v>0</v>
      </c>
      <c r="D43" s="88">
        <v>0</v>
      </c>
      <c r="E43" s="88">
        <v>0</v>
      </c>
      <c r="F43" s="88">
        <v>0</v>
      </c>
      <c r="G43" s="68">
        <f t="shared" si="0"/>
        <v>0</v>
      </c>
      <c r="H43" s="68">
        <f t="shared" si="1"/>
        <v>0</v>
      </c>
      <c r="I43" s="6"/>
      <c r="M43" s="92"/>
      <c r="N43" s="92"/>
      <c r="O43" s="92"/>
    </row>
    <row r="44" spans="1:15" ht="12.75" customHeight="1" hidden="1">
      <c r="A44" s="145" t="s">
        <v>75</v>
      </c>
      <c r="B44" s="88">
        <v>0</v>
      </c>
      <c r="C44" s="88">
        <v>0</v>
      </c>
      <c r="D44" s="88"/>
      <c r="E44" s="88"/>
      <c r="F44" s="88"/>
      <c r="G44" s="68">
        <f t="shared" si="0"/>
        <v>0</v>
      </c>
      <c r="H44" s="68">
        <f t="shared" si="1"/>
        <v>0</v>
      </c>
      <c r="I44" s="6"/>
      <c r="M44" s="92"/>
      <c r="N44" s="92"/>
      <c r="O44" s="92"/>
    </row>
    <row r="45" spans="1:15" ht="21">
      <c r="A45" s="142" t="s">
        <v>76</v>
      </c>
      <c r="B45" s="132">
        <f>SUM(B46:B49)</f>
        <v>8924</v>
      </c>
      <c r="C45" s="132">
        <f>SUM(C46:C48)</f>
        <v>5374.9</v>
      </c>
      <c r="D45" s="132">
        <f>SUM(D46:D48)</f>
        <v>8318.99</v>
      </c>
      <c r="E45" s="132">
        <v>1258.6</v>
      </c>
      <c r="F45" s="132">
        <f>SUM(F46:F48)</f>
        <v>1741.3600000000001</v>
      </c>
      <c r="G45" s="68">
        <f t="shared" si="0"/>
        <v>482.7600000000002</v>
      </c>
      <c r="H45" s="68">
        <f t="shared" si="1"/>
        <v>2944.09</v>
      </c>
      <c r="M45" s="92"/>
      <c r="N45" s="92"/>
      <c r="O45" s="92"/>
    </row>
    <row r="46" spans="1:15" ht="12.75" customHeight="1">
      <c r="A46" s="145" t="s">
        <v>70</v>
      </c>
      <c r="B46" s="133">
        <v>1772.5</v>
      </c>
      <c r="C46" s="133">
        <v>1181</v>
      </c>
      <c r="D46" s="133">
        <v>2001.1</v>
      </c>
      <c r="E46" s="133">
        <v>328</v>
      </c>
      <c r="F46" s="133">
        <v>418.5</v>
      </c>
      <c r="G46" s="68">
        <f t="shared" si="0"/>
        <v>90.5</v>
      </c>
      <c r="H46" s="68">
        <f t="shared" si="1"/>
        <v>820.0999999999999</v>
      </c>
      <c r="M46" s="92"/>
      <c r="N46" s="92"/>
      <c r="O46" s="92"/>
    </row>
    <row r="47" spans="1:15" ht="12.75" customHeight="1">
      <c r="A47" s="145" t="s">
        <v>71</v>
      </c>
      <c r="B47" s="133">
        <v>1871.7</v>
      </c>
      <c r="C47" s="133">
        <v>1256.5</v>
      </c>
      <c r="D47" s="133">
        <v>2832.4</v>
      </c>
      <c r="E47" s="133">
        <v>484.2</v>
      </c>
      <c r="F47" s="133">
        <v>489.2</v>
      </c>
      <c r="G47" s="68">
        <f t="shared" si="0"/>
        <v>5</v>
      </c>
      <c r="H47" s="68">
        <f t="shared" si="1"/>
        <v>1575.9</v>
      </c>
      <c r="M47" s="92"/>
      <c r="N47" s="92"/>
      <c r="O47" s="92"/>
    </row>
    <row r="48" spans="1:15" ht="12.75" customHeight="1">
      <c r="A48" s="145" t="s">
        <v>72</v>
      </c>
      <c r="B48" s="133">
        <v>5279.8</v>
      </c>
      <c r="C48" s="133">
        <v>2937.4</v>
      </c>
      <c r="D48" s="133">
        <v>3485.49</v>
      </c>
      <c r="E48" s="133">
        <v>446.4</v>
      </c>
      <c r="F48" s="133">
        <v>833.66</v>
      </c>
      <c r="G48" s="68">
        <f t="shared" si="0"/>
        <v>387.26</v>
      </c>
      <c r="H48" s="68">
        <f t="shared" si="1"/>
        <v>548.0899999999997</v>
      </c>
      <c r="M48" s="92"/>
      <c r="N48" s="92"/>
      <c r="O48" s="92"/>
    </row>
    <row r="49" spans="1:15" ht="12.75" customHeight="1" hidden="1">
      <c r="A49" s="145" t="s">
        <v>74</v>
      </c>
      <c r="B49" s="134">
        <v>0</v>
      </c>
      <c r="C49" s="88">
        <v>0</v>
      </c>
      <c r="D49" s="88">
        <v>0</v>
      </c>
      <c r="E49" s="88">
        <v>0</v>
      </c>
      <c r="F49" s="88">
        <v>0</v>
      </c>
      <c r="G49" s="68">
        <f t="shared" si="0"/>
        <v>0</v>
      </c>
      <c r="H49" s="68">
        <f t="shared" si="1"/>
        <v>0</v>
      </c>
      <c r="M49" s="92"/>
      <c r="N49" s="92"/>
      <c r="O49" s="92"/>
    </row>
    <row r="50" spans="1:15" ht="12.75" customHeight="1" hidden="1">
      <c r="A50" s="145" t="s">
        <v>75</v>
      </c>
      <c r="B50" s="134">
        <v>0</v>
      </c>
      <c r="C50" s="88">
        <v>0</v>
      </c>
      <c r="D50" s="88">
        <v>0</v>
      </c>
      <c r="E50" s="88">
        <v>0</v>
      </c>
      <c r="F50" s="88">
        <v>0</v>
      </c>
      <c r="G50" s="68">
        <f t="shared" si="0"/>
        <v>0</v>
      </c>
      <c r="H50" s="68">
        <f t="shared" si="1"/>
        <v>0</v>
      </c>
      <c r="M50" s="92"/>
      <c r="N50" s="92"/>
      <c r="O50" s="92"/>
    </row>
    <row r="51" spans="1:15" ht="23.25" customHeight="1">
      <c r="A51" s="142" t="s">
        <v>77</v>
      </c>
      <c r="B51" s="135">
        <v>2.648303465838685</v>
      </c>
      <c r="C51" s="135">
        <v>1.659001060894687</v>
      </c>
      <c r="D51" s="135">
        <v>6.752230212701372</v>
      </c>
      <c r="E51" s="135">
        <v>6.93</v>
      </c>
      <c r="F51" s="135">
        <v>9.111274889029403</v>
      </c>
      <c r="G51" s="68">
        <f t="shared" si="0"/>
        <v>2.181274889029403</v>
      </c>
      <c r="H51" s="68">
        <f t="shared" si="1"/>
        <v>5.0932291518066855</v>
      </c>
      <c r="J51" s="56"/>
      <c r="K51" s="56"/>
      <c r="L51" s="56"/>
      <c r="M51" s="92"/>
      <c r="N51" s="92"/>
      <c r="O51" s="92"/>
    </row>
    <row r="52" spans="1:15" ht="12" customHeight="1">
      <c r="A52" s="145" t="s">
        <v>70</v>
      </c>
      <c r="B52" s="136">
        <v>1.9135067535739185</v>
      </c>
      <c r="C52" s="136">
        <v>0.4010104385075408</v>
      </c>
      <c r="D52" s="137">
        <v>5.37603161038394</v>
      </c>
      <c r="E52" s="137">
        <v>5.73</v>
      </c>
      <c r="F52" s="137">
        <v>7.335227947113143</v>
      </c>
      <c r="G52" s="68">
        <f t="shared" si="0"/>
        <v>1.6052279471131428</v>
      </c>
      <c r="H52" s="68">
        <f t="shared" si="1"/>
        <v>4.975021171876399</v>
      </c>
      <c r="J52" s="56"/>
      <c r="K52" s="56"/>
      <c r="L52" s="56"/>
      <c r="M52" s="92"/>
      <c r="N52" s="92"/>
      <c r="O52" s="92"/>
    </row>
    <row r="53" spans="1:15" ht="12" customHeight="1">
      <c r="A53" s="145" t="s">
        <v>71</v>
      </c>
      <c r="B53" s="136">
        <v>2.250232631529606</v>
      </c>
      <c r="C53" s="136">
        <v>0.6898285724383382</v>
      </c>
      <c r="D53" s="137">
        <v>6.563372610692173</v>
      </c>
      <c r="E53" s="137">
        <v>6.6</v>
      </c>
      <c r="F53" s="137">
        <v>7.905405418870867</v>
      </c>
      <c r="G53" s="68">
        <f t="shared" si="0"/>
        <v>1.3054054188708673</v>
      </c>
      <c r="H53" s="68">
        <f t="shared" si="1"/>
        <v>5.873544038253835</v>
      </c>
      <c r="J53" s="56"/>
      <c r="K53" s="56"/>
      <c r="L53" s="56"/>
      <c r="M53" s="92"/>
      <c r="N53" s="92"/>
      <c r="O53" s="92"/>
    </row>
    <row r="54" spans="1:15" ht="12" customHeight="1">
      <c r="A54" s="145" t="s">
        <v>72</v>
      </c>
      <c r="B54" s="136">
        <v>2.82091884334991</v>
      </c>
      <c r="C54" s="136">
        <v>1.8368911234128682</v>
      </c>
      <c r="D54" s="136">
        <v>7.6759771183986105</v>
      </c>
      <c r="E54" s="136">
        <v>8.17</v>
      </c>
      <c r="F54" s="136">
        <v>10.710281978637456</v>
      </c>
      <c r="G54" s="68">
        <f t="shared" si="0"/>
        <v>2.5402819786374558</v>
      </c>
      <c r="H54" s="68">
        <f t="shared" si="1"/>
        <v>5.8390859949857425</v>
      </c>
      <c r="J54" s="56"/>
      <c r="K54" s="56"/>
      <c r="L54" s="56"/>
      <c r="M54" s="92"/>
      <c r="N54" s="92"/>
      <c r="O54" s="92"/>
    </row>
    <row r="55" spans="1:15" ht="12" customHeight="1" hidden="1">
      <c r="A55" s="145" t="s">
        <v>74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68">
        <f t="shared" si="0"/>
        <v>0</v>
      </c>
      <c r="H55" s="68">
        <f t="shared" si="1"/>
        <v>0</v>
      </c>
      <c r="J55" s="56"/>
      <c r="K55" s="56"/>
      <c r="L55" s="56"/>
      <c r="M55" s="92"/>
      <c r="N55" s="92"/>
      <c r="O55" s="92"/>
    </row>
    <row r="56" spans="1:8" ht="12" customHeight="1" hidden="1">
      <c r="A56" s="145" t="s">
        <v>75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68">
        <f t="shared" si="0"/>
        <v>0</v>
      </c>
      <c r="H56" s="68">
        <f t="shared" si="1"/>
        <v>0</v>
      </c>
    </row>
    <row r="57" ht="13.5" customHeight="1">
      <c r="E57" s="6"/>
    </row>
    <row r="58" ht="13.5" customHeight="1"/>
    <row r="59" ht="13.5" customHeight="1"/>
    <row r="62" ht="11.25">
      <c r="B62" s="93"/>
    </row>
    <row r="63" ht="11.25">
      <c r="B63" s="93"/>
    </row>
    <row r="64" ht="11.25">
      <c r="B64" s="93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1" t="s">
        <v>78</v>
      </c>
      <c r="B1" s="1"/>
      <c r="J1"/>
    </row>
    <row r="2" spans="1:7" s="4" customFormat="1" ht="12.75" customHeight="1">
      <c r="A2" s="141" t="s">
        <v>79</v>
      </c>
      <c r="B2" s="3"/>
      <c r="C2" s="5"/>
      <c r="D2" s="5"/>
      <c r="E2" s="5"/>
      <c r="F2" s="5"/>
      <c r="G2" s="5"/>
    </row>
    <row r="3" spans="1:9" ht="26.25" customHeight="1">
      <c r="A3" s="47"/>
      <c r="B3" s="140">
        <v>2010</v>
      </c>
      <c r="C3" s="140" t="s">
        <v>52</v>
      </c>
      <c r="D3" s="140" t="s">
        <v>53</v>
      </c>
      <c r="E3" s="45" t="s">
        <v>14</v>
      </c>
      <c r="F3" s="45" t="s">
        <v>8</v>
      </c>
      <c r="G3" s="49" t="s">
        <v>31</v>
      </c>
      <c r="H3" s="49" t="s">
        <v>51</v>
      </c>
      <c r="I3"/>
    </row>
    <row r="4" spans="1:15" ht="12.75" customHeight="1">
      <c r="A4" s="146" t="s">
        <v>80</v>
      </c>
      <c r="B4" s="89">
        <f>SUM(B5:B7)</f>
        <v>4695</v>
      </c>
      <c r="C4" s="89">
        <f>SUM(C5:C7)</f>
        <v>1755</v>
      </c>
      <c r="D4" s="89">
        <f>SUM(D5:D7)</f>
        <v>2350</v>
      </c>
      <c r="E4" s="89">
        <f>SUM(E5:E7)</f>
        <v>425</v>
      </c>
      <c r="F4" s="89">
        <f>SUM(F5:F7)</f>
        <v>480</v>
      </c>
      <c r="G4" s="68">
        <f aca="true" t="shared" si="0" ref="G4:G16">F4-E4</f>
        <v>55</v>
      </c>
      <c r="H4" s="68">
        <f aca="true" t="shared" si="1" ref="H4:H25">+D4-C4</f>
        <v>595</v>
      </c>
      <c r="I4"/>
      <c r="J4" s="6"/>
      <c r="M4" s="93"/>
      <c r="N4" s="93"/>
      <c r="O4" s="93"/>
    </row>
    <row r="5" spans="1:15" ht="12.75" customHeight="1">
      <c r="A5" s="147" t="s">
        <v>81</v>
      </c>
      <c r="B5" s="86">
        <v>635</v>
      </c>
      <c r="C5" s="86">
        <v>260</v>
      </c>
      <c r="D5" s="86">
        <v>410</v>
      </c>
      <c r="E5" s="86">
        <v>60</v>
      </c>
      <c r="F5" s="86">
        <v>120</v>
      </c>
      <c r="G5" s="68">
        <f t="shared" si="0"/>
        <v>60</v>
      </c>
      <c r="H5" s="68">
        <f t="shared" si="1"/>
        <v>150</v>
      </c>
      <c r="I5"/>
      <c r="J5" s="6"/>
      <c r="M5" s="93"/>
      <c r="N5" s="93"/>
      <c r="O5" s="93"/>
    </row>
    <row r="6" spans="1:15" ht="12.75" customHeight="1">
      <c r="A6" s="147" t="s">
        <v>82</v>
      </c>
      <c r="B6" s="86">
        <v>865</v>
      </c>
      <c r="C6" s="86">
        <v>300</v>
      </c>
      <c r="D6" s="86">
        <v>460</v>
      </c>
      <c r="E6" s="86">
        <v>100</v>
      </c>
      <c r="F6" s="86">
        <v>60</v>
      </c>
      <c r="G6" s="68">
        <f t="shared" si="0"/>
        <v>-40</v>
      </c>
      <c r="H6" s="68">
        <f t="shared" si="1"/>
        <v>160</v>
      </c>
      <c r="I6"/>
      <c r="J6" s="6"/>
      <c r="M6" s="93"/>
      <c r="N6" s="93"/>
      <c r="O6" s="93"/>
    </row>
    <row r="7" spans="1:15" ht="12.75" customHeight="1">
      <c r="A7" s="147" t="s">
        <v>83</v>
      </c>
      <c r="B7" s="86">
        <v>3195</v>
      </c>
      <c r="C7" s="86">
        <v>1195</v>
      </c>
      <c r="D7" s="86">
        <v>1480</v>
      </c>
      <c r="E7" s="86">
        <v>265</v>
      </c>
      <c r="F7" s="86">
        <v>300</v>
      </c>
      <c r="G7" s="68">
        <f t="shared" si="0"/>
        <v>35</v>
      </c>
      <c r="H7" s="68">
        <f t="shared" si="1"/>
        <v>285</v>
      </c>
      <c r="I7"/>
      <c r="J7" s="6"/>
      <c r="M7" s="93"/>
      <c r="N7" s="93"/>
      <c r="O7" s="93"/>
    </row>
    <row r="8" spans="1:15" ht="13.5" customHeight="1" hidden="1">
      <c r="A8" s="147" t="s">
        <v>84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68">
        <f t="shared" si="0"/>
        <v>0</v>
      </c>
      <c r="H8" s="68">
        <f t="shared" si="1"/>
        <v>0</v>
      </c>
      <c r="I8"/>
      <c r="J8" s="6"/>
      <c r="M8" s="93"/>
      <c r="N8" s="93"/>
      <c r="O8" s="93"/>
    </row>
    <row r="9" spans="1:15" ht="12.75" customHeight="1" hidden="1">
      <c r="A9" s="147" t="s">
        <v>85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68">
        <f t="shared" si="0"/>
        <v>0</v>
      </c>
      <c r="H9" s="68">
        <f t="shared" si="1"/>
        <v>0</v>
      </c>
      <c r="I9"/>
      <c r="J9" s="6"/>
      <c r="M9" s="93"/>
      <c r="N9" s="93"/>
      <c r="O9" s="93"/>
    </row>
    <row r="10" spans="1:15" ht="12.75" customHeight="1">
      <c r="A10" s="146" t="s">
        <v>86</v>
      </c>
      <c r="B10" s="89">
        <f>SUM(B11:B13)</f>
        <v>6357.528299999999</v>
      </c>
      <c r="C10" s="89">
        <f>SUM(C11:C13)</f>
        <v>3375.611</v>
      </c>
      <c r="D10" s="89">
        <f>SUM(D11:D13)</f>
        <v>2096.0562</v>
      </c>
      <c r="E10" s="89">
        <f>SUM(E11:E13)</f>
        <v>351.24600000000004</v>
      </c>
      <c r="F10" s="89">
        <f>SUM(F11:F13)</f>
        <v>486.67199999999997</v>
      </c>
      <c r="G10" s="68">
        <f t="shared" si="0"/>
        <v>135.42599999999993</v>
      </c>
      <c r="H10" s="68">
        <f t="shared" si="1"/>
        <v>-1279.5548</v>
      </c>
      <c r="I10"/>
      <c r="M10" s="93"/>
      <c r="N10" s="93"/>
      <c r="O10" s="93"/>
    </row>
    <row r="11" spans="1:15" ht="12.75" customHeight="1">
      <c r="A11" s="147" t="s">
        <v>87</v>
      </c>
      <c r="B11" s="86">
        <v>941.8721999999999</v>
      </c>
      <c r="C11" s="86">
        <v>457.426</v>
      </c>
      <c r="D11" s="86">
        <v>121.44</v>
      </c>
      <c r="E11" s="86">
        <v>8.5</v>
      </c>
      <c r="F11" s="86">
        <v>2</v>
      </c>
      <c r="G11" s="68">
        <f t="shared" si="0"/>
        <v>-6.5</v>
      </c>
      <c r="H11" s="68">
        <f t="shared" si="1"/>
        <v>-335.986</v>
      </c>
      <c r="I11"/>
      <c r="J11" s="6"/>
      <c r="M11" s="93"/>
      <c r="N11" s="93"/>
      <c r="O11" s="93"/>
    </row>
    <row r="12" spans="1:15" ht="12.75" customHeight="1">
      <c r="A12" s="147" t="s">
        <v>82</v>
      </c>
      <c r="B12" s="86">
        <v>1086.585</v>
      </c>
      <c r="C12" s="86">
        <v>644.237</v>
      </c>
      <c r="D12" s="86">
        <v>454.872</v>
      </c>
      <c r="E12" s="86">
        <v>66.42</v>
      </c>
      <c r="F12" s="86">
        <v>72.2</v>
      </c>
      <c r="G12" s="68">
        <f t="shared" si="0"/>
        <v>5.780000000000001</v>
      </c>
      <c r="H12" s="68">
        <f t="shared" si="1"/>
        <v>-189.36499999999995</v>
      </c>
      <c r="I12"/>
      <c r="J12" s="6"/>
      <c r="M12" s="93"/>
      <c r="N12" s="93"/>
      <c r="O12" s="93"/>
    </row>
    <row r="13" spans="1:15" ht="12.75" customHeight="1">
      <c r="A13" s="147" t="s">
        <v>83</v>
      </c>
      <c r="B13" s="86">
        <v>4329.071099999999</v>
      </c>
      <c r="C13" s="86">
        <v>2273.948</v>
      </c>
      <c r="D13" s="86">
        <v>1519.7441999999999</v>
      </c>
      <c r="E13" s="86">
        <v>276.326</v>
      </c>
      <c r="F13" s="86">
        <v>412.472</v>
      </c>
      <c r="G13" s="68">
        <f t="shared" si="0"/>
        <v>136.14599999999996</v>
      </c>
      <c r="H13" s="68">
        <f t="shared" si="1"/>
        <v>-754.2038</v>
      </c>
      <c r="I13"/>
      <c r="J13" s="6"/>
      <c r="M13" s="93"/>
      <c r="N13" s="93"/>
      <c r="O13" s="93"/>
    </row>
    <row r="14" spans="1:15" ht="12.75" customHeight="1" hidden="1">
      <c r="A14" s="147" t="s">
        <v>84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68">
        <f t="shared" si="0"/>
        <v>0</v>
      </c>
      <c r="H14" s="68">
        <f t="shared" si="1"/>
        <v>0</v>
      </c>
      <c r="I14"/>
      <c r="J14" s="6"/>
      <c r="M14" s="93"/>
      <c r="N14" s="93"/>
      <c r="O14" s="93"/>
    </row>
    <row r="15" spans="1:15" ht="12.75" customHeight="1" hidden="1">
      <c r="A15" s="147" t="s">
        <v>85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68">
        <f>F15-E15</f>
        <v>0</v>
      </c>
      <c r="H15" s="68">
        <f t="shared" si="1"/>
        <v>0</v>
      </c>
      <c r="I15"/>
      <c r="J15" s="6"/>
      <c r="M15" s="93"/>
      <c r="N15" s="93"/>
      <c r="O15" s="93"/>
    </row>
    <row r="16" spans="1:15" ht="12.75" customHeight="1">
      <c r="A16" s="146" t="s">
        <v>88</v>
      </c>
      <c r="B16" s="89">
        <f>SUM(B17:B19)</f>
        <v>3527.3991</v>
      </c>
      <c r="C16" s="89">
        <f>SUM(C17:C19)</f>
        <v>1663.6599999999999</v>
      </c>
      <c r="D16" s="89">
        <f>SUM(D17:D19)</f>
        <v>1379.382</v>
      </c>
      <c r="E16" s="89">
        <f>SUM(E17:E19)</f>
        <v>192.66000000000003</v>
      </c>
      <c r="F16" s="89">
        <f>SUM(F17:F19)</f>
        <v>310.78700000000003</v>
      </c>
      <c r="G16" s="68">
        <f t="shared" si="0"/>
        <v>118.12700000000001</v>
      </c>
      <c r="H16" s="68">
        <f t="shared" si="1"/>
        <v>-284.2779999999998</v>
      </c>
      <c r="I16"/>
      <c r="M16" s="93"/>
      <c r="N16" s="93"/>
      <c r="O16" s="93"/>
    </row>
    <row r="17" spans="1:15" ht="12.75" customHeight="1">
      <c r="A17" s="147" t="s">
        <v>87</v>
      </c>
      <c r="B17" s="86">
        <v>520.3</v>
      </c>
      <c r="C17" s="86">
        <v>212.42</v>
      </c>
      <c r="D17" s="86">
        <v>25.75</v>
      </c>
      <c r="E17" s="130" t="s">
        <v>0</v>
      </c>
      <c r="F17" s="127">
        <v>1</v>
      </c>
      <c r="G17" s="68">
        <f>+F17</f>
        <v>1</v>
      </c>
      <c r="H17" s="68">
        <f t="shared" si="1"/>
        <v>-186.67</v>
      </c>
      <c r="I17"/>
      <c r="M17" s="93"/>
      <c r="N17" s="93"/>
      <c r="O17" s="93"/>
    </row>
    <row r="18" spans="1:15" ht="12.75" customHeight="1">
      <c r="A18" s="147" t="s">
        <v>82</v>
      </c>
      <c r="B18" s="86">
        <v>522.772</v>
      </c>
      <c r="C18" s="86">
        <v>271.26</v>
      </c>
      <c r="D18" s="86">
        <v>351.712</v>
      </c>
      <c r="E18" s="86">
        <v>49.17</v>
      </c>
      <c r="F18" s="86">
        <v>60</v>
      </c>
      <c r="G18" s="68">
        <f>F18-E18</f>
        <v>10.829999999999998</v>
      </c>
      <c r="H18" s="68">
        <f t="shared" si="1"/>
        <v>80.452</v>
      </c>
      <c r="I18"/>
      <c r="M18" s="93"/>
      <c r="N18" s="93"/>
      <c r="O18" s="93"/>
    </row>
    <row r="19" spans="1:15" ht="12.75" customHeight="1">
      <c r="A19" s="147" t="s">
        <v>83</v>
      </c>
      <c r="B19" s="86">
        <v>2484.3271</v>
      </c>
      <c r="C19" s="86">
        <v>1179.98</v>
      </c>
      <c r="D19" s="86">
        <v>1001.92</v>
      </c>
      <c r="E19" s="86">
        <v>143.49</v>
      </c>
      <c r="F19" s="86">
        <v>249.787</v>
      </c>
      <c r="G19" s="68">
        <f>F19-E19</f>
        <v>106.297</v>
      </c>
      <c r="H19" s="68">
        <f t="shared" si="1"/>
        <v>-178.06000000000006</v>
      </c>
      <c r="I19"/>
      <c r="M19" s="93"/>
      <c r="N19" s="93"/>
      <c r="O19" s="93"/>
    </row>
    <row r="20" spans="1:15" ht="12.75" customHeight="1" hidden="1">
      <c r="A20" s="147" t="s">
        <v>84</v>
      </c>
      <c r="B20" s="87">
        <v>0</v>
      </c>
      <c r="C20" s="87">
        <v>0</v>
      </c>
      <c r="D20" s="87">
        <v>0</v>
      </c>
      <c r="E20" s="87">
        <v>0</v>
      </c>
      <c r="F20" s="87">
        <v>0</v>
      </c>
      <c r="G20" s="68">
        <f>F20-E20</f>
        <v>0</v>
      </c>
      <c r="H20" s="68">
        <f t="shared" si="1"/>
        <v>0</v>
      </c>
      <c r="I20"/>
      <c r="M20" s="93"/>
      <c r="N20" s="93"/>
      <c r="O20" s="93"/>
    </row>
    <row r="21" spans="1:15" ht="12.75" customHeight="1" hidden="1">
      <c r="A21" s="147" t="s">
        <v>85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68">
        <f>F21-E21</f>
        <v>0</v>
      </c>
      <c r="H21" s="68">
        <f t="shared" si="1"/>
        <v>0</v>
      </c>
      <c r="I21"/>
      <c r="M21" s="93"/>
      <c r="N21" s="93"/>
      <c r="O21" s="93"/>
    </row>
    <row r="22" spans="1:15" ht="12.75" customHeight="1">
      <c r="A22" s="142" t="s">
        <v>89</v>
      </c>
      <c r="B22" s="104">
        <v>10.391453181962047</v>
      </c>
      <c r="C22" s="104">
        <v>7.5009606851665795</v>
      </c>
      <c r="D22" s="129">
        <v>15.348637849769108</v>
      </c>
      <c r="E22" s="104">
        <v>17.56</v>
      </c>
      <c r="F22" s="104">
        <v>19.04842142410717</v>
      </c>
      <c r="G22" s="68">
        <f>F22-E22</f>
        <v>1.4884214241071696</v>
      </c>
      <c r="H22" s="68">
        <f t="shared" si="1"/>
        <v>7.847677164602529</v>
      </c>
      <c r="I22"/>
      <c r="J22" s="56"/>
      <c r="K22" s="56"/>
      <c r="L22" s="56"/>
      <c r="M22" s="93"/>
      <c r="N22" s="93"/>
      <c r="O22" s="93"/>
    </row>
    <row r="23" spans="1:15" ht="12.75" customHeight="1">
      <c r="A23" s="147" t="s">
        <v>87</v>
      </c>
      <c r="B23" s="85">
        <v>4.603734292315649</v>
      </c>
      <c r="C23" s="85">
        <v>3.490613113582737</v>
      </c>
      <c r="D23" s="85">
        <v>8.099519139240405</v>
      </c>
      <c r="E23" s="131" t="s">
        <v>0</v>
      </c>
      <c r="F23" s="128">
        <v>9.313102455374707</v>
      </c>
      <c r="G23" s="68">
        <f>+F23</f>
        <v>9.313102455374707</v>
      </c>
      <c r="H23" s="68">
        <f t="shared" si="1"/>
        <v>4.608906025657667</v>
      </c>
      <c r="I23"/>
      <c r="J23" s="56"/>
      <c r="K23" s="56"/>
      <c r="L23" s="56"/>
      <c r="M23" s="93"/>
      <c r="N23" s="93"/>
      <c r="O23" s="93"/>
    </row>
    <row r="24" spans="1:15" ht="12.75" customHeight="1">
      <c r="A24" s="147" t="s">
        <v>82</v>
      </c>
      <c r="B24" s="85">
        <v>7.412045282709488</v>
      </c>
      <c r="C24" s="85">
        <v>5.9788002980374335</v>
      </c>
      <c r="D24" s="108">
        <v>11.655151401940836</v>
      </c>
      <c r="E24" s="108">
        <v>12.75</v>
      </c>
      <c r="F24" s="108">
        <v>14.113591572344511</v>
      </c>
      <c r="G24" s="68">
        <f>F24-E24</f>
        <v>1.363591572344511</v>
      </c>
      <c r="H24" s="68">
        <f t="shared" si="1"/>
        <v>5.676351103903403</v>
      </c>
      <c r="I24"/>
      <c r="J24" s="56"/>
      <c r="K24" s="56"/>
      <c r="L24" s="56"/>
      <c r="M24" s="93"/>
      <c r="N24" s="93"/>
      <c r="O24" s="93"/>
    </row>
    <row r="25" spans="1:15" ht="12.75" customHeight="1">
      <c r="A25" s="147" t="s">
        <v>83</v>
      </c>
      <c r="B25" s="85">
        <v>12.05823054237515</v>
      </c>
      <c r="C25" s="85">
        <v>8.559112818555274</v>
      </c>
      <c r="D25" s="85">
        <v>16.76413502476566</v>
      </c>
      <c r="E25" s="85">
        <v>19.2</v>
      </c>
      <c r="F25" s="85">
        <v>20.272765005136176</v>
      </c>
      <c r="G25" s="68">
        <f>F25-E25</f>
        <v>1.0727650051361763</v>
      </c>
      <c r="H25" s="68">
        <f t="shared" si="1"/>
        <v>8.205022206210387</v>
      </c>
      <c r="I25"/>
      <c r="J25" s="56"/>
      <c r="K25" s="56"/>
      <c r="L25" s="56"/>
      <c r="M25" s="93"/>
      <c r="N25" s="93"/>
      <c r="O25" s="93"/>
    </row>
    <row r="26" spans="1:15" ht="12.75" customHeight="1" hidden="1">
      <c r="A26" s="55" t="s">
        <v>1</v>
      </c>
      <c r="B26" s="87">
        <v>0</v>
      </c>
      <c r="C26" s="83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/>
      <c r="M26" s="93"/>
      <c r="N26" s="93"/>
      <c r="O26" s="93"/>
    </row>
    <row r="27" spans="1:15" ht="12.75" customHeight="1" hidden="1">
      <c r="A27" s="55" t="s">
        <v>2</v>
      </c>
      <c r="B27" s="87">
        <v>0</v>
      </c>
      <c r="C27" s="83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/>
      <c r="M27" s="93"/>
      <c r="N27" s="93"/>
      <c r="O27" s="93"/>
    </row>
    <row r="28" ht="15" customHeight="1">
      <c r="C28" s="6"/>
    </row>
    <row r="29" spans="1:10" ht="15" customHeight="1">
      <c r="A29" s="101" t="s">
        <v>90</v>
      </c>
      <c r="B29" s="1"/>
      <c r="J29"/>
    </row>
    <row r="30" spans="1:7" s="4" customFormat="1" ht="12.75" customHeight="1">
      <c r="A30" s="141" t="s">
        <v>91</v>
      </c>
      <c r="B30" s="3"/>
      <c r="C30" s="5"/>
      <c r="D30" s="5"/>
      <c r="E30" s="5"/>
      <c r="F30" s="5"/>
      <c r="G30" s="5"/>
    </row>
    <row r="31" spans="1:9" ht="26.25" customHeight="1">
      <c r="A31" s="47"/>
      <c r="B31" s="140">
        <v>2010</v>
      </c>
      <c r="C31" s="140" t="s">
        <v>52</v>
      </c>
      <c r="D31" s="140" t="s">
        <v>53</v>
      </c>
      <c r="E31" s="45" t="s">
        <v>14</v>
      </c>
      <c r="F31" s="45" t="s">
        <v>8</v>
      </c>
      <c r="G31" s="49" t="s">
        <v>31</v>
      </c>
      <c r="H31" s="49" t="s">
        <v>51</v>
      </c>
      <c r="I31"/>
    </row>
    <row r="32" spans="1:9" ht="12.75" customHeight="1">
      <c r="A32" s="146" t="s">
        <v>56</v>
      </c>
      <c r="B32" s="62">
        <v>3.681428789991949</v>
      </c>
      <c r="C32" s="62">
        <v>7.11</v>
      </c>
      <c r="D32" s="62">
        <v>8.066005677025327</v>
      </c>
      <c r="E32" s="62">
        <v>7.99</v>
      </c>
      <c r="F32" s="62">
        <v>10.17</v>
      </c>
      <c r="G32" s="68">
        <f>F32-E32</f>
        <v>2.1799999999999997</v>
      </c>
      <c r="H32" s="68">
        <f>D32-C32</f>
        <v>0.9560056770253267</v>
      </c>
      <c r="I32"/>
    </row>
    <row r="33" spans="1:9" ht="12.75" customHeight="1">
      <c r="A33" s="53" t="s">
        <v>92</v>
      </c>
      <c r="B33" s="107">
        <v>3.912567765218359</v>
      </c>
      <c r="C33" s="107">
        <v>6.8</v>
      </c>
      <c r="D33" s="107">
        <v>6.8</v>
      </c>
      <c r="E33" s="25" t="s">
        <v>0</v>
      </c>
      <c r="F33" s="25" t="s">
        <v>0</v>
      </c>
      <c r="G33" s="68" t="s">
        <v>0</v>
      </c>
      <c r="H33" s="68">
        <f>D33-C33</f>
        <v>0</v>
      </c>
      <c r="I33"/>
    </row>
    <row r="34" spans="1:9" ht="12.75" customHeight="1">
      <c r="A34" s="53" t="s">
        <v>93</v>
      </c>
      <c r="B34" s="25">
        <v>3.669576345870872</v>
      </c>
      <c r="C34" s="25">
        <v>7.06</v>
      </c>
      <c r="D34" s="25">
        <v>7.912257322012809</v>
      </c>
      <c r="E34" s="25">
        <v>7.827800666286798</v>
      </c>
      <c r="F34" s="25">
        <v>10.000868849850079</v>
      </c>
      <c r="G34" s="68">
        <f>F34-E34</f>
        <v>2.173068183563281</v>
      </c>
      <c r="H34" s="68">
        <f>D34-C34</f>
        <v>0.8522573220128091</v>
      </c>
      <c r="I34"/>
    </row>
    <row r="35" spans="1:10" ht="12.75" customHeight="1">
      <c r="A35" s="53" t="s">
        <v>94</v>
      </c>
      <c r="B35" s="25">
        <v>3.712248076589671</v>
      </c>
      <c r="C35" s="25">
        <v>7.51</v>
      </c>
      <c r="D35" s="25">
        <v>9.265990027293165</v>
      </c>
      <c r="E35" s="107">
        <v>9.139056987299846</v>
      </c>
      <c r="F35" s="107">
        <v>10.662979183656219</v>
      </c>
      <c r="G35" s="68">
        <f>F35-E35</f>
        <v>1.5239221963563736</v>
      </c>
      <c r="H35" s="68">
        <f>D35-C35</f>
        <v>1.7559900272931657</v>
      </c>
      <c r="I35"/>
      <c r="J35" s="2" t="s">
        <v>4</v>
      </c>
    </row>
    <row r="36" spans="1:9" ht="12.75" customHeight="1">
      <c r="A36" s="53" t="s">
        <v>95</v>
      </c>
      <c r="B36" s="25" t="s">
        <v>0</v>
      </c>
      <c r="C36" s="25" t="s">
        <v>0</v>
      </c>
      <c r="D36" s="25">
        <v>11</v>
      </c>
      <c r="E36" s="97" t="s">
        <v>0</v>
      </c>
      <c r="F36" s="107">
        <v>11</v>
      </c>
      <c r="G36" s="68">
        <f>F36</f>
        <v>11</v>
      </c>
      <c r="H36" s="68">
        <f>D36</f>
        <v>11</v>
      </c>
      <c r="I36"/>
    </row>
    <row r="37" spans="1:9" ht="12.75" customHeight="1">
      <c r="A37" s="53" t="s">
        <v>96</v>
      </c>
      <c r="B37" s="97" t="s">
        <v>0</v>
      </c>
      <c r="C37" s="97" t="s">
        <v>0</v>
      </c>
      <c r="D37" s="97" t="s">
        <v>0</v>
      </c>
      <c r="E37" s="97" t="s">
        <v>0</v>
      </c>
      <c r="F37" s="97" t="s">
        <v>0</v>
      </c>
      <c r="G37" s="68" t="s">
        <v>0</v>
      </c>
      <c r="H37" s="68" t="s">
        <v>0</v>
      </c>
      <c r="I37"/>
    </row>
    <row r="38" spans="1:9" ht="12.75" customHeight="1">
      <c r="A38" s="53" t="s">
        <v>97</v>
      </c>
      <c r="B38" s="97" t="s">
        <v>0</v>
      </c>
      <c r="C38" s="97" t="s">
        <v>0</v>
      </c>
      <c r="D38" s="97" t="s">
        <v>0</v>
      </c>
      <c r="E38" s="97" t="s">
        <v>0</v>
      </c>
      <c r="F38" s="97" t="s">
        <v>0</v>
      </c>
      <c r="G38" s="68" t="s">
        <v>0</v>
      </c>
      <c r="H38" s="68" t="s">
        <v>0</v>
      </c>
      <c r="I38"/>
    </row>
    <row r="39" spans="1:9" ht="12.75" customHeight="1">
      <c r="A39" s="53" t="s">
        <v>98</v>
      </c>
      <c r="B39" s="97" t="s">
        <v>0</v>
      </c>
      <c r="C39" s="97" t="s">
        <v>0</v>
      </c>
      <c r="D39" s="97" t="s">
        <v>0</v>
      </c>
      <c r="E39" s="97" t="s">
        <v>0</v>
      </c>
      <c r="F39" s="97" t="s">
        <v>0</v>
      </c>
      <c r="G39" s="68" t="s">
        <v>0</v>
      </c>
      <c r="H39" s="68" t="s">
        <v>0</v>
      </c>
      <c r="I39"/>
    </row>
    <row r="40" spans="1:9" ht="12.75" customHeight="1">
      <c r="A40" s="53" t="s">
        <v>99</v>
      </c>
      <c r="B40" s="97" t="s">
        <v>0</v>
      </c>
      <c r="C40" s="97" t="s">
        <v>0</v>
      </c>
      <c r="D40" s="97" t="s">
        <v>0</v>
      </c>
      <c r="E40" s="97" t="s">
        <v>0</v>
      </c>
      <c r="F40" s="97" t="s">
        <v>0</v>
      </c>
      <c r="G40" s="68" t="s">
        <v>0</v>
      </c>
      <c r="H40" s="68" t="s">
        <v>0</v>
      </c>
      <c r="I40"/>
    </row>
    <row r="41" spans="1:9" ht="12.75" customHeight="1">
      <c r="A41" s="146" t="s">
        <v>100</v>
      </c>
      <c r="B41" s="62">
        <v>4.536571153186562</v>
      </c>
      <c r="C41" s="62">
        <v>7.6</v>
      </c>
      <c r="D41" s="62">
        <v>9.03740036787247</v>
      </c>
      <c r="E41" s="98">
        <v>8.8</v>
      </c>
      <c r="F41" s="98">
        <v>10.88</v>
      </c>
      <c r="G41" s="68">
        <f>F41-E41</f>
        <v>2.08</v>
      </c>
      <c r="H41" s="68">
        <f>D41-C41</f>
        <v>1.4374003678724705</v>
      </c>
      <c r="I41"/>
    </row>
    <row r="42" spans="1:9" ht="12.75" customHeight="1">
      <c r="A42" s="53" t="s">
        <v>92</v>
      </c>
      <c r="B42" s="25" t="s">
        <v>0</v>
      </c>
      <c r="C42" s="25">
        <v>9.581395348837209</v>
      </c>
      <c r="D42" s="25">
        <v>10.031746031746032</v>
      </c>
      <c r="E42" s="25">
        <v>9.581395348837209</v>
      </c>
      <c r="F42" s="25">
        <v>11</v>
      </c>
      <c r="G42" s="68">
        <f>F42-E42</f>
        <v>1.4186046511627914</v>
      </c>
      <c r="H42" s="68">
        <f>D42-C42</f>
        <v>0.4503506829088231</v>
      </c>
      <c r="I42"/>
    </row>
    <row r="43" spans="1:9" ht="12.75" customHeight="1">
      <c r="A43" s="53" t="s">
        <v>93</v>
      </c>
      <c r="B43" s="25">
        <v>4.75024328081557</v>
      </c>
      <c r="C43" s="25">
        <v>7.46</v>
      </c>
      <c r="D43" s="25">
        <v>8.611706512778236</v>
      </c>
      <c r="E43" s="25">
        <v>8.378378378378379</v>
      </c>
      <c r="F43" s="25">
        <v>11</v>
      </c>
      <c r="G43" s="68">
        <f>F43-E43</f>
        <v>2.621621621621621</v>
      </c>
      <c r="H43" s="68">
        <f>D43-C43</f>
        <v>1.1517065127782358</v>
      </c>
      <c r="I43"/>
    </row>
    <row r="44" spans="1:9" ht="12.75" customHeight="1">
      <c r="A44" s="53" t="s">
        <v>94</v>
      </c>
      <c r="B44" s="25">
        <v>4.222222222222222</v>
      </c>
      <c r="C44" s="107">
        <v>8.8</v>
      </c>
      <c r="D44" s="107">
        <v>8.8</v>
      </c>
      <c r="E44" s="25">
        <v>8.8</v>
      </c>
      <c r="F44" s="25" t="s">
        <v>0</v>
      </c>
      <c r="G44" s="68">
        <f>-E44</f>
        <v>-8.8</v>
      </c>
      <c r="H44" s="68">
        <f>D44-C44</f>
        <v>0</v>
      </c>
      <c r="I44"/>
    </row>
    <row r="45" spans="1:9" ht="12.75" customHeight="1">
      <c r="A45" s="53" t="s">
        <v>95</v>
      </c>
      <c r="B45" s="25">
        <v>5</v>
      </c>
      <c r="C45" s="97" t="s">
        <v>0</v>
      </c>
      <c r="D45" s="97" t="s">
        <v>0</v>
      </c>
      <c r="E45" s="97" t="s">
        <v>0</v>
      </c>
      <c r="F45" s="97" t="s">
        <v>0</v>
      </c>
      <c r="G45" s="68"/>
      <c r="H45" s="68" t="s">
        <v>0</v>
      </c>
      <c r="I45"/>
    </row>
    <row r="46" spans="1:9" ht="12.75" customHeight="1">
      <c r="A46" s="53" t="s">
        <v>96</v>
      </c>
      <c r="B46" s="25" t="s">
        <v>0</v>
      </c>
      <c r="C46" s="97" t="s">
        <v>0</v>
      </c>
      <c r="D46" s="107">
        <v>10</v>
      </c>
      <c r="E46" s="97" t="s">
        <v>0</v>
      </c>
      <c r="F46" s="107">
        <v>10</v>
      </c>
      <c r="G46" s="68">
        <f>F46</f>
        <v>10</v>
      </c>
      <c r="H46" s="68">
        <f>D46</f>
        <v>10</v>
      </c>
      <c r="I46"/>
    </row>
    <row r="47" spans="1:9" ht="12.75" customHeight="1">
      <c r="A47" s="53" t="s">
        <v>97</v>
      </c>
      <c r="B47" s="25" t="s">
        <v>0</v>
      </c>
      <c r="C47" s="97" t="s">
        <v>0</v>
      </c>
      <c r="D47" s="97" t="s">
        <v>0</v>
      </c>
      <c r="E47" s="97" t="s">
        <v>0</v>
      </c>
      <c r="F47" s="97" t="s">
        <v>0</v>
      </c>
      <c r="G47" s="68" t="s">
        <v>0</v>
      </c>
      <c r="H47" s="68" t="s">
        <v>0</v>
      </c>
      <c r="I47"/>
    </row>
    <row r="48" spans="1:9" ht="12.75" customHeight="1">
      <c r="A48" s="53" t="s">
        <v>98</v>
      </c>
      <c r="B48" s="25" t="s">
        <v>0</v>
      </c>
      <c r="C48" s="97" t="s">
        <v>0</v>
      </c>
      <c r="D48" s="97" t="s">
        <v>0</v>
      </c>
      <c r="E48" s="97" t="s">
        <v>0</v>
      </c>
      <c r="F48" s="97" t="s">
        <v>0</v>
      </c>
      <c r="G48" s="68" t="s">
        <v>0</v>
      </c>
      <c r="H48" s="68" t="s">
        <v>0</v>
      </c>
      <c r="I48"/>
    </row>
    <row r="49" spans="1:9" ht="12.75" customHeight="1">
      <c r="A49" s="53" t="s">
        <v>99</v>
      </c>
      <c r="B49" s="25" t="s">
        <v>0</v>
      </c>
      <c r="C49" s="97" t="s">
        <v>0</v>
      </c>
      <c r="D49" s="97" t="s">
        <v>0</v>
      </c>
      <c r="E49" s="97" t="s">
        <v>0</v>
      </c>
      <c r="F49" s="97" t="s">
        <v>0</v>
      </c>
      <c r="G49" s="68" t="s">
        <v>0</v>
      </c>
      <c r="H49" s="68" t="s">
        <v>0</v>
      </c>
      <c r="I49"/>
    </row>
    <row r="50" spans="1:9" ht="12.75" customHeight="1">
      <c r="A50" s="146" t="s">
        <v>101</v>
      </c>
      <c r="B50" s="63">
        <v>2.90827846254134</v>
      </c>
      <c r="C50" s="63">
        <v>1</v>
      </c>
      <c r="D50" s="63">
        <v>1</v>
      </c>
      <c r="E50" s="98" t="s">
        <v>0</v>
      </c>
      <c r="F50" s="98" t="s">
        <v>0</v>
      </c>
      <c r="G50" s="68" t="s">
        <v>0</v>
      </c>
      <c r="H50" s="68">
        <f>D50-C50</f>
        <v>0</v>
      </c>
      <c r="I50"/>
    </row>
    <row r="51" spans="1:9" ht="12.75" customHeight="1">
      <c r="A51" s="53" t="s">
        <v>92</v>
      </c>
      <c r="B51" s="25" t="s">
        <v>0</v>
      </c>
      <c r="C51" s="25" t="s">
        <v>0</v>
      </c>
      <c r="D51" s="25" t="s">
        <v>0</v>
      </c>
      <c r="E51" s="97" t="s">
        <v>0</v>
      </c>
      <c r="F51" s="97" t="s">
        <v>0</v>
      </c>
      <c r="G51" s="68" t="s">
        <v>0</v>
      </c>
      <c r="H51" s="68" t="s">
        <v>0</v>
      </c>
      <c r="I51"/>
    </row>
    <row r="52" spans="1:9" ht="12.75" customHeight="1">
      <c r="A52" s="53" t="s">
        <v>93</v>
      </c>
      <c r="B52" s="39">
        <v>2.91584864523612</v>
      </c>
      <c r="C52" s="39">
        <v>1</v>
      </c>
      <c r="D52" s="39">
        <v>1</v>
      </c>
      <c r="E52" s="25" t="s">
        <v>0</v>
      </c>
      <c r="F52" s="25" t="s">
        <v>0</v>
      </c>
      <c r="G52" s="68" t="s">
        <v>0</v>
      </c>
      <c r="H52" s="68">
        <f>D52-C52</f>
        <v>0</v>
      </c>
      <c r="I52"/>
    </row>
    <row r="53" spans="1:9" ht="12.75" customHeight="1">
      <c r="A53" s="53" t="s">
        <v>94</v>
      </c>
      <c r="B53" s="39" t="s">
        <v>0</v>
      </c>
      <c r="C53" s="39" t="s">
        <v>0</v>
      </c>
      <c r="D53" s="39" t="s">
        <v>0</v>
      </c>
      <c r="E53" s="97" t="s">
        <v>0</v>
      </c>
      <c r="F53" s="97" t="s">
        <v>0</v>
      </c>
      <c r="G53" s="68" t="s">
        <v>0</v>
      </c>
      <c r="H53" s="68" t="s">
        <v>0</v>
      </c>
      <c r="I53"/>
    </row>
    <row r="54" spans="1:9" ht="12.75" customHeight="1">
      <c r="A54" s="53" t="s">
        <v>95</v>
      </c>
      <c r="B54" s="39" t="s">
        <v>0</v>
      </c>
      <c r="C54" s="39" t="s">
        <v>0</v>
      </c>
      <c r="D54" s="39" t="s">
        <v>0</v>
      </c>
      <c r="E54" s="97" t="s">
        <v>0</v>
      </c>
      <c r="F54" s="97" t="s">
        <v>0</v>
      </c>
      <c r="G54" s="68" t="s">
        <v>0</v>
      </c>
      <c r="H54" s="68" t="s">
        <v>0</v>
      </c>
      <c r="I54"/>
    </row>
    <row r="55" spans="1:9" ht="12.75" customHeight="1">
      <c r="A55" s="53" t="s">
        <v>96</v>
      </c>
      <c r="B55" s="39">
        <v>3.5</v>
      </c>
      <c r="C55" s="39" t="s">
        <v>0</v>
      </c>
      <c r="D55" s="39" t="s">
        <v>0</v>
      </c>
      <c r="E55" s="97" t="s">
        <v>0</v>
      </c>
      <c r="F55" s="97" t="s">
        <v>0</v>
      </c>
      <c r="G55" s="68" t="s">
        <v>0</v>
      </c>
      <c r="H55" s="68" t="s">
        <v>0</v>
      </c>
      <c r="I55"/>
    </row>
    <row r="56" spans="1:9" ht="12.75" customHeight="1">
      <c r="A56" s="53" t="s">
        <v>97</v>
      </c>
      <c r="B56" s="25" t="s">
        <v>0</v>
      </c>
      <c r="C56" s="25" t="s">
        <v>0</v>
      </c>
      <c r="D56" s="25" t="s">
        <v>0</v>
      </c>
      <c r="E56" s="97" t="s">
        <v>0</v>
      </c>
      <c r="F56" s="97" t="s">
        <v>0</v>
      </c>
      <c r="G56" s="68" t="s">
        <v>0</v>
      </c>
      <c r="H56" s="68" t="s">
        <v>0</v>
      </c>
      <c r="I56"/>
    </row>
    <row r="57" spans="1:9" ht="12.75" customHeight="1">
      <c r="A57" s="53" t="s">
        <v>98</v>
      </c>
      <c r="B57" s="25" t="s">
        <v>0</v>
      </c>
      <c r="C57" s="25" t="s">
        <v>0</v>
      </c>
      <c r="D57" s="25" t="s">
        <v>0</v>
      </c>
      <c r="E57" s="97" t="s">
        <v>0</v>
      </c>
      <c r="F57" s="97" t="s">
        <v>0</v>
      </c>
      <c r="G57" s="68" t="s">
        <v>0</v>
      </c>
      <c r="H57" s="68" t="s">
        <v>0</v>
      </c>
      <c r="I57"/>
    </row>
    <row r="58" spans="1:9" ht="12.75" customHeight="1">
      <c r="A58" s="53" t="s">
        <v>99</v>
      </c>
      <c r="B58" s="25" t="s">
        <v>0</v>
      </c>
      <c r="C58" s="25" t="s">
        <v>0</v>
      </c>
      <c r="D58" s="25" t="s">
        <v>0</v>
      </c>
      <c r="E58" s="97" t="s">
        <v>0</v>
      </c>
      <c r="F58" s="97" t="s">
        <v>0</v>
      </c>
      <c r="G58" s="68" t="s">
        <v>0</v>
      </c>
      <c r="H58" s="68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3.753906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01" t="s">
        <v>102</v>
      </c>
      <c r="B1" s="1"/>
    </row>
    <row r="2" spans="1:6" s="4" customFormat="1" ht="12.75" customHeight="1">
      <c r="A2" s="141" t="s">
        <v>23</v>
      </c>
      <c r="B2" s="3"/>
      <c r="C2" s="5"/>
      <c r="D2" s="5"/>
      <c r="E2" s="5"/>
      <c r="F2" s="5"/>
    </row>
    <row r="3" spans="1:9" ht="26.25" customHeight="1">
      <c r="A3" s="47"/>
      <c r="B3" s="140">
        <v>2010</v>
      </c>
      <c r="C3" s="140" t="s">
        <v>52</v>
      </c>
      <c r="D3" s="140" t="s">
        <v>53</v>
      </c>
      <c r="E3" s="45" t="s">
        <v>14</v>
      </c>
      <c r="F3" s="45" t="s">
        <v>8</v>
      </c>
      <c r="G3" s="49" t="s">
        <v>31</v>
      </c>
      <c r="H3" s="49" t="s">
        <v>51</v>
      </c>
      <c r="I3" s="2"/>
    </row>
    <row r="4" spans="1:9" ht="12.75" customHeight="1">
      <c r="A4" s="146" t="s">
        <v>103</v>
      </c>
      <c r="B4" s="14">
        <f>B5+B14+B23</f>
        <v>5180.281599999999</v>
      </c>
      <c r="C4" s="14">
        <v>2014.9003</v>
      </c>
      <c r="D4" s="14">
        <v>2710.7592</v>
      </c>
      <c r="E4" s="14">
        <v>1013.6564</v>
      </c>
      <c r="F4" s="14">
        <v>695.8589</v>
      </c>
      <c r="G4" s="68">
        <f>F4-E4</f>
        <v>-317.7975</v>
      </c>
      <c r="H4" s="68">
        <f>D4-C4</f>
        <v>695.8589</v>
      </c>
      <c r="I4" s="9"/>
    </row>
    <row r="5" spans="1:9" ht="12.75" customHeight="1">
      <c r="A5" s="151" t="s">
        <v>56</v>
      </c>
      <c r="B5" s="61">
        <v>4597.9178</v>
      </c>
      <c r="C5" s="61">
        <v>1620.2058</v>
      </c>
      <c r="D5" s="61">
        <v>2193.0147</v>
      </c>
      <c r="E5" s="61">
        <v>725.4064</v>
      </c>
      <c r="F5" s="61">
        <v>572.8089</v>
      </c>
      <c r="G5" s="68">
        <f>F5-E5</f>
        <v>-152.59749999999997</v>
      </c>
      <c r="H5" s="68">
        <f>D5-C5</f>
        <v>572.8089000000002</v>
      </c>
      <c r="I5" s="9"/>
    </row>
    <row r="6" spans="1:9" ht="12.75" customHeight="1">
      <c r="A6" s="53" t="s">
        <v>92</v>
      </c>
      <c r="B6" s="59">
        <v>236.6399</v>
      </c>
      <c r="C6" s="59">
        <v>70.99</v>
      </c>
      <c r="D6" s="59">
        <v>70.99</v>
      </c>
      <c r="E6" s="59" t="s">
        <v>0</v>
      </c>
      <c r="F6" s="59" t="s">
        <v>0</v>
      </c>
      <c r="G6" s="68" t="s">
        <v>0</v>
      </c>
      <c r="H6" s="68">
        <f>D6-C6</f>
        <v>0</v>
      </c>
      <c r="I6" s="9"/>
    </row>
    <row r="7" spans="1:9" ht="12.75" customHeight="1">
      <c r="A7" s="53" t="s">
        <v>93</v>
      </c>
      <c r="B7" s="59">
        <v>3639.4352</v>
      </c>
      <c r="C7" s="59">
        <v>1394.3189000000002</v>
      </c>
      <c r="D7" s="59">
        <v>1828.5136</v>
      </c>
      <c r="E7" s="59">
        <v>635.1319</v>
      </c>
      <c r="F7" s="59">
        <v>434.1947</v>
      </c>
      <c r="G7" s="68">
        <f>F7-E7</f>
        <v>-200.93719999999996</v>
      </c>
      <c r="H7" s="68">
        <f>D7-C7</f>
        <v>434.1946999999998</v>
      </c>
      <c r="I7" s="9"/>
    </row>
    <row r="8" spans="1:9" ht="12.75" customHeight="1">
      <c r="A8" s="53" t="s">
        <v>94</v>
      </c>
      <c r="B8" s="59">
        <v>721.8427</v>
      </c>
      <c r="C8" s="59">
        <v>154.8969</v>
      </c>
      <c r="D8" s="59">
        <v>282.6715</v>
      </c>
      <c r="E8" s="59">
        <v>90.2745</v>
      </c>
      <c r="F8" s="59">
        <v>127.7746</v>
      </c>
      <c r="G8" s="68">
        <f>F8-E8</f>
        <v>37.5001</v>
      </c>
      <c r="H8" s="68">
        <f>D8-C8</f>
        <v>127.77459999999999</v>
      </c>
      <c r="I8" s="9"/>
    </row>
    <row r="9" spans="1:9" ht="12.75" customHeight="1">
      <c r="A9" s="53" t="s">
        <v>95</v>
      </c>
      <c r="B9" s="59" t="s">
        <v>0</v>
      </c>
      <c r="C9" s="59" t="s">
        <v>0</v>
      </c>
      <c r="D9" s="59">
        <v>10.8396</v>
      </c>
      <c r="E9" s="59" t="s">
        <v>0</v>
      </c>
      <c r="F9" s="59">
        <v>10.8396</v>
      </c>
      <c r="G9" s="68">
        <f>F9</f>
        <v>10.8396</v>
      </c>
      <c r="H9" s="68">
        <f>D9</f>
        <v>10.8396</v>
      </c>
      <c r="I9" s="9"/>
    </row>
    <row r="10" spans="1:9" ht="12.75" customHeight="1">
      <c r="A10" s="53" t="s">
        <v>96</v>
      </c>
      <c r="B10" s="59" t="s">
        <v>0</v>
      </c>
      <c r="C10" s="59" t="s">
        <v>0</v>
      </c>
      <c r="D10" s="59" t="s">
        <v>0</v>
      </c>
      <c r="E10" s="59" t="s">
        <v>0</v>
      </c>
      <c r="F10" s="59" t="s">
        <v>0</v>
      </c>
      <c r="G10" s="68" t="s">
        <v>0</v>
      </c>
      <c r="H10" s="68" t="s">
        <v>0</v>
      </c>
      <c r="I10" s="9"/>
    </row>
    <row r="11" spans="1:9" ht="12.75" customHeight="1">
      <c r="A11" s="53" t="s">
        <v>97</v>
      </c>
      <c r="B11" s="59" t="s">
        <v>0</v>
      </c>
      <c r="C11" s="59" t="s">
        <v>0</v>
      </c>
      <c r="D11" s="59" t="s">
        <v>0</v>
      </c>
      <c r="E11" s="59" t="s">
        <v>0</v>
      </c>
      <c r="F11" s="59" t="s">
        <v>0</v>
      </c>
      <c r="G11" s="68" t="s">
        <v>0</v>
      </c>
      <c r="H11" s="68" t="s">
        <v>0</v>
      </c>
      <c r="I11" s="9"/>
    </row>
    <row r="12" spans="1:9" ht="12.75" customHeight="1">
      <c r="A12" s="53" t="s">
        <v>98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68" t="s">
        <v>0</v>
      </c>
      <c r="H12" s="68" t="s">
        <v>0</v>
      </c>
      <c r="I12" s="9"/>
    </row>
    <row r="13" spans="1:9" ht="12.75" customHeight="1">
      <c r="A13" s="53" t="s">
        <v>99</v>
      </c>
      <c r="B13" s="59" t="s">
        <v>0</v>
      </c>
      <c r="C13" s="59" t="s">
        <v>0</v>
      </c>
      <c r="D13" s="59" t="s">
        <v>0</v>
      </c>
      <c r="E13" s="59" t="s">
        <v>0</v>
      </c>
      <c r="F13" s="59" t="s">
        <v>0</v>
      </c>
      <c r="G13" s="68" t="s">
        <v>0</v>
      </c>
      <c r="H13" s="68" t="s">
        <v>0</v>
      </c>
      <c r="I13" s="9"/>
    </row>
    <row r="14" spans="1:9" ht="12.75" customHeight="1">
      <c r="A14" s="151" t="s">
        <v>100</v>
      </c>
      <c r="B14" s="61">
        <v>451.0825</v>
      </c>
      <c r="C14" s="119">
        <v>366.25</v>
      </c>
      <c r="D14" s="119">
        <v>489.3</v>
      </c>
      <c r="E14" s="118">
        <v>288.25</v>
      </c>
      <c r="F14" s="118">
        <v>123.05</v>
      </c>
      <c r="G14" s="68">
        <f>F14-E14</f>
        <v>-165.2</v>
      </c>
      <c r="H14" s="68">
        <f>D14-C14</f>
        <v>123.05000000000001</v>
      </c>
      <c r="I14" s="9"/>
    </row>
    <row r="15" spans="1:9" ht="12.75" customHeight="1">
      <c r="A15" s="53" t="s">
        <v>92</v>
      </c>
      <c r="B15" s="59" t="s">
        <v>0</v>
      </c>
      <c r="C15" s="60">
        <v>86</v>
      </c>
      <c r="D15" s="60">
        <v>126</v>
      </c>
      <c r="E15" s="59">
        <v>86</v>
      </c>
      <c r="F15" s="59">
        <v>40</v>
      </c>
      <c r="G15" s="68">
        <f>F15</f>
        <v>40</v>
      </c>
      <c r="H15" s="68">
        <f>D15-C15</f>
        <v>40</v>
      </c>
      <c r="I15" s="9"/>
    </row>
    <row r="16" spans="1:9" ht="12.75" customHeight="1">
      <c r="A16" s="53" t="s">
        <v>93</v>
      </c>
      <c r="B16" s="59">
        <v>365.8825</v>
      </c>
      <c r="C16" s="60">
        <v>235.25</v>
      </c>
      <c r="D16" s="60">
        <v>303.25</v>
      </c>
      <c r="E16" s="59">
        <v>157.25</v>
      </c>
      <c r="F16" s="59">
        <v>68</v>
      </c>
      <c r="G16" s="68">
        <f>F16-E16</f>
        <v>-89.25</v>
      </c>
      <c r="H16" s="68">
        <f>D16-C16</f>
        <v>68</v>
      </c>
      <c r="I16" s="9"/>
    </row>
    <row r="17" spans="1:9" ht="12.75" customHeight="1">
      <c r="A17" s="53" t="s">
        <v>94</v>
      </c>
      <c r="B17" s="59">
        <v>71.4</v>
      </c>
      <c r="C17" s="60">
        <v>45</v>
      </c>
      <c r="D17" s="60">
        <v>45</v>
      </c>
      <c r="E17" s="59">
        <v>45</v>
      </c>
      <c r="F17" s="59" t="s">
        <v>0</v>
      </c>
      <c r="G17" s="68">
        <f>-E17</f>
        <v>-45</v>
      </c>
      <c r="H17" s="68">
        <f>D17-C17</f>
        <v>0</v>
      </c>
      <c r="I17" s="9"/>
    </row>
    <row r="18" spans="1:9" ht="12.75" customHeight="1">
      <c r="A18" s="53" t="s">
        <v>95</v>
      </c>
      <c r="B18" s="59">
        <v>13.8</v>
      </c>
      <c r="C18" s="60" t="s">
        <v>0</v>
      </c>
      <c r="D18" s="60" t="s">
        <v>0</v>
      </c>
      <c r="E18" s="59" t="s">
        <v>0</v>
      </c>
      <c r="F18" s="59" t="s">
        <v>0</v>
      </c>
      <c r="G18" s="68" t="s">
        <v>0</v>
      </c>
      <c r="H18" s="68" t="s">
        <v>0</v>
      </c>
      <c r="I18" s="9"/>
    </row>
    <row r="19" spans="1:9" ht="12.75" customHeight="1">
      <c r="A19" s="53" t="s">
        <v>96</v>
      </c>
      <c r="B19" s="59" t="s">
        <v>0</v>
      </c>
      <c r="C19" s="60" t="s">
        <v>0</v>
      </c>
      <c r="D19" s="60">
        <v>15.05</v>
      </c>
      <c r="E19" s="59" t="s">
        <v>0</v>
      </c>
      <c r="F19" s="59">
        <v>15.05</v>
      </c>
      <c r="G19" s="68">
        <f>F19</f>
        <v>15.05</v>
      </c>
      <c r="H19" s="68">
        <f>D19</f>
        <v>15.05</v>
      </c>
      <c r="I19" s="9"/>
    </row>
    <row r="20" spans="1:9" ht="12.75" customHeight="1">
      <c r="A20" s="53" t="s">
        <v>97</v>
      </c>
      <c r="B20" s="59" t="s">
        <v>0</v>
      </c>
      <c r="C20" s="60" t="s">
        <v>0</v>
      </c>
      <c r="D20" s="60" t="s">
        <v>0</v>
      </c>
      <c r="E20" s="59" t="s">
        <v>0</v>
      </c>
      <c r="F20" s="59" t="s">
        <v>0</v>
      </c>
      <c r="G20" s="68" t="s">
        <v>0</v>
      </c>
      <c r="H20" s="68" t="s">
        <v>0</v>
      </c>
      <c r="I20" s="9"/>
    </row>
    <row r="21" spans="1:9" ht="12.75" customHeight="1">
      <c r="A21" s="53" t="s">
        <v>98</v>
      </c>
      <c r="B21" s="59" t="s">
        <v>0</v>
      </c>
      <c r="C21" s="60" t="s">
        <v>0</v>
      </c>
      <c r="D21" s="60" t="s">
        <v>0</v>
      </c>
      <c r="E21" s="59" t="s">
        <v>0</v>
      </c>
      <c r="F21" s="59" t="s">
        <v>0</v>
      </c>
      <c r="G21" s="68" t="s">
        <v>0</v>
      </c>
      <c r="H21" s="68" t="s">
        <v>0</v>
      </c>
      <c r="I21" s="9"/>
    </row>
    <row r="22" spans="1:9" ht="12.75" customHeight="1">
      <c r="A22" s="53" t="s">
        <v>99</v>
      </c>
      <c r="B22" s="59" t="s">
        <v>0</v>
      </c>
      <c r="C22" s="60" t="s">
        <v>0</v>
      </c>
      <c r="D22" s="60" t="s">
        <v>0</v>
      </c>
      <c r="E22" s="59" t="s">
        <v>0</v>
      </c>
      <c r="F22" s="59" t="s">
        <v>0</v>
      </c>
      <c r="G22" s="68" t="s">
        <v>0</v>
      </c>
      <c r="H22" s="68" t="s">
        <v>0</v>
      </c>
      <c r="I22" s="9"/>
    </row>
    <row r="23" spans="1:9" ht="12.75" customHeight="1">
      <c r="A23" s="151" t="s">
        <v>101</v>
      </c>
      <c r="B23" s="68">
        <v>131.2813</v>
      </c>
      <c r="C23" s="119">
        <v>28.4445</v>
      </c>
      <c r="D23" s="119">
        <v>28.4445</v>
      </c>
      <c r="E23" s="98" t="s">
        <v>0</v>
      </c>
      <c r="F23" s="98" t="s">
        <v>0</v>
      </c>
      <c r="G23" s="68" t="s">
        <v>0</v>
      </c>
      <c r="H23" s="68">
        <f>D23-C23</f>
        <v>0</v>
      </c>
      <c r="I23" s="9"/>
    </row>
    <row r="24" spans="1:9" ht="12.75" customHeight="1">
      <c r="A24" s="53" t="s">
        <v>92</v>
      </c>
      <c r="B24" s="59" t="s">
        <v>0</v>
      </c>
      <c r="C24" s="60" t="s">
        <v>0</v>
      </c>
      <c r="D24" s="60" t="s">
        <v>0</v>
      </c>
      <c r="E24" s="59" t="s">
        <v>0</v>
      </c>
      <c r="F24" s="59" t="s">
        <v>0</v>
      </c>
      <c r="G24" s="68" t="s">
        <v>0</v>
      </c>
      <c r="H24" s="68" t="s">
        <v>0</v>
      </c>
      <c r="I24" s="2"/>
    </row>
    <row r="25" spans="1:9" ht="12.75" customHeight="1">
      <c r="A25" s="53" t="s">
        <v>93</v>
      </c>
      <c r="B25" s="59">
        <v>115.7873</v>
      </c>
      <c r="C25" s="60">
        <v>28.4445</v>
      </c>
      <c r="D25" s="60">
        <v>28.4445</v>
      </c>
      <c r="E25" s="59" t="s">
        <v>0</v>
      </c>
      <c r="F25" s="59" t="s">
        <v>0</v>
      </c>
      <c r="G25" s="68" t="s">
        <v>0</v>
      </c>
      <c r="H25" s="68">
        <f>D25-C25</f>
        <v>0</v>
      </c>
      <c r="I25" s="2"/>
    </row>
    <row r="26" spans="1:9" ht="12.75" customHeight="1">
      <c r="A26" s="53" t="s">
        <v>94</v>
      </c>
      <c r="B26" s="59" t="s">
        <v>0</v>
      </c>
      <c r="C26" s="60" t="s">
        <v>0</v>
      </c>
      <c r="D26" s="60" t="s">
        <v>0</v>
      </c>
      <c r="E26" s="59" t="s">
        <v>0</v>
      </c>
      <c r="F26" s="59" t="s">
        <v>0</v>
      </c>
      <c r="G26" s="115" t="s">
        <v>0</v>
      </c>
      <c r="H26" s="68" t="s">
        <v>0</v>
      </c>
      <c r="I26" s="2"/>
    </row>
    <row r="27" spans="1:9" ht="12.75" customHeight="1">
      <c r="A27" s="53" t="s">
        <v>95</v>
      </c>
      <c r="B27" s="59" t="s">
        <v>0</v>
      </c>
      <c r="C27" s="60" t="s">
        <v>0</v>
      </c>
      <c r="D27" s="60" t="s">
        <v>0</v>
      </c>
      <c r="E27" s="59" t="s">
        <v>0</v>
      </c>
      <c r="F27" s="59" t="s">
        <v>0</v>
      </c>
      <c r="G27" s="115" t="s">
        <v>0</v>
      </c>
      <c r="H27" s="68" t="s">
        <v>0</v>
      </c>
      <c r="I27" s="2"/>
    </row>
    <row r="28" spans="1:9" ht="12.75" customHeight="1">
      <c r="A28" s="53" t="s">
        <v>96</v>
      </c>
      <c r="B28" s="59">
        <v>15.494</v>
      </c>
      <c r="C28" s="60" t="s">
        <v>0</v>
      </c>
      <c r="D28" s="60" t="s">
        <v>0</v>
      </c>
      <c r="E28" s="59" t="s">
        <v>0</v>
      </c>
      <c r="F28" s="59" t="s">
        <v>0</v>
      </c>
      <c r="G28" s="68" t="s">
        <v>0</v>
      </c>
      <c r="H28" s="68" t="s">
        <v>0</v>
      </c>
      <c r="I28" s="2"/>
    </row>
    <row r="29" spans="1:9" ht="12.75" customHeight="1">
      <c r="A29" s="53" t="s">
        <v>97</v>
      </c>
      <c r="B29" s="59" t="s">
        <v>0</v>
      </c>
      <c r="C29" s="60" t="s">
        <v>0</v>
      </c>
      <c r="D29" s="60" t="s">
        <v>0</v>
      </c>
      <c r="E29" s="59" t="s">
        <v>0</v>
      </c>
      <c r="F29" s="59" t="s">
        <v>0</v>
      </c>
      <c r="G29" s="115" t="s">
        <v>0</v>
      </c>
      <c r="H29" s="68" t="s">
        <v>0</v>
      </c>
      <c r="I29" s="2"/>
    </row>
    <row r="30" spans="1:9" ht="12.75" customHeight="1">
      <c r="A30" s="53" t="s">
        <v>98</v>
      </c>
      <c r="B30" s="59" t="s">
        <v>0</v>
      </c>
      <c r="C30" s="60" t="s">
        <v>0</v>
      </c>
      <c r="D30" s="60" t="s">
        <v>0</v>
      </c>
      <c r="E30" s="59" t="s">
        <v>0</v>
      </c>
      <c r="F30" s="59" t="s">
        <v>0</v>
      </c>
      <c r="G30" s="115" t="s">
        <v>0</v>
      </c>
      <c r="H30" s="68" t="s">
        <v>0</v>
      </c>
      <c r="I30" s="2"/>
    </row>
    <row r="31" spans="1:9" ht="12.75" customHeight="1">
      <c r="A31" s="53" t="s">
        <v>99</v>
      </c>
      <c r="B31" s="59" t="s">
        <v>0</v>
      </c>
      <c r="C31" s="60" t="s">
        <v>0</v>
      </c>
      <c r="D31" s="60" t="s">
        <v>0</v>
      </c>
      <c r="E31" s="59" t="s">
        <v>0</v>
      </c>
      <c r="F31" s="59" t="s">
        <v>0</v>
      </c>
      <c r="G31" s="115" t="s">
        <v>0</v>
      </c>
      <c r="H31" s="68" t="s">
        <v>0</v>
      </c>
      <c r="I31" s="2"/>
    </row>
    <row r="32" ht="15" customHeight="1"/>
    <row r="33" spans="1:9" ht="15" customHeight="1">
      <c r="A33" s="101" t="s">
        <v>104</v>
      </c>
      <c r="G33" s="9"/>
      <c r="I33" s="2"/>
    </row>
    <row r="34" spans="1:9" ht="12.75" customHeight="1">
      <c r="A34" s="141" t="s">
        <v>23</v>
      </c>
      <c r="G34" s="9"/>
      <c r="I34" s="2"/>
    </row>
    <row r="35" spans="1:9" ht="31.5" customHeight="1">
      <c r="A35" s="50"/>
      <c r="B35" s="48" t="s">
        <v>3</v>
      </c>
      <c r="C35" s="140" t="s">
        <v>30</v>
      </c>
      <c r="D35" s="45" t="s">
        <v>29</v>
      </c>
      <c r="E35" s="45" t="s">
        <v>6</v>
      </c>
      <c r="F35" s="140" t="s">
        <v>14</v>
      </c>
      <c r="G35" s="45" t="s">
        <v>8</v>
      </c>
      <c r="H35" s="49" t="s">
        <v>31</v>
      </c>
      <c r="I35" s="49" t="s">
        <v>32</v>
      </c>
    </row>
    <row r="36" spans="1:13" ht="12.75" customHeight="1">
      <c r="A36" s="36" t="s">
        <v>105</v>
      </c>
      <c r="B36" s="14">
        <v>39604.433</v>
      </c>
      <c r="C36" s="14">
        <v>29808.353</v>
      </c>
      <c r="D36" s="14">
        <v>30230.588</v>
      </c>
      <c r="E36" s="14">
        <v>34065.042</v>
      </c>
      <c r="F36" s="14">
        <v>33204.81</v>
      </c>
      <c r="G36" s="14">
        <v>35303.312000000005</v>
      </c>
      <c r="H36" s="13">
        <f>F36/G36-1</f>
        <v>-0.059442071610731784</v>
      </c>
      <c r="I36" s="13">
        <f>E36/G36-1</f>
        <v>-0.03507517934861193</v>
      </c>
      <c r="J36" s="57"/>
      <c r="K36" s="122"/>
      <c r="L36" s="73"/>
      <c r="M36" s="73"/>
    </row>
    <row r="37" spans="1:13" ht="12.75" customHeight="1">
      <c r="A37" s="53" t="s">
        <v>106</v>
      </c>
      <c r="B37" s="27">
        <v>15452.031</v>
      </c>
      <c r="C37" s="27">
        <v>11761.711000000001</v>
      </c>
      <c r="D37" s="27">
        <v>12120.436000000002</v>
      </c>
      <c r="E37" s="27">
        <v>16331.38</v>
      </c>
      <c r="F37" s="27">
        <v>14147.861</v>
      </c>
      <c r="G37" s="27">
        <v>15957.169000000002</v>
      </c>
      <c r="H37" s="13">
        <f>F37/G37-1</f>
        <v>-0.11338527529538611</v>
      </c>
      <c r="I37" s="13">
        <f>E37/G37-1</f>
        <v>0.02345096426565374</v>
      </c>
      <c r="J37" s="57"/>
      <c r="K37" s="122"/>
      <c r="L37" s="73"/>
      <c r="M37" s="73"/>
    </row>
    <row r="38" spans="1:13" ht="12.75" customHeight="1">
      <c r="A38" s="53" t="s">
        <v>107</v>
      </c>
      <c r="B38" s="27">
        <v>8840.806</v>
      </c>
      <c r="C38" s="27">
        <v>8915.495</v>
      </c>
      <c r="D38" s="27">
        <v>8839.875</v>
      </c>
      <c r="E38" s="27">
        <v>11233.951</v>
      </c>
      <c r="F38" s="27">
        <v>12564.139000000001</v>
      </c>
      <c r="G38" s="27">
        <v>12700.679</v>
      </c>
      <c r="H38" s="13">
        <f aca="true" t="shared" si="0" ref="H38:H50">F38/G38-1</f>
        <v>-0.010750606325850676</v>
      </c>
      <c r="I38" s="13">
        <f aca="true" t="shared" si="1" ref="I38:I50">E38/G38-1</f>
        <v>-0.11548421938701081</v>
      </c>
      <c r="J38" s="57"/>
      <c r="K38" s="122"/>
      <c r="L38" s="73"/>
      <c r="M38" s="73"/>
    </row>
    <row r="39" spans="1:13" ht="12.75" customHeight="1">
      <c r="A39" s="53" t="s">
        <v>108</v>
      </c>
      <c r="B39" s="27">
        <v>5053.273</v>
      </c>
      <c r="C39" s="27">
        <v>6260.474</v>
      </c>
      <c r="D39" s="27">
        <v>6533.385</v>
      </c>
      <c r="E39" s="27">
        <v>4695.701</v>
      </c>
      <c r="F39" s="27">
        <v>4591.234</v>
      </c>
      <c r="G39" s="27">
        <v>4737.541</v>
      </c>
      <c r="H39" s="13">
        <f t="shared" si="0"/>
        <v>-0.03088247679545142</v>
      </c>
      <c r="I39" s="13">
        <f t="shared" si="1"/>
        <v>-0.008831585837463019</v>
      </c>
      <c r="J39" s="57"/>
      <c r="K39" s="122"/>
      <c r="L39" s="73"/>
      <c r="M39" s="73"/>
    </row>
    <row r="40" spans="1:13" ht="12.75" customHeight="1">
      <c r="A40" s="53" t="s">
        <v>109</v>
      </c>
      <c r="B40" s="27">
        <v>10258.323</v>
      </c>
      <c r="C40" s="27">
        <v>2870.673</v>
      </c>
      <c r="D40" s="27">
        <v>2736.892</v>
      </c>
      <c r="E40" s="27">
        <v>1804.01</v>
      </c>
      <c r="F40" s="27">
        <v>1901.576</v>
      </c>
      <c r="G40" s="27">
        <v>1907.923</v>
      </c>
      <c r="H40" s="13">
        <f t="shared" si="0"/>
        <v>-0.0033266541679092265</v>
      </c>
      <c r="I40" s="13">
        <f t="shared" si="1"/>
        <v>-0.054463938010076984</v>
      </c>
      <c r="J40" s="57"/>
      <c r="K40" s="122"/>
      <c r="L40" s="73"/>
      <c r="M40" s="73"/>
    </row>
    <row r="41" spans="1:13" ht="12.75" customHeight="1">
      <c r="A41" s="54" t="s">
        <v>110</v>
      </c>
      <c r="B41" s="38">
        <v>14831.814</v>
      </c>
      <c r="C41" s="14">
        <v>14845.311</v>
      </c>
      <c r="D41" s="14">
        <v>15037.599</v>
      </c>
      <c r="E41" s="14">
        <v>16330.158</v>
      </c>
      <c r="F41" s="14">
        <v>15516.473</v>
      </c>
      <c r="G41" s="14">
        <v>16884.933999999997</v>
      </c>
      <c r="H41" s="13">
        <f>F41/G41-1</f>
        <v>-0.08104627474410009</v>
      </c>
      <c r="I41" s="13">
        <f>E41/G41-1</f>
        <v>-0.032856272935387176</v>
      </c>
      <c r="K41" s="14"/>
      <c r="L41" s="73"/>
      <c r="M41" s="73"/>
    </row>
    <row r="42" spans="1:13" ht="12.75" customHeight="1">
      <c r="A42" s="53" t="s">
        <v>106</v>
      </c>
      <c r="B42" s="27">
        <v>5976.705</v>
      </c>
      <c r="C42" s="27">
        <v>5307.362</v>
      </c>
      <c r="D42" s="27">
        <v>5550.924</v>
      </c>
      <c r="E42" s="27">
        <v>7325.222</v>
      </c>
      <c r="F42" s="27">
        <v>5922.003</v>
      </c>
      <c r="G42" s="27">
        <v>6813.438999999999</v>
      </c>
      <c r="H42" s="13">
        <f t="shared" si="0"/>
        <v>-0.13083495720736615</v>
      </c>
      <c r="I42" s="13">
        <f t="shared" si="1"/>
        <v>0.07511375679741183</v>
      </c>
      <c r="J42" s="57"/>
      <c r="K42" s="14"/>
      <c r="L42" s="73"/>
      <c r="M42" s="73"/>
    </row>
    <row r="43" spans="1:13" ht="12.75" customHeight="1">
      <c r="A43" s="53" t="s">
        <v>107</v>
      </c>
      <c r="B43" s="27">
        <v>4060.273</v>
      </c>
      <c r="C43" s="27">
        <v>4181.152</v>
      </c>
      <c r="D43" s="27">
        <v>3982.244</v>
      </c>
      <c r="E43" s="27">
        <v>4848.221</v>
      </c>
      <c r="F43" s="27">
        <v>5535.026</v>
      </c>
      <c r="G43" s="27">
        <v>5734.624</v>
      </c>
      <c r="H43" s="13">
        <f t="shared" si="0"/>
        <v>-0.034805769305886525</v>
      </c>
      <c r="I43" s="13">
        <f t="shared" si="1"/>
        <v>-0.1545703781102301</v>
      </c>
      <c r="J43" s="57"/>
      <c r="K43" s="14"/>
      <c r="L43" s="73"/>
      <c r="M43" s="73"/>
    </row>
    <row r="44" spans="1:13" ht="12.75" customHeight="1">
      <c r="A44" s="53" t="s">
        <v>108</v>
      </c>
      <c r="B44" s="27">
        <v>4084.25</v>
      </c>
      <c r="C44" s="27">
        <v>4832.935</v>
      </c>
      <c r="D44" s="27">
        <v>5027.153</v>
      </c>
      <c r="E44" s="27">
        <v>3943.059</v>
      </c>
      <c r="F44" s="27">
        <v>3883.317</v>
      </c>
      <c r="G44" s="27">
        <v>4027.59</v>
      </c>
      <c r="H44" s="13">
        <f t="shared" si="0"/>
        <v>-0.03582117345608671</v>
      </c>
      <c r="I44" s="13">
        <f t="shared" si="1"/>
        <v>-0.020987985370904183</v>
      </c>
      <c r="J44" s="57"/>
      <c r="K44" s="14"/>
      <c r="L44" s="73"/>
      <c r="M44" s="73"/>
    </row>
    <row r="45" spans="1:13" ht="12.75" customHeight="1">
      <c r="A45" s="53" t="s">
        <v>109</v>
      </c>
      <c r="B45" s="27">
        <v>710.586</v>
      </c>
      <c r="C45" s="27">
        <v>523.862</v>
      </c>
      <c r="D45" s="27">
        <v>477.278</v>
      </c>
      <c r="E45" s="27">
        <v>213.656</v>
      </c>
      <c r="F45" s="27">
        <v>176.127</v>
      </c>
      <c r="G45" s="27">
        <v>309.281</v>
      </c>
      <c r="H45" s="13">
        <f t="shared" si="0"/>
        <v>-0.430527578480411</v>
      </c>
      <c r="I45" s="13">
        <f t="shared" si="1"/>
        <v>-0.30918485131644036</v>
      </c>
      <c r="J45" s="57"/>
      <c r="K45" s="14"/>
      <c r="L45" s="73"/>
      <c r="M45" s="73"/>
    </row>
    <row r="46" spans="1:13" ht="12.75" customHeight="1">
      <c r="A46" s="54" t="s">
        <v>111</v>
      </c>
      <c r="B46" s="38">
        <f>+B36-B41</f>
        <v>24772.619</v>
      </c>
      <c r="C46" s="38">
        <v>14963.042</v>
      </c>
      <c r="D46" s="38">
        <f aca="true" t="shared" si="2" ref="D46:E50">D36-D41</f>
        <v>15192.989</v>
      </c>
      <c r="E46" s="38">
        <f t="shared" si="2"/>
        <v>17734.884000000002</v>
      </c>
      <c r="F46" s="38">
        <v>17688.337</v>
      </c>
      <c r="G46" s="38">
        <f>G36-G41</f>
        <v>18418.378000000008</v>
      </c>
      <c r="H46" s="13">
        <f t="shared" si="0"/>
        <v>-0.039636552143734294</v>
      </c>
      <c r="I46" s="13">
        <f t="shared" si="1"/>
        <v>-0.037109348065285985</v>
      </c>
      <c r="J46" s="38"/>
      <c r="K46" s="14"/>
      <c r="L46" s="73"/>
      <c r="M46" s="73"/>
    </row>
    <row r="47" spans="1:13" ht="12.75" customHeight="1">
      <c r="A47" s="53" t="s">
        <v>106</v>
      </c>
      <c r="B47" s="27">
        <f>+B37-B42</f>
        <v>9475.326000000001</v>
      </c>
      <c r="C47" s="27">
        <v>6454.349000000001</v>
      </c>
      <c r="D47" s="27">
        <f t="shared" si="2"/>
        <v>6569.5120000000015</v>
      </c>
      <c r="E47" s="27">
        <f t="shared" si="2"/>
        <v>9006.158</v>
      </c>
      <c r="F47" s="27">
        <v>8225.858</v>
      </c>
      <c r="G47" s="27">
        <f>G37-G42</f>
        <v>9143.730000000003</v>
      </c>
      <c r="H47" s="13">
        <f t="shared" si="0"/>
        <v>-0.10038266659229911</v>
      </c>
      <c r="I47" s="13">
        <f t="shared" si="1"/>
        <v>-0.015045501124814842</v>
      </c>
      <c r="J47" s="27"/>
      <c r="K47" s="14"/>
      <c r="L47" s="73"/>
      <c r="M47" s="73"/>
    </row>
    <row r="48" spans="1:13" ht="12.75" customHeight="1">
      <c r="A48" s="53" t="s">
        <v>107</v>
      </c>
      <c r="B48" s="27">
        <f>+B38-B43</f>
        <v>4780.533</v>
      </c>
      <c r="C48" s="27">
        <v>4734.343000000001</v>
      </c>
      <c r="D48" s="27">
        <f t="shared" si="2"/>
        <v>4857.630999999999</v>
      </c>
      <c r="E48" s="27">
        <f t="shared" si="2"/>
        <v>6385.73</v>
      </c>
      <c r="F48" s="27">
        <v>7029.113000000001</v>
      </c>
      <c r="G48" s="27">
        <f>G38-G43</f>
        <v>6966.055</v>
      </c>
      <c r="H48" s="13">
        <f t="shared" si="0"/>
        <v>0.009052182332755176</v>
      </c>
      <c r="I48" s="13">
        <f t="shared" si="1"/>
        <v>-0.08330755355793207</v>
      </c>
      <c r="J48" s="27"/>
      <c r="K48" s="14"/>
      <c r="L48" s="73"/>
      <c r="M48" s="73"/>
    </row>
    <row r="49" spans="1:13" ht="12.75" customHeight="1">
      <c r="A49" s="53" t="s">
        <v>108</v>
      </c>
      <c r="B49" s="27">
        <f>+B39-B44</f>
        <v>969.0230000000001</v>
      </c>
      <c r="C49" s="27">
        <v>1427.5389999999998</v>
      </c>
      <c r="D49" s="27">
        <f t="shared" si="2"/>
        <v>1506.232</v>
      </c>
      <c r="E49" s="27">
        <f t="shared" si="2"/>
        <v>752.6419999999998</v>
      </c>
      <c r="F49" s="27">
        <v>707.9170000000004</v>
      </c>
      <c r="G49" s="27">
        <f>G39-G44</f>
        <v>709.951</v>
      </c>
      <c r="H49" s="13">
        <f t="shared" si="0"/>
        <v>-0.002864986456811325</v>
      </c>
      <c r="I49" s="13">
        <f t="shared" si="1"/>
        <v>0.06013231899102878</v>
      </c>
      <c r="J49" s="27"/>
      <c r="K49" s="14"/>
      <c r="L49" s="73"/>
      <c r="M49" s="73"/>
    </row>
    <row r="50" spans="1:13" ht="12.75" customHeight="1">
      <c r="A50" s="53" t="s">
        <v>109</v>
      </c>
      <c r="B50" s="27">
        <f>+B40-B45</f>
        <v>9547.737000000001</v>
      </c>
      <c r="C50" s="27">
        <v>2346.811</v>
      </c>
      <c r="D50" s="27">
        <f t="shared" si="2"/>
        <v>2259.6139999999996</v>
      </c>
      <c r="E50" s="27">
        <f t="shared" si="2"/>
        <v>1590.354</v>
      </c>
      <c r="F50" s="27">
        <v>1725.449</v>
      </c>
      <c r="G50" s="27">
        <f>G40-G45</f>
        <v>1598.642</v>
      </c>
      <c r="H50" s="13">
        <f t="shared" si="0"/>
        <v>0.07932169929227428</v>
      </c>
      <c r="I50" s="13">
        <f t="shared" si="1"/>
        <v>-0.005184400259720445</v>
      </c>
      <c r="J50" s="27"/>
      <c r="K50" s="14"/>
      <c r="L50" s="73"/>
      <c r="M50" s="73"/>
    </row>
    <row r="51" spans="1:13" ht="12.75" customHeight="1">
      <c r="A51" s="53"/>
      <c r="B51" s="27"/>
      <c r="C51" s="27"/>
      <c r="D51" s="27"/>
      <c r="E51" s="27"/>
      <c r="F51" s="27"/>
      <c r="G51" s="27"/>
      <c r="H51" s="12"/>
      <c r="I51" s="12"/>
      <c r="J51" s="27"/>
      <c r="K51" s="14"/>
      <c r="L51" s="73"/>
      <c r="M51" s="73"/>
    </row>
    <row r="52" spans="1:12" ht="12.75" customHeight="1">
      <c r="A52" s="79"/>
      <c r="B52" s="76"/>
      <c r="C52" s="76"/>
      <c r="D52" s="76"/>
      <c r="E52" s="76"/>
      <c r="F52" s="76"/>
      <c r="G52" s="76"/>
      <c r="H52" s="79"/>
      <c r="I52" s="2"/>
      <c r="J52" s="75"/>
      <c r="L52" s="73"/>
    </row>
    <row r="53" spans="1:12" ht="12.75" customHeight="1">
      <c r="A53" s="79"/>
      <c r="B53" s="76"/>
      <c r="C53" s="76"/>
      <c r="D53" s="76"/>
      <c r="E53" s="76"/>
      <c r="F53" s="76"/>
      <c r="G53" s="76"/>
      <c r="H53" s="79"/>
      <c r="I53" s="2"/>
      <c r="J53" s="75"/>
      <c r="L53" s="73"/>
    </row>
    <row r="54" spans="1:9" ht="15.75" customHeight="1">
      <c r="A54" s="101" t="s">
        <v>112</v>
      </c>
      <c r="B54" s="1"/>
      <c r="C54" s="11"/>
      <c r="D54" s="11"/>
      <c r="E54" s="11"/>
      <c r="F54" s="11"/>
      <c r="G54" s="11"/>
      <c r="I54" s="2"/>
    </row>
    <row r="55" spans="1:9" ht="12.75" customHeight="1">
      <c r="A55" s="141" t="s">
        <v>23</v>
      </c>
      <c r="B55" s="10"/>
      <c r="C55" s="10"/>
      <c r="D55" s="10"/>
      <c r="E55" s="10"/>
      <c r="I55" s="2"/>
    </row>
    <row r="56" spans="1:9" ht="31.5" customHeight="1">
      <c r="A56" s="50"/>
      <c r="B56" s="48" t="s">
        <v>3</v>
      </c>
      <c r="C56" s="140" t="s">
        <v>30</v>
      </c>
      <c r="D56" s="45" t="s">
        <v>29</v>
      </c>
      <c r="E56" s="45" t="s">
        <v>6</v>
      </c>
      <c r="F56" s="140" t="s">
        <v>14</v>
      </c>
      <c r="G56" s="45" t="s">
        <v>8</v>
      </c>
      <c r="H56" s="49" t="s">
        <v>31</v>
      </c>
      <c r="I56" s="49" t="s">
        <v>32</v>
      </c>
    </row>
    <row r="57" spans="1:18" ht="12.75" customHeight="1">
      <c r="A57" s="36" t="s">
        <v>113</v>
      </c>
      <c r="B57" s="14">
        <v>25214.25</v>
      </c>
      <c r="C57" s="14">
        <v>25597.504</v>
      </c>
      <c r="D57" s="14">
        <v>25471.993</v>
      </c>
      <c r="E57" s="14">
        <v>26381.954</v>
      </c>
      <c r="F57" s="14">
        <v>27675.191</v>
      </c>
      <c r="G57" s="14">
        <v>27825.341</v>
      </c>
      <c r="H57" s="13">
        <f>F57/G57-1</f>
        <v>-0.00539616028425316</v>
      </c>
      <c r="I57" s="13">
        <f>E57/G57-1</f>
        <v>-0.051873110917131204</v>
      </c>
      <c r="J57" s="6"/>
      <c r="K57" s="90"/>
      <c r="L57" s="74"/>
      <c r="M57" s="74"/>
      <c r="N57" s="6"/>
      <c r="O57" s="6"/>
      <c r="P57" s="6"/>
      <c r="Q57" s="6"/>
      <c r="R57" s="6"/>
    </row>
    <row r="58" spans="1:18" ht="12.75" customHeight="1">
      <c r="A58" s="53" t="s">
        <v>106</v>
      </c>
      <c r="B58" s="27">
        <v>16221.885</v>
      </c>
      <c r="C58" s="27">
        <v>16483.686</v>
      </c>
      <c r="D58" s="27">
        <v>16295.224</v>
      </c>
      <c r="E58" s="27">
        <v>16696.243</v>
      </c>
      <c r="F58" s="27">
        <v>17697.582000000002</v>
      </c>
      <c r="G58" s="27">
        <v>17897.07</v>
      </c>
      <c r="H58" s="13">
        <f aca="true" t="shared" si="3" ref="H58:H68">F58/G58-1</f>
        <v>-0.011146405528949521</v>
      </c>
      <c r="I58" s="13">
        <f aca="true" t="shared" si="4" ref="I58:I68">E58/G58-1</f>
        <v>-0.06709629006312212</v>
      </c>
      <c r="J58" s="6"/>
      <c r="K58" s="90"/>
      <c r="L58" s="74"/>
      <c r="M58" s="74"/>
      <c r="N58" s="6"/>
      <c r="O58" s="6"/>
      <c r="P58" s="6"/>
      <c r="Q58" s="6"/>
      <c r="R58" s="6"/>
    </row>
    <row r="59" spans="1:18" ht="12.75" customHeight="1">
      <c r="A59" s="53" t="s">
        <v>107</v>
      </c>
      <c r="B59" s="27">
        <v>8558.291</v>
      </c>
      <c r="C59" s="27">
        <v>8522.715</v>
      </c>
      <c r="D59" s="27">
        <v>8587.822</v>
      </c>
      <c r="E59" s="27">
        <v>9268.708</v>
      </c>
      <c r="F59" s="27">
        <v>9938.193</v>
      </c>
      <c r="G59" s="27">
        <v>9891.344</v>
      </c>
      <c r="H59" s="13">
        <f t="shared" si="3"/>
        <v>0.004736363430490442</v>
      </c>
      <c r="I59" s="13">
        <f t="shared" si="4"/>
        <v>-0.06294756304097793</v>
      </c>
      <c r="J59" s="6"/>
      <c r="K59" s="90"/>
      <c r="L59" s="74"/>
      <c r="M59" s="74"/>
      <c r="N59" s="6"/>
      <c r="O59" s="6"/>
      <c r="P59" s="6"/>
      <c r="Q59" s="6"/>
      <c r="R59" s="6"/>
    </row>
    <row r="60" spans="1:18" ht="12.75" customHeight="1">
      <c r="A60" s="53" t="s">
        <v>109</v>
      </c>
      <c r="B60" s="27">
        <v>434.074</v>
      </c>
      <c r="C60" s="27">
        <v>591.1030000000001</v>
      </c>
      <c r="D60" s="27">
        <v>588.948</v>
      </c>
      <c r="E60" s="27">
        <v>417.003</v>
      </c>
      <c r="F60" s="27">
        <v>39.412</v>
      </c>
      <c r="G60" s="27">
        <v>36.927</v>
      </c>
      <c r="H60" s="13">
        <f t="shared" si="3"/>
        <v>0.0672949332466759</v>
      </c>
      <c r="I60" s="13">
        <f>E60/G60-1</f>
        <v>10.292631407912909</v>
      </c>
      <c r="J60" s="6"/>
      <c r="K60" s="90"/>
      <c r="L60" s="74"/>
      <c r="M60" s="74"/>
      <c r="N60" s="6"/>
      <c r="O60" s="6"/>
      <c r="P60" s="6"/>
      <c r="Q60" s="6"/>
      <c r="R60" s="6"/>
    </row>
    <row r="61" spans="1:18" ht="12.75" customHeight="1">
      <c r="A61" s="54" t="s">
        <v>110</v>
      </c>
      <c r="B61" s="14">
        <v>9544.814</v>
      </c>
      <c r="C61" s="14">
        <v>10515.45</v>
      </c>
      <c r="D61" s="14">
        <v>10664.675</v>
      </c>
      <c r="E61" s="14">
        <v>11665.144</v>
      </c>
      <c r="F61" s="14">
        <v>13058.165</v>
      </c>
      <c r="G61" s="14">
        <v>13411.243</v>
      </c>
      <c r="H61" s="13">
        <f t="shared" si="3"/>
        <v>-0.02632701532587245</v>
      </c>
      <c r="I61" s="13">
        <f t="shared" si="4"/>
        <v>-0.1301966566409989</v>
      </c>
      <c r="J61" s="6"/>
      <c r="K61" s="90"/>
      <c r="L61" s="74"/>
      <c r="M61" s="74"/>
      <c r="N61" s="6"/>
      <c r="O61" s="6"/>
      <c r="P61" s="90"/>
      <c r="Q61" s="6"/>
      <c r="R61" s="6"/>
    </row>
    <row r="62" spans="1:18" ht="12.75" customHeight="1">
      <c r="A62" s="53" t="s">
        <v>106</v>
      </c>
      <c r="B62" s="27">
        <v>6153.597</v>
      </c>
      <c r="C62" s="27">
        <v>6779.302000000001</v>
      </c>
      <c r="D62" s="27">
        <v>6812.533</v>
      </c>
      <c r="E62" s="27">
        <v>7203.891</v>
      </c>
      <c r="F62" s="27">
        <v>8027.313</v>
      </c>
      <c r="G62" s="27">
        <v>8300.987</v>
      </c>
      <c r="H62" s="13">
        <f t="shared" si="3"/>
        <v>-0.032968850571624686</v>
      </c>
      <c r="I62" s="13">
        <f t="shared" si="4"/>
        <v>-0.1321645245318418</v>
      </c>
      <c r="J62" s="6"/>
      <c r="K62" s="90"/>
      <c r="L62" s="74"/>
      <c r="M62" s="74"/>
      <c r="N62" s="6"/>
      <c r="O62" s="6"/>
      <c r="P62" s="90"/>
      <c r="Q62" s="6"/>
      <c r="R62" s="6"/>
    </row>
    <row r="63" spans="1:18" ht="12.75" customHeight="1">
      <c r="A63" s="53" t="s">
        <v>107</v>
      </c>
      <c r="B63" s="27">
        <v>3389.135</v>
      </c>
      <c r="C63" s="27">
        <v>3733.934</v>
      </c>
      <c r="D63" s="27">
        <v>3850.227</v>
      </c>
      <c r="E63" s="27">
        <v>4458.025</v>
      </c>
      <c r="F63" s="27">
        <v>5028.0470000000005</v>
      </c>
      <c r="G63" s="27">
        <v>5108.162</v>
      </c>
      <c r="H63" s="13">
        <f t="shared" si="3"/>
        <v>-0.01568372342145763</v>
      </c>
      <c r="I63" s="13">
        <f t="shared" si="4"/>
        <v>-0.12727415457849622</v>
      </c>
      <c r="J63" s="6"/>
      <c r="K63" s="90"/>
      <c r="L63" s="74"/>
      <c r="M63" s="74"/>
      <c r="N63" s="6"/>
      <c r="O63" s="6"/>
      <c r="P63" s="90"/>
      <c r="Q63" s="6"/>
      <c r="R63" s="6"/>
    </row>
    <row r="64" spans="1:18" ht="12.75" customHeight="1">
      <c r="A64" s="53" t="s">
        <v>109</v>
      </c>
      <c r="B64" s="27">
        <v>2.086</v>
      </c>
      <c r="C64" s="27">
        <v>2.212</v>
      </c>
      <c r="D64" s="27">
        <v>1.915</v>
      </c>
      <c r="E64" s="27">
        <v>3.23</v>
      </c>
      <c r="F64" s="27">
        <v>2.806</v>
      </c>
      <c r="G64" s="27">
        <v>2.097</v>
      </c>
      <c r="H64" s="13">
        <f t="shared" si="3"/>
        <v>0.3381020505484025</v>
      </c>
      <c r="I64" s="13">
        <f t="shared" si="4"/>
        <v>0.5402956604673343</v>
      </c>
      <c r="J64" s="6"/>
      <c r="K64" s="90"/>
      <c r="L64" s="74"/>
      <c r="M64" s="74"/>
      <c r="N64" s="6"/>
      <c r="O64" s="6"/>
      <c r="P64" s="90"/>
      <c r="Q64" s="6"/>
      <c r="R64" s="6"/>
    </row>
    <row r="65" spans="1:18" ht="12.75" customHeight="1">
      <c r="A65" s="54" t="s">
        <v>111</v>
      </c>
      <c r="B65" s="14">
        <f>+B57-B61</f>
        <v>15669.436</v>
      </c>
      <c r="C65" s="14">
        <v>15082.054</v>
      </c>
      <c r="D65" s="14">
        <f aca="true" t="shared" si="5" ref="D65:E68">D57-D61</f>
        <v>14807.318</v>
      </c>
      <c r="E65" s="14">
        <f t="shared" si="5"/>
        <v>14716.810000000001</v>
      </c>
      <c r="F65" s="14">
        <v>14617.025999999998</v>
      </c>
      <c r="G65" s="14">
        <f>G57-G61</f>
        <v>14414.098</v>
      </c>
      <c r="H65" s="13">
        <f t="shared" si="3"/>
        <v>0.014078439039334922</v>
      </c>
      <c r="I65" s="13">
        <f t="shared" si="4"/>
        <v>0.02100110600052818</v>
      </c>
      <c r="J65" s="6"/>
      <c r="K65" s="90"/>
      <c r="L65" s="74"/>
      <c r="M65" s="74"/>
      <c r="N65" s="6"/>
      <c r="O65" s="6"/>
      <c r="P65" s="6"/>
      <c r="Q65" s="6"/>
      <c r="R65" s="6"/>
    </row>
    <row r="66" spans="1:18" ht="12.75" customHeight="1">
      <c r="A66" s="53" t="s">
        <v>106</v>
      </c>
      <c r="B66" s="27">
        <f>+B58-B62</f>
        <v>10068.288</v>
      </c>
      <c r="C66" s="27">
        <v>9704.384000000002</v>
      </c>
      <c r="D66" s="27">
        <f t="shared" si="5"/>
        <v>9482.690999999999</v>
      </c>
      <c r="E66" s="27">
        <f t="shared" si="5"/>
        <v>9492.351999999999</v>
      </c>
      <c r="F66" s="27">
        <v>9670.269000000002</v>
      </c>
      <c r="G66" s="27">
        <f>G58-G62</f>
        <v>9596.083</v>
      </c>
      <c r="H66" s="13">
        <f t="shared" si="3"/>
        <v>0.007730862686369244</v>
      </c>
      <c r="I66" s="13">
        <f t="shared" si="4"/>
        <v>-0.010809723092224388</v>
      </c>
      <c r="J66" s="6"/>
      <c r="K66" s="90"/>
      <c r="L66" s="74"/>
      <c r="M66" s="74"/>
      <c r="N66" s="6"/>
      <c r="O66" s="6"/>
      <c r="P66" s="6"/>
      <c r="Q66" s="6"/>
      <c r="R66" s="6"/>
    </row>
    <row r="67" spans="1:18" ht="12.75" customHeight="1">
      <c r="A67" s="53" t="s">
        <v>107</v>
      </c>
      <c r="B67" s="27">
        <f>+B59-B63</f>
        <v>5169.155999999999</v>
      </c>
      <c r="C67" s="27">
        <v>4788.781</v>
      </c>
      <c r="D67" s="27">
        <f t="shared" si="5"/>
        <v>4737.595</v>
      </c>
      <c r="E67" s="27">
        <f t="shared" si="5"/>
        <v>4810.683000000001</v>
      </c>
      <c r="F67" s="27">
        <v>4910.145999999999</v>
      </c>
      <c r="G67" s="27">
        <f>G59-G63</f>
        <v>4783.181999999999</v>
      </c>
      <c r="H67" s="13">
        <f t="shared" si="3"/>
        <v>0.026543836299768753</v>
      </c>
      <c r="I67" s="13">
        <f t="shared" si="4"/>
        <v>0.005749519880281051</v>
      </c>
      <c r="J67" s="6"/>
      <c r="K67" s="90"/>
      <c r="L67" s="74"/>
      <c r="M67" s="74"/>
      <c r="N67" s="6"/>
      <c r="O67" s="6"/>
      <c r="P67" s="6"/>
      <c r="Q67" s="6"/>
      <c r="R67" s="6"/>
    </row>
    <row r="68" spans="1:18" ht="12.75" customHeight="1">
      <c r="A68" s="53" t="s">
        <v>109</v>
      </c>
      <c r="B68" s="27">
        <f>+B60-B64</f>
        <v>431.988</v>
      </c>
      <c r="C68" s="27">
        <v>588.8910000000001</v>
      </c>
      <c r="D68" s="27">
        <f t="shared" si="5"/>
        <v>587.033</v>
      </c>
      <c r="E68" s="27">
        <f t="shared" si="5"/>
        <v>413.77299999999997</v>
      </c>
      <c r="F68" s="27">
        <v>36.606</v>
      </c>
      <c r="G68" s="27">
        <f>G60-G64</f>
        <v>34.83</v>
      </c>
      <c r="H68" s="13">
        <f t="shared" si="3"/>
        <v>0.05099052540913007</v>
      </c>
      <c r="I68" s="13">
        <f t="shared" si="4"/>
        <v>10.879787539477462</v>
      </c>
      <c r="J68" s="6"/>
      <c r="K68" s="90"/>
      <c r="L68" s="74"/>
      <c r="M68" s="74"/>
      <c r="N68" s="6"/>
      <c r="O68" s="6"/>
      <c r="P68" s="6"/>
      <c r="Q68" s="6"/>
      <c r="R68" s="6"/>
    </row>
    <row r="69" spans="2:19" ht="12" customHeight="1">
      <c r="B69" s="77"/>
      <c r="C69" s="77"/>
      <c r="D69" s="77"/>
      <c r="E69" s="79"/>
      <c r="F69" s="77"/>
      <c r="G69" s="77"/>
      <c r="H69" s="77"/>
      <c r="I69" s="79"/>
      <c r="J69"/>
      <c r="K69" s="6"/>
      <c r="L69" s="90"/>
      <c r="M69" s="74"/>
      <c r="N69" s="58"/>
      <c r="O69" s="6"/>
      <c r="P69" s="6"/>
      <c r="Q69" s="6"/>
      <c r="R69" s="6"/>
      <c r="S69" s="6"/>
    </row>
    <row r="70" spans="5:8" ht="12.75">
      <c r="E70" s="79"/>
      <c r="F70" s="79"/>
      <c r="G70" s="79"/>
      <c r="H70" s="79"/>
    </row>
    <row r="71" ht="11.25">
      <c r="I71" s="14"/>
    </row>
    <row r="72" spans="2:9" ht="11.25">
      <c r="B72" s="14"/>
      <c r="C72" s="14"/>
      <c r="D72" s="14"/>
      <c r="E72" s="14"/>
      <c r="F72" s="14"/>
      <c r="G72" s="14"/>
      <c r="H72" s="14"/>
      <c r="I72" s="27"/>
    </row>
    <row r="73" spans="2:9" ht="11.25">
      <c r="B73" s="27"/>
      <c r="C73" s="14"/>
      <c r="D73" s="27"/>
      <c r="E73" s="27"/>
      <c r="F73" s="27"/>
      <c r="G73" s="27"/>
      <c r="H73" s="27"/>
      <c r="I73" s="27"/>
    </row>
    <row r="74" spans="2:9" ht="11.25">
      <c r="B74" s="27"/>
      <c r="C74" s="27"/>
      <c r="D74" s="27"/>
      <c r="E74" s="27"/>
      <c r="F74" s="27"/>
      <c r="G74" s="27"/>
      <c r="H74" s="27"/>
      <c r="I74" s="27"/>
    </row>
    <row r="75" spans="2:9" ht="11.25">
      <c r="B75" s="27"/>
      <c r="C75" s="27"/>
      <c r="D75" s="27"/>
      <c r="E75" s="27"/>
      <c r="F75" s="27"/>
      <c r="G75" s="27"/>
      <c r="H75" s="27"/>
      <c r="I75" s="14"/>
    </row>
    <row r="76" spans="2:9" ht="11.25">
      <c r="B76" s="14"/>
      <c r="C76" s="14"/>
      <c r="D76" s="14"/>
      <c r="E76" s="14"/>
      <c r="F76" s="14"/>
      <c r="G76" s="14"/>
      <c r="I76" s="27"/>
    </row>
    <row r="77" spans="2:9" ht="11.25">
      <c r="B77" s="27"/>
      <c r="C77" s="27"/>
      <c r="D77" s="27"/>
      <c r="E77" s="27"/>
      <c r="F77" s="27"/>
      <c r="G77" s="27"/>
      <c r="I77" s="27"/>
    </row>
    <row r="78" spans="2:9" ht="11.25">
      <c r="B78" s="27"/>
      <c r="C78" s="27"/>
      <c r="D78" s="27"/>
      <c r="E78" s="27"/>
      <c r="F78" s="27"/>
      <c r="G78" s="27"/>
      <c r="I78" s="27"/>
    </row>
    <row r="79" spans="2:9" ht="11.25">
      <c r="B79" s="27"/>
      <c r="C79" s="27"/>
      <c r="D79" s="27"/>
      <c r="E79" s="27"/>
      <c r="F79" s="27"/>
      <c r="G79" s="27"/>
      <c r="I79" s="14"/>
    </row>
    <row r="80" spans="2:9" ht="11.25">
      <c r="B80" s="14"/>
      <c r="C80" s="14"/>
      <c r="D80" s="14"/>
      <c r="E80" s="14"/>
      <c r="F80" s="14"/>
      <c r="G80" s="14"/>
      <c r="I80" s="27"/>
    </row>
    <row r="81" spans="2:9" ht="11.25">
      <c r="B81" s="27"/>
      <c r="C81" s="27"/>
      <c r="D81" s="27"/>
      <c r="E81" s="27"/>
      <c r="F81" s="27"/>
      <c r="G81" s="27"/>
      <c r="I81" s="27"/>
    </row>
    <row r="82" spans="2:9" ht="11.25">
      <c r="B82" s="27"/>
      <c r="C82" s="27"/>
      <c r="D82" s="27"/>
      <c r="E82" s="27"/>
      <c r="F82" s="27"/>
      <c r="G82" s="27"/>
      <c r="I82" s="27"/>
    </row>
    <row r="83" spans="2:9" ht="11.25">
      <c r="B83" s="27"/>
      <c r="C83" s="27"/>
      <c r="D83" s="27"/>
      <c r="E83" s="27"/>
      <c r="F83" s="27"/>
      <c r="G83" s="27"/>
      <c r="I83" s="14"/>
    </row>
    <row r="84" spans="2:9" ht="11.25">
      <c r="B84" s="56"/>
      <c r="C84" s="56"/>
      <c r="D84" s="56"/>
      <c r="E84" s="56"/>
      <c r="F84" s="56"/>
      <c r="I84" s="2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2011-06-14T08:04:25Z</cp:lastPrinted>
  <dcterms:created xsi:type="dcterms:W3CDTF">2008-11-05T07:26:31Z</dcterms:created>
  <dcterms:modified xsi:type="dcterms:W3CDTF">2011-06-15T04:40:26Z</dcterms:modified>
  <cp:category/>
  <cp:version/>
  <cp:contentType/>
  <cp:contentStatus/>
</cp:coreProperties>
</file>