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tabRatio="884" firstSheet="52" activeTab="56"/>
  </bookViews>
  <sheets>
    <sheet name="TITLE" sheetId="1" r:id="rId1"/>
    <sheet name="R0101" sheetId="2" r:id="rId2"/>
    <sheet name="R0101i" sheetId="3" r:id="rId3"/>
    <sheet name="R0102" sheetId="4" r:id="rId4"/>
    <sheet name="R0102i" sheetId="5" r:id="rId5"/>
    <sheet name="R0103" sheetId="6" r:id="rId6"/>
    <sheet name="R010301" sheetId="7" r:id="rId7"/>
    <sheet name="R010301i" sheetId="8" r:id="rId8"/>
    <sheet name="R0104" sheetId="9" r:id="rId9"/>
    <sheet name="R0104i" sheetId="10" r:id="rId10"/>
    <sheet name="R0105" sheetId="11" r:id="rId11"/>
    <sheet name="R0105i" sheetId="12" r:id="rId12"/>
    <sheet name="R0201i" sheetId="13" r:id="rId13"/>
    <sheet name="R0201" sheetId="14" r:id="rId14"/>
    <sheet name="R0301" sheetId="15" r:id="rId15"/>
    <sheet name="R0302" sheetId="16" r:id="rId16"/>
    <sheet name="R0303" sheetId="17" r:id="rId17"/>
    <sheet name="R0401" sheetId="18" r:id="rId18"/>
    <sheet name="R0401i" sheetId="19" r:id="rId19"/>
    <sheet name="R0402" sheetId="20" r:id="rId20"/>
    <sheet name="R0402i" sheetId="21" r:id="rId21"/>
    <sheet name="R0403" sheetId="22" r:id="rId22"/>
    <sheet name="R0403i" sheetId="23" r:id="rId23"/>
    <sheet name="R040401" sheetId="24" r:id="rId24"/>
    <sheet name="R040402" sheetId="25" r:id="rId25"/>
    <sheet name="R040403" sheetId="26" r:id="rId26"/>
    <sheet name="R040404" sheetId="27" r:id="rId27"/>
    <sheet name="R040405" sheetId="28" r:id="rId28"/>
    <sheet name="R040406" sheetId="29" r:id="rId29"/>
    <sheet name="R040407" sheetId="30" r:id="rId30"/>
    <sheet name="R040408" sheetId="31" r:id="rId31"/>
    <sheet name="R040408i" sheetId="32" r:id="rId32"/>
    <sheet name="R0405" sheetId="33" r:id="rId33"/>
    <sheet name="R0406" sheetId="34" r:id="rId34"/>
    <sheet name="R0407" sheetId="35" r:id="rId35"/>
    <sheet name="R0408" sheetId="36" r:id="rId36"/>
    <sheet name="R0409" sheetId="37" r:id="rId37"/>
    <sheet name="R0410" sheetId="38" r:id="rId38"/>
    <sheet name="R0411" sheetId="39" r:id="rId39"/>
    <sheet name="R0501" sheetId="40" r:id="rId40"/>
    <sheet name="R0502" sheetId="41" r:id="rId41"/>
    <sheet name="R0503" sheetId="42" r:id="rId42"/>
    <sheet name="R060101" sheetId="43" r:id="rId43"/>
    <sheet name="R060101i" sheetId="44" r:id="rId44"/>
    <sheet name="R060102" sheetId="45" r:id="rId45"/>
    <sheet name="R060102i" sheetId="46" r:id="rId46"/>
    <sheet name="R060201" sheetId="47" r:id="rId47"/>
    <sheet name="R060201i" sheetId="48" r:id="rId48"/>
    <sheet name="R060202" sheetId="49" r:id="rId49"/>
    <sheet name="R060202i" sheetId="50" r:id="rId50"/>
    <sheet name="R0701" sheetId="51" r:id="rId51"/>
    <sheet name="R0702" sheetId="52" r:id="rId52"/>
    <sheet name="R0801" sheetId="53" r:id="rId53"/>
    <sheet name="R0802" sheetId="54" r:id="rId54"/>
    <sheet name="R0803" sheetId="55" r:id="rId55"/>
    <sheet name="R0901" sheetId="56" r:id="rId56"/>
    <sheet name="R1001" sheetId="57" r:id="rId57"/>
    <sheet name="R1101i" sheetId="58" r:id="rId58"/>
    <sheet name="R1101" sheetId="59" r:id="rId59"/>
    <sheet name="R1102" sheetId="60" r:id="rId60"/>
    <sheet name="R1103" sheetId="61" r:id="rId61"/>
    <sheet name="R1201" sheetId="62" r:id="rId62"/>
    <sheet name="R1202" sheetId="63" r:id="rId63"/>
    <sheet name="R120301" sheetId="64" r:id="rId64"/>
    <sheet name="R120302" sheetId="65" r:id="rId65"/>
    <sheet name="Протокол ошибок" sheetId="66" r:id="rId66"/>
    <sheet name="Сведения о СД МФК" sheetId="67" r:id="rId67"/>
    <sheet name="Сведения Правлении МФК" sheetId="68" r:id="rId68"/>
    <sheet name="Сведения об акционерах МФК" sheetId="69" r:id="rId69"/>
    <sheet name="Сведения о Шариатском совете" sheetId="70" r:id="rId70"/>
    <sheet name="Должностные лица" sheetId="71" r:id="rId71"/>
    <sheet name="Базовая информация" sheetId="72" r:id="rId72"/>
    <sheet name="Филиалы_Представительства" sheetId="73" r:id="rId73"/>
    <sheet name="Дочерние и аффил. компании" sheetId="74" r:id="rId74"/>
    <sheet name="Действующие комитеты" sheetId="75" r:id="rId75"/>
  </sheets>
  <definedNames>
    <definedName name="_xlnm.Print_Area" localSheetId="13">'R0201'!$A$1:$D$61</definedName>
    <definedName name="_xlnm.Print_Area" localSheetId="17">'R0401'!$A$1:$N$25</definedName>
    <definedName name="_xlnm.Print_Area" localSheetId="51">'R0702'!$A$1:$N$32</definedName>
    <definedName name="_xlnm.Print_Area" localSheetId="63">'R120301'!$A$1:$H$39</definedName>
    <definedName name="_xlnm.Print_Area" localSheetId="71">'Базовая информация'!$A$1:$X$13</definedName>
    <definedName name="_xlnm.Print_Area" localSheetId="74">'Действующие комитеты'!$A$1:$O$14</definedName>
    <definedName name="_xlnm.Print_Area" localSheetId="70">'Должностные лица'!$A$1:$G$29</definedName>
    <definedName name="_xlnm.Print_Area" localSheetId="73">'Дочерние и аффил. компании'!$A$1:$P$19</definedName>
    <definedName name="_xlnm.Print_Area" localSheetId="72">'Филиалы_Представительства'!$A$1:$O$19</definedName>
  </definedNames>
  <calcPr fullCalcOnLoad="1"/>
</workbook>
</file>

<file path=xl/sharedStrings.xml><?xml version="1.0" encoding="utf-8"?>
<sst xmlns="http://schemas.openxmlformats.org/spreadsheetml/2006/main" count="2622" uniqueCount="1093">
  <si>
    <t xml:space="preserve"> Расходы по финансированию, полученному от других финансовых институтов</t>
  </si>
  <si>
    <t xml:space="preserve"> Расходы по финансированию, полученному от международных финансовых институтов (другие источники финансирования)</t>
  </si>
  <si>
    <t>Расходы по средствам, заимствованным МФК от  юридических лиц и учредителей (акционеров)</t>
  </si>
  <si>
    <t>а) расходы по финансированию, предоставленному МФК от учредителей (акционеров) – физических лиц</t>
  </si>
  <si>
    <t>б) расходы по финансированию, предоставленному МФК от учредителей (акционеров) – юридических лиц</t>
  </si>
  <si>
    <t xml:space="preserve"> Прочие расходы</t>
  </si>
  <si>
    <t xml:space="preserve"> Всего </t>
  </si>
  <si>
    <t xml:space="preserve"> Чистый доход от операций</t>
  </si>
  <si>
    <t xml:space="preserve"> Расходы на РППУ</t>
  </si>
  <si>
    <t xml:space="preserve">МФК осуществляет операции по </t>
  </si>
  <si>
    <t xml:space="preserve">исламским принципам банковского </t>
  </si>
  <si>
    <t xml:space="preserve">дела и финансирования в рамках </t>
  </si>
  <si>
    <t>«исламского окна» (далее - ИПФ)</t>
  </si>
  <si>
    <t xml:space="preserve">Подпись:_____      Должность:_________ Фамилия:___________ </t>
  </si>
  <si>
    <t>Подпись:_____Должность:_________ Фамилия:________</t>
  </si>
  <si>
    <t>А. Депозитыс разбивкой по суммам</t>
  </si>
  <si>
    <t>в национальной валюте (тыс. сом.)</t>
  </si>
  <si>
    <t>1.1.</t>
  </si>
  <si>
    <t>1.2.</t>
  </si>
  <si>
    <t xml:space="preserve">Средвзвешенная процентная ставка, % </t>
  </si>
  <si>
    <t>в национальной валюте (сом.)</t>
  </si>
  <si>
    <t>от 1 года до 3 лет</t>
  </si>
  <si>
    <t xml:space="preserve">    Из них по ИПФ</t>
  </si>
  <si>
    <t>Б. Сведения о списанных за счет РППУ и возвращенные активы и забалансовые обязательства</t>
  </si>
  <si>
    <t xml:space="preserve">   кредиты, РЕПО-операции и краткосрочные операции с банками и финансово-кредитными учреждениями</t>
  </si>
  <si>
    <t xml:space="preserve">Примечание:
Для «исламского окна» МФК:
Заемщик – клиент, которому МФК предоставила финансирование в соответствии с исламскими принципами банковского дела и финансирования.
Кредит – денежные средства, предоставляемые клиентам в соответствии с исламскими принципами банковского дела и финансирования.
Кредитор – лицо, предоставившее денежные средства МФК по исламским принципам банковского дела и финансирования.
Депозит – денежные средства, привлеченные МФК от клиентов по  договору мудараба.
</t>
  </si>
  <si>
    <t>Чистый доход после отчислений в РППУ</t>
  </si>
  <si>
    <t xml:space="preserve">В. Прочие доходы по операциям </t>
  </si>
  <si>
    <t xml:space="preserve"> Комиссионные и оплата за услуги</t>
  </si>
  <si>
    <t xml:space="preserve">Доход от курсовой разницы </t>
  </si>
  <si>
    <t>Другие доходы</t>
  </si>
  <si>
    <t xml:space="preserve"> Всего</t>
  </si>
  <si>
    <t>Г. Прочие расходы по операциям, операционные расходы</t>
  </si>
  <si>
    <t xml:space="preserve">Расходы по оплате за услуги и комиссионные сборы </t>
  </si>
  <si>
    <t>Операционные расходы</t>
  </si>
  <si>
    <t>Налоги</t>
  </si>
  <si>
    <t>Такафул</t>
  </si>
  <si>
    <t>Расходы на РППУ (не от операций финансирования)</t>
  </si>
  <si>
    <t>Прибыль (убыток) до уплаты налогов</t>
  </si>
  <si>
    <t>Расходы на закят и благотворительность</t>
  </si>
  <si>
    <t>Чистая прибыль (убыток)</t>
  </si>
  <si>
    <t xml:space="preserve">   резерв на выравнивание прибыли (РВП)</t>
  </si>
  <si>
    <t xml:space="preserve">   резерв на покрытие рисков по инвестициям (РВИ)</t>
  </si>
  <si>
    <t>А-1. Информация о просроченных активах, несущих в себе кредитный риск, выданных по ИПФ</t>
  </si>
  <si>
    <t>Всего просроченных активов</t>
  </si>
  <si>
    <t>Всего активов   в статусе не начисления</t>
  </si>
  <si>
    <t>a) промышленность</t>
  </si>
  <si>
    <t>б) сельское хозяйство</t>
  </si>
  <si>
    <t>в)  заготовка и переработка</t>
  </si>
  <si>
    <t>г)  торговля и коммерческие операции</t>
  </si>
  <si>
    <t>д) услуги</t>
  </si>
  <si>
    <t>е) транспорт</t>
  </si>
  <si>
    <t>з)  строительство и покупка недвижимости (жилья)</t>
  </si>
  <si>
    <t xml:space="preserve">и) физические лица </t>
  </si>
  <si>
    <t xml:space="preserve">к) прочие </t>
  </si>
  <si>
    <t>Подпись:_____      Должность:_________ Фамилия:___________</t>
  </si>
  <si>
    <t>4. Б-1. Классификация активов и забалансовых обязательств по ИПФ по степени риска</t>
  </si>
  <si>
    <t>Субстандартные</t>
  </si>
  <si>
    <t xml:space="preserve">Справочно: количество </t>
  </si>
  <si>
    <t>б) расчетные счета в других банках</t>
  </si>
  <si>
    <t>в) счета в других банках</t>
  </si>
  <si>
    <t>2. Финансирование, предоставленное другим клиентам:</t>
  </si>
  <si>
    <t>а)  промышленность</t>
  </si>
  <si>
    <t>в) заготовка и переработка</t>
  </si>
  <si>
    <t>з)строительство и покупка недвижимости (жилья)</t>
  </si>
  <si>
    <t>и) физические лица</t>
  </si>
  <si>
    <t>к) другие</t>
  </si>
  <si>
    <t xml:space="preserve">4.Всего </t>
  </si>
  <si>
    <t>5. Прочая собственность, принятая в погашение предоставленного актива</t>
  </si>
  <si>
    <t>6. Прочие активы</t>
  </si>
  <si>
    <t>7. Всего активов, подлежащих классификации</t>
  </si>
  <si>
    <t>8.  Забалансовые обязательства</t>
  </si>
  <si>
    <t>9. Всего активов и забалансовых обязательств, подлежащих классификации</t>
  </si>
  <si>
    <t>Специальные" резервы</t>
  </si>
  <si>
    <t>Должность:___________ Фамилия:_______________ Подпись: ________________</t>
  </si>
  <si>
    <t>Дожность:_________________ Фамилия: ___________________ Подпись:_________</t>
  </si>
  <si>
    <t>4 .В-1. Информация по финансированию, предоставленному по ИПФ</t>
  </si>
  <si>
    <t xml:space="preserve">Виды финансирования </t>
  </si>
  <si>
    <t xml:space="preserve">Промышленность  </t>
  </si>
  <si>
    <t>нац.</t>
  </si>
  <si>
    <t>ин.</t>
  </si>
  <si>
    <t>Покупка недвижимости (жилья)</t>
  </si>
  <si>
    <t xml:space="preserve">Физические лица </t>
  </si>
  <si>
    <t xml:space="preserve">Финансирование, </t>
  </si>
  <si>
    <t>Краткое описание проблемы заемщика (указать, если финансирование было получено по ИПФ)</t>
  </si>
  <si>
    <t>Из них по ИПФ:</t>
  </si>
  <si>
    <t>Из них по ИПФ</t>
  </si>
  <si>
    <t>Причина реструктуризаци (указать, если финансирование было получено по ИПФ)</t>
  </si>
  <si>
    <t>Должность:___________ Фамилия:____________ Подпись: __________</t>
  </si>
  <si>
    <t>Счета юридических лиц</t>
  </si>
  <si>
    <t>Счета физических лиц</t>
  </si>
  <si>
    <t xml:space="preserve">А-1. Анализ чувствительности активов и обязательств по ИПФ к изменению ставок доходности (ГЭП-анализ) </t>
  </si>
  <si>
    <t xml:space="preserve">      </t>
  </si>
  <si>
    <t xml:space="preserve"> в т. ч. в иностранной валюте</t>
  </si>
  <si>
    <t>Счета в других банках</t>
  </si>
  <si>
    <t>в т. ч. в иностранной валюте</t>
  </si>
  <si>
    <t>Финансирование другим клиентам</t>
  </si>
  <si>
    <t>Кредиты финансово-кредитным организациям</t>
  </si>
  <si>
    <t>Расчетные счета в других банках и ФКО</t>
  </si>
  <si>
    <t>Счета (депозитные) в других банках и ФКО:</t>
  </si>
  <si>
    <t>Финансирование, предоставленное банкам и ФКО:</t>
  </si>
  <si>
    <t>от международных ФКО</t>
  </si>
  <si>
    <t>от других ФКО КР</t>
  </si>
  <si>
    <t>б) от других ФКО КР</t>
  </si>
  <si>
    <t>г) от международных ФКО</t>
  </si>
  <si>
    <t>Доход от процентов на кредиты ФКО</t>
  </si>
  <si>
    <t xml:space="preserve">Доходы, полученные по финансированию, предоставленному ФКО </t>
  </si>
  <si>
    <t>Кредиты и другие операции с финансово-кредитными организациями:</t>
  </si>
  <si>
    <t>1. Финансирование и другие операции с ФКО:</t>
  </si>
  <si>
    <t>а) финансирование и краткосрочные операции с банками и ФКО</t>
  </si>
  <si>
    <t>Кредиты ФКО</t>
  </si>
  <si>
    <t>предоставленное ФКО</t>
  </si>
  <si>
    <t>Кредиты ФКО, из них:</t>
  </si>
  <si>
    <t>Кредитный портфель и заемщики имеющие паралельные кредиты в других ФКО</t>
  </si>
  <si>
    <t>Финансирование ФКО</t>
  </si>
  <si>
    <t xml:space="preserve">   От других ФКО КР</t>
  </si>
  <si>
    <t xml:space="preserve">   От международных ФКО</t>
  </si>
  <si>
    <t xml:space="preserve"> б) от других ФКО КР</t>
  </si>
  <si>
    <t>Финансирование, предоставленное ФКО</t>
  </si>
  <si>
    <t xml:space="preserve"> б) От других ФКО КР</t>
  </si>
  <si>
    <t>г) От международных ФКО</t>
  </si>
  <si>
    <t>СИ / СК * 100%</t>
  </si>
  <si>
    <t>Максимальный размер финансирования, выдаваемого одному и тому же лицу, МФК, занимающихся оптовым финансированием</t>
  </si>
  <si>
    <t>не более 20%</t>
  </si>
  <si>
    <t>ЭКОНОМИЧЕСКИЕ НОРМАТИВЫ ДЛЯ МФК, ПРИВЛЕКАЮЩИХ ДЕПОЗИТЫ</t>
  </si>
  <si>
    <t>СК / УК * 100%</t>
  </si>
  <si>
    <t>СК / СА * 100%</t>
  </si>
  <si>
    <t>СЗ / СК * 100%</t>
  </si>
  <si>
    <t>ЛА / ОБ * 100%</t>
  </si>
  <si>
    <t>К / В *100%</t>
  </si>
  <si>
    <t>Максимальный размер риска по операциям</t>
  </si>
  <si>
    <t>СЗ Аф. лиц/СК*100%</t>
  </si>
  <si>
    <t>СЗС / СК * 100%</t>
  </si>
  <si>
    <t xml:space="preserve">СЗС - совокупная задолженность служащих перед МФК; </t>
  </si>
  <si>
    <t xml:space="preserve">СИ - совокупные инвестиции в микрофинансовые организации, лизинговые компании и банки; </t>
  </si>
  <si>
    <t xml:space="preserve">СЗА - совокупная задолженность аффилированных лиц. </t>
  </si>
  <si>
    <t>ОБ - Обязательства</t>
  </si>
  <si>
    <t>Раздел 10. Сведения о соблюдении экономических нормативов</t>
  </si>
  <si>
    <t>Другие активы, чувствительные к изменениям ставок доходности на рынке</t>
  </si>
  <si>
    <t>Всего активов, чувствительных к изменениям ставок доходности на рынке</t>
  </si>
  <si>
    <t>Денежные средства на срочных счетах физических лиц</t>
  </si>
  <si>
    <t>Денежные средства на срочных счетах юридических лиц</t>
  </si>
  <si>
    <t>Финансирование полученное:</t>
  </si>
  <si>
    <t xml:space="preserve"> а) от банков КР;</t>
  </si>
  <si>
    <t xml:space="preserve">  в т. ч. в иностранной валюте</t>
  </si>
  <si>
    <t>Обязательства по средствам, заимствованным МФК от юридических лиц и учредителей  (акционеров)</t>
  </si>
  <si>
    <t xml:space="preserve">а) обязательства по финансированию предоставленному учредителями (акционерами) – физическими лицами </t>
  </si>
  <si>
    <t>в т. ч. в иностранной валюте; </t>
  </si>
  <si>
    <t>б) обязательства по финансированию предоставленному учредителями (акционерами)  – юридическими лицами</t>
  </si>
  <si>
    <t>Другие обязательства, чувствительные к изменениям  ставок доходности</t>
  </si>
  <si>
    <t>Всего обязательств, чувствительных к изменениям  ставок доходности</t>
  </si>
  <si>
    <t xml:space="preserve">Б-1. Анализ активов/обязательств по ИПФ по срокам погашения </t>
  </si>
  <si>
    <t>Подраздел 6.Б. Срок погашения активов/обязательств по ИПФ по срокам погашения</t>
  </si>
  <si>
    <t xml:space="preserve"> а) от банков КР</t>
  </si>
  <si>
    <t>В том числе по ИПФ</t>
  </si>
  <si>
    <t>Из них в других валютах по ИПФ</t>
  </si>
  <si>
    <t>В т.ч. в других валютах</t>
  </si>
  <si>
    <t>Информация о финансировании, предоставленном клиентам по ИПФ</t>
  </si>
  <si>
    <t>Строительство и покупка недвижимости (жилья)</t>
  </si>
  <si>
    <t>Финансирование, предоставленное физическим  лицам на потребительские цели</t>
  </si>
  <si>
    <t xml:space="preserve">Другие </t>
  </si>
  <si>
    <t>В процентах к общей сумме портфеля по финансированию</t>
  </si>
  <si>
    <t>Средний размер сделки финансирования</t>
  </si>
  <si>
    <t>Средневзвешенная наценка/доход, на конец отчетного  периода, в  %</t>
  </si>
  <si>
    <t>Максимальный размер финансирования</t>
  </si>
  <si>
    <t xml:space="preserve">Минимальный размер финансирования </t>
  </si>
  <si>
    <t>В процентах к общей сумме портфеля по финасированию</t>
  </si>
  <si>
    <t xml:space="preserve">Сумма портфель </t>
  </si>
  <si>
    <t xml:space="preserve">Кол-во  клиентов </t>
  </si>
  <si>
    <t xml:space="preserve">Утвержден </t>
  </si>
  <si>
    <t> Постановлением Правления</t>
  </si>
  <si>
    <t>Национального банка</t>
  </si>
  <si>
    <t xml:space="preserve">Кыргызской Республики </t>
  </si>
  <si>
    <t>No.</t>
  </si>
  <si>
    <t>(дата представления)</t>
  </si>
  <si>
    <t>(вход./исх.)</t>
  </si>
  <si>
    <t>По состоянию на:</t>
  </si>
  <si>
    <t>Составлен:</t>
  </si>
  <si>
    <t xml:space="preserve">      /день, месяц, год/</t>
  </si>
  <si>
    <t>/день, месяц, год/</t>
  </si>
  <si>
    <t>Периодичность: - квартальный; -годовой; - корректировка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</si>
  <si>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</si>
  <si>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</si>
  <si>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</si>
  <si>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</si>
  <si>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Отчитывающееся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</si>
  <si>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</si>
  <si>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</si>
  <si>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</si>
  <si>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</si>
  <si>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</si>
  <si>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</si>
  <si>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</si>
  <si>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</si>
  <si>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</si>
  <si>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</si>
  <si>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</si>
  <si>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</si>
  <si>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</si>
  <si>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</si>
  <si>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</si>
  <si>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</si>
  <si>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</si>
  <si>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</si>
  <si>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</si>
  <si>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Форма 1</t>
  </si>
  <si>
    <t>Тыс. сом</t>
  </si>
  <si>
    <t>Наименование статьи</t>
  </si>
  <si>
    <t>Всего</t>
  </si>
  <si>
    <t>в том числе в иностранной валюте</t>
  </si>
  <si>
    <t xml:space="preserve"> </t>
  </si>
  <si>
    <t>Должность:___________ Фамилия:________________ Подпись: _____________________________</t>
  </si>
  <si>
    <t>№</t>
  </si>
  <si>
    <t>Иностранная валюта</t>
  </si>
  <si>
    <t>А.</t>
  </si>
  <si>
    <t>АКТИВЫ</t>
  </si>
  <si>
    <t>Денежные средства</t>
  </si>
  <si>
    <t>Счет в НБКР</t>
  </si>
  <si>
    <t>Расчетные счета в других банках и финансовых учреждениях</t>
  </si>
  <si>
    <t>Депозиты в других банках и финансовых учреждениях</t>
  </si>
  <si>
    <t>Ценные бумаги</t>
  </si>
  <si>
    <t>а)</t>
  </si>
  <si>
    <t>б)</t>
  </si>
  <si>
    <t>в)</t>
  </si>
  <si>
    <t>г)</t>
  </si>
  <si>
    <t>д)</t>
  </si>
  <si>
    <t>Кредиты и финансовая аренда клиентам</t>
  </si>
  <si>
    <t>МИНУС: Специальный резерв на покрытие потенциальных кредитных и лизинговых потерь и убытков</t>
  </si>
  <si>
    <t>Чистые кредиты и финансовая аренда (стр.6-стр.7)</t>
  </si>
  <si>
    <t>Основные средства, в т.ч.:</t>
  </si>
  <si>
    <t>земля и здания</t>
  </si>
  <si>
    <t>прочие основные средства</t>
  </si>
  <si>
    <t>Отчужденные активы</t>
  </si>
  <si>
    <t>недвижимость ссудозаемщика, принятая в погашение актива</t>
  </si>
  <si>
    <t>прочая собственность ссудозаемщика, принятая в погашение актива</t>
  </si>
  <si>
    <t>Прочие активы</t>
  </si>
  <si>
    <t>Начисленные проценты к получению</t>
  </si>
  <si>
    <t>выплаченная предоплата</t>
  </si>
  <si>
    <t xml:space="preserve">невыясненные дебиторские суммы </t>
  </si>
  <si>
    <t xml:space="preserve">    другие прочие активы</t>
  </si>
  <si>
    <t>МИНУС: Резерв на покрытие возможных убытков и потерь на прочие активы</t>
  </si>
  <si>
    <t>Б.</t>
  </si>
  <si>
    <t>ВСЕГО: АКТИВЫ</t>
  </si>
  <si>
    <t>ОБЯЗАТЕЛЬСТВА</t>
  </si>
  <si>
    <t>Срочные депозиты юридических лиц</t>
  </si>
  <si>
    <t>Срочные депозиты физических лиц</t>
  </si>
  <si>
    <t>от банков КР</t>
  </si>
  <si>
    <t>от  международных финансовых организаций и доноров</t>
  </si>
  <si>
    <t>от органов государственной власти</t>
  </si>
  <si>
    <t>Условные гранты</t>
  </si>
  <si>
    <t>В</t>
  </si>
  <si>
    <t>г1)</t>
  </si>
  <si>
    <t>г2)</t>
  </si>
  <si>
    <t>ВСЕГО: ОБЯЗАТЕЛЬСТВА</t>
  </si>
  <si>
    <t>КАПИТАЛ</t>
  </si>
  <si>
    <t>Акционерный капитал:</t>
  </si>
  <si>
    <t>Обыкновенные акции (полностью оплаченный уставный капитал)</t>
  </si>
  <si>
    <t>Прочие обязательства</t>
  </si>
  <si>
    <t>Начисленные проценты к выплате</t>
  </si>
  <si>
    <t>Налоги к уплате</t>
  </si>
  <si>
    <t>Дивиденды к выплате</t>
  </si>
  <si>
    <t>Прочие</t>
  </si>
  <si>
    <t>Привелигированные акции</t>
  </si>
  <si>
    <t>Нераспределенная прибыль (убытки):</t>
  </si>
  <si>
    <t>прибыль (убытки) прошлых периодов</t>
  </si>
  <si>
    <t xml:space="preserve">прибыль (убытки) текущего года </t>
  </si>
  <si>
    <t>резервы на будущие потребности</t>
  </si>
  <si>
    <t xml:space="preserve">Общие Резервы, в том числе:  </t>
  </si>
  <si>
    <t xml:space="preserve">   резерв по переоценке основных средств</t>
  </si>
  <si>
    <t xml:space="preserve">   резерв по переоценке ценных бумаг</t>
  </si>
  <si>
    <t xml:space="preserve">   общий РППУ по кредитам и финансовой аренде</t>
  </si>
  <si>
    <t xml:space="preserve">   общий РППУ по другим активам</t>
  </si>
  <si>
    <t xml:space="preserve">   другие общие резервы</t>
  </si>
  <si>
    <t>Капиталовложения неконсолидированных компаний</t>
  </si>
  <si>
    <t>ВСЕГО: КАПИТАЛ</t>
  </si>
  <si>
    <t>Г. Расшифровка обязательств</t>
  </si>
  <si>
    <t>Сумма полученных средств</t>
  </si>
  <si>
    <t>Кредитор</t>
  </si>
  <si>
    <t>Условие</t>
  </si>
  <si>
    <t>мин.</t>
  </si>
  <si>
    <t>макс.</t>
  </si>
  <si>
    <t>ВСЕГО</t>
  </si>
  <si>
    <t>Кредиты полученные</t>
  </si>
  <si>
    <t>Д. Расшифровка кредитного портфеля</t>
  </si>
  <si>
    <t>Название продукта</t>
  </si>
  <si>
    <t>Сумма кредита на одного клиента</t>
  </si>
  <si>
    <t>Сроки</t>
  </si>
  <si>
    <t>Процентная ставка в месяц</t>
  </si>
  <si>
    <t xml:space="preserve">Метод начисления </t>
  </si>
  <si>
    <t xml:space="preserve">на остаток  </t>
  </si>
  <si>
    <t xml:space="preserve">на начальный баланс </t>
  </si>
  <si>
    <t>Групповое кредитование без залога</t>
  </si>
  <si>
    <t>Групповое кредитование под залог</t>
  </si>
  <si>
    <t>Индивидуальное кредитова-ние без залога</t>
  </si>
  <si>
    <t>Индивидуальное кредитова-ние под залог</t>
  </si>
  <si>
    <t>Другие</t>
  </si>
  <si>
    <t>A. Процентные доходы</t>
  </si>
  <si>
    <t>текущий период</t>
  </si>
  <si>
    <t>с начала года</t>
  </si>
  <si>
    <t xml:space="preserve"> Б. Процентные расходы</t>
  </si>
  <si>
    <t>В. Непроцентные доходы</t>
  </si>
  <si>
    <t>20. Другие непроцентные доходы</t>
  </si>
  <si>
    <t>Г. Непроцентные расходы</t>
  </si>
  <si>
    <t>Д. Операционные и административные расходы</t>
  </si>
  <si>
    <t>Доход от процентов по депозитам и счетам в коммерческих банках</t>
  </si>
  <si>
    <t>Доход от процентов по ценным бумагам</t>
  </si>
  <si>
    <t>Доход от процентов на кредиты и ссуды</t>
  </si>
  <si>
    <t>Прочий доход от процентов</t>
  </si>
  <si>
    <t xml:space="preserve">ВСЕГО: ДОХОД ОТ ПРОЦЕНТОВ </t>
  </si>
  <si>
    <t>Процентный расход по срочным депозитам юридических лиц</t>
  </si>
  <si>
    <t>Процентный расход по срочным депозитам частных лиц</t>
  </si>
  <si>
    <t>Процентный расход по кредитам от банков</t>
  </si>
  <si>
    <t>Процентный расход по кредитам от других финансовых институтов</t>
  </si>
  <si>
    <t>Прочие процентные расходы</t>
  </si>
  <si>
    <t>ВСЕГО: ПРОЦЕНТНЫЕ РАСХОДЫ</t>
  </si>
  <si>
    <t>ЧИСТЫЙ ДОХОД ОТ ПРОЦЕНТОВ</t>
  </si>
  <si>
    <t>РЕЗЕРВЫ НА ПОКРЫТИЕ ВОЗМОЖНЫХ КРЕДИТНЫХ УБЫТКОВ</t>
  </si>
  <si>
    <t>Комиссионные и плата за услуги</t>
  </si>
  <si>
    <t>Доход от курсовой разницы</t>
  </si>
  <si>
    <t>Доход/дивиденды от вложений в капитал и акции, в т.ч. в  дочерние и ассоциированные компании</t>
  </si>
  <si>
    <t>ВСЕГО: НЕПРОЦЕНТНЫЙ ДОХОД</t>
  </si>
  <si>
    <t>Всего: Непроцентные расходы</t>
  </si>
  <si>
    <t>Расходы по оплате услуг специалистов и банковские услуги</t>
  </si>
  <si>
    <t>Убытки от курсовой разницы</t>
  </si>
  <si>
    <t>Прочие непроцентные расходы</t>
  </si>
  <si>
    <t>Зарплата и другие расходы по персоналу</t>
  </si>
  <si>
    <t xml:space="preserve">    прочие выплаты и субсидии </t>
  </si>
  <si>
    <t xml:space="preserve">    платежи в Соцфонд</t>
  </si>
  <si>
    <t xml:space="preserve">    зарплата и премии</t>
  </si>
  <si>
    <t>Гонорары членам Совета Директоров</t>
  </si>
  <si>
    <t>Прочие расходы на основные средства, включая налог на собственность</t>
  </si>
  <si>
    <t xml:space="preserve">   арендная плата</t>
  </si>
  <si>
    <t xml:space="preserve">   коммунальные услуги</t>
  </si>
  <si>
    <t xml:space="preserve">   расходы на амортизацию</t>
  </si>
  <si>
    <t xml:space="preserve">   другие расходы</t>
  </si>
  <si>
    <t xml:space="preserve">   налог на собственность</t>
  </si>
  <si>
    <t>Налоги и страхование</t>
  </si>
  <si>
    <t>Прочие операционные и административные расходы</t>
  </si>
  <si>
    <t>ВСЕГО: ОПЕРАЦИОННЫЕ РАСХОДЫ</t>
  </si>
  <si>
    <t>Всего: Операционный доход (убыток)</t>
  </si>
  <si>
    <t>Резервы на покрытие других возможных потерь и убытков (не от кредитных операций)</t>
  </si>
  <si>
    <t xml:space="preserve">ЧИСТЫЙ ОПЕРАЦИОННЫЙ ДОХОД (УБЫТОК) </t>
  </si>
  <si>
    <t>Налог на прибыль</t>
  </si>
  <si>
    <t>ЧИСТАЯ ПРИБЫЛЬ (УБЫТОК)</t>
  </si>
  <si>
    <t>Всего капитал и нераспределенная прибыль на конец предыдущего года</t>
  </si>
  <si>
    <t>Всего капитал и нераспределенная прибыль на конец предыдущего года с учетом корректировок</t>
  </si>
  <si>
    <t>Корректировки счетов капитала, не показанные в отчете за прошлый год</t>
  </si>
  <si>
    <t>Прибыль (убыток) на текущий год</t>
  </si>
  <si>
    <t>Изменения в резервах в текущем году, (нетто)</t>
  </si>
  <si>
    <t xml:space="preserve">   резервы для будущих потребностей</t>
  </si>
  <si>
    <t xml:space="preserve">   общие резервы (РППУ) по кредитам и финансовой аренде</t>
  </si>
  <si>
    <t>МИНУС: Объявленные дивиденды наличными на обыкновенные акции</t>
  </si>
  <si>
    <t>МИНУС: Объявленные дивиденды наличными на привилегированные акции</t>
  </si>
  <si>
    <t>МИНУС: Дивиденды в форме акций на обыкновенные акции</t>
  </si>
  <si>
    <t>МИНУС: Дивиденды в форме акций на привелигированные акции</t>
  </si>
  <si>
    <t>Другие изменения в капитале и нераспределенной прибыли, текущий год, чистые (нетто)</t>
  </si>
  <si>
    <t>ВСЕГО: КАПИТАЛ И НЕРАСПРЕДЕЛЕННАЯ ПРИБЫЛЬ НА КОНЕЦ ОТЧЕТНОГО ПЕРИОДА</t>
  </si>
  <si>
    <t>Объявленный уставный капитал</t>
  </si>
  <si>
    <t>Оплаченный уставный капитал, всего</t>
  </si>
  <si>
    <t xml:space="preserve">    простые</t>
  </si>
  <si>
    <t xml:space="preserve">    привилегированные</t>
  </si>
  <si>
    <t xml:space="preserve">Доля государства в оплаченном уставном капитале </t>
  </si>
  <si>
    <t>Статьи баланса</t>
  </si>
  <si>
    <t>Резиденты</t>
  </si>
  <si>
    <t>Нерезиденты</t>
  </si>
  <si>
    <t>Нераспределенная прибыль, указанная в отчете за предыдущий год</t>
  </si>
  <si>
    <t>Корректировки нераспределенной прибыли, не показанные на конец предыдущего года</t>
  </si>
  <si>
    <t>Нераспределенная прибыль на конец  предыдущего года с учетом корректировок</t>
  </si>
  <si>
    <t xml:space="preserve">Прибыль (убыток) с начала года </t>
  </si>
  <si>
    <t>Изменения в резервах для будущих потребностей МФК, в текущем году, (нетто)</t>
  </si>
  <si>
    <t>Изменения в других резервах, влияющих на нераспределенную прибыль, в текущем году, (нетто)</t>
  </si>
  <si>
    <t>За минусом:  денежные дивиденды, объявленные по простым акциям</t>
  </si>
  <si>
    <t>За минусом:  денежные дивиденды, объявленные по привилегированным акциям</t>
  </si>
  <si>
    <t>За минусом:  дивиденды в виде акций МФК, объявленные по простым акциям</t>
  </si>
  <si>
    <t>За минусом:  дивиденды в виде акций МФК, объявленные по привилегированным акциям</t>
  </si>
  <si>
    <t>Прочие корректировки нераспределенной прибыли, в текущем году, (нетто)</t>
  </si>
  <si>
    <t>Итого нераспределенная прибыль на конец отчетного года</t>
  </si>
  <si>
    <t xml:space="preserve">Раздел 4. </t>
  </si>
  <si>
    <t>Статьи</t>
  </si>
  <si>
    <t>Всего просроченных кредитов</t>
  </si>
  <si>
    <t xml:space="preserve">До 30 дней </t>
  </si>
  <si>
    <t xml:space="preserve">От 31 до 60 дней </t>
  </si>
  <si>
    <t xml:space="preserve">От 61 до 90 дней </t>
  </si>
  <si>
    <t xml:space="preserve">От 91 до 120 дней </t>
  </si>
  <si>
    <t xml:space="preserve">От 121 до 180 дней </t>
  </si>
  <si>
    <t>От 181 до 360 дней</t>
  </si>
  <si>
    <t>больше 360 дней</t>
  </si>
  <si>
    <t>Всего кредитов   в статусе неначисления</t>
  </si>
  <si>
    <t>ж) связь</t>
  </si>
  <si>
    <t>е)</t>
  </si>
  <si>
    <t>ж)</t>
  </si>
  <si>
    <t>з)</t>
  </si>
  <si>
    <t>и)</t>
  </si>
  <si>
    <t>к)</t>
  </si>
  <si>
    <t>Итого</t>
  </si>
  <si>
    <t>заготовка и переработка</t>
  </si>
  <si>
    <t>сельское хозяйство</t>
  </si>
  <si>
    <t>промышленность</t>
  </si>
  <si>
    <t>торговля и коммерческие операции</t>
  </si>
  <si>
    <t>услуги</t>
  </si>
  <si>
    <t>транспорт</t>
  </si>
  <si>
    <t>строительство и ипотека</t>
  </si>
  <si>
    <t>физические лица (потребительский кредит)</t>
  </si>
  <si>
    <t xml:space="preserve">А.  Информация о просроченных активах  (в тыс. сомах) </t>
  </si>
  <si>
    <t>Дисконт</t>
  </si>
  <si>
    <t>Потери</t>
  </si>
  <si>
    <t>"специаль-ные" резервы</t>
  </si>
  <si>
    <t>Справочно: количество кредитов</t>
  </si>
  <si>
    <t xml:space="preserve">   расчетные счета в других банках</t>
  </si>
  <si>
    <t xml:space="preserve">   депозиты в других банках</t>
  </si>
  <si>
    <t>Кредиты и финансовая аренда другим клиентам:</t>
  </si>
  <si>
    <t xml:space="preserve">   промышленность</t>
  </si>
  <si>
    <t xml:space="preserve">   сельское хозяйство</t>
  </si>
  <si>
    <t xml:space="preserve">   заготовка и переработка</t>
  </si>
  <si>
    <t xml:space="preserve">   торговля и коммерческие операции</t>
  </si>
  <si>
    <t xml:space="preserve">   услуги</t>
  </si>
  <si>
    <t xml:space="preserve">   транспорт</t>
  </si>
  <si>
    <t xml:space="preserve">   связь</t>
  </si>
  <si>
    <t xml:space="preserve">    строительство и ипотеку</t>
  </si>
  <si>
    <t xml:space="preserve">   физические лица</t>
  </si>
  <si>
    <t xml:space="preserve">   другие кредиты</t>
  </si>
  <si>
    <t>Всего кредитов</t>
  </si>
  <si>
    <t>Инвестиции в ценные бумаги и/или капитал</t>
  </si>
  <si>
    <t>Прочая собственность банка, принятая в погашение актива</t>
  </si>
  <si>
    <t>Всего активов, подлежащих классификации</t>
  </si>
  <si>
    <t>Забалансовые обязательства</t>
  </si>
  <si>
    <t>Всего активов и забалансовых обязательств, подлежащих классификации</t>
  </si>
  <si>
    <t xml:space="preserve">  0 - 1 месяц</t>
  </si>
  <si>
    <t>1 - 3 месяца</t>
  </si>
  <si>
    <t xml:space="preserve"> 3 - 6 месяцев</t>
  </si>
  <si>
    <t>6 - 12 месяцев</t>
  </si>
  <si>
    <t xml:space="preserve"> от 1 - 3  лет</t>
  </si>
  <si>
    <t xml:space="preserve"> более 3  лет</t>
  </si>
  <si>
    <t>сумма</t>
  </si>
  <si>
    <t>ставка</t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</si>
  <si>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</si>
  <si>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</si>
  <si>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</si>
  <si>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</si>
  <si>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</si>
  <si>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</si>
  <si>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</si>
  <si>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 xml:space="preserve">Строительство </t>
  </si>
  <si>
    <t xml:space="preserve">Ипотека </t>
  </si>
  <si>
    <t>Физические лица (потреб. кредиты)</t>
  </si>
  <si>
    <t>Услуги</t>
  </si>
  <si>
    <t xml:space="preserve">ИТОГО </t>
  </si>
  <si>
    <t>Операции по ИПФ</t>
  </si>
  <si>
    <t>сумма прочих активов в разделе 1 (балансовый отчет) и сумма прочих активов в разделе 1 (расшифровка прочих активов)</t>
  </si>
  <si>
    <t>сумма прочих обязательств в разделе 1 (балансовый отчет) и сумма прочих обязательств в разделе 1 (расшифровка прочих обязательств)</t>
  </si>
  <si>
    <t>Кредитный портфель в разделе 1 (Балансовый отчет) и сумма кредитного портфеля в разделе 4.2.(Классификация активов и забалансовых обязательств по ИПФ по степени риска)</t>
  </si>
  <si>
    <t>Кредитный портфель в разделе 1 (Балансовый отчет) и сумма кредитного портфеля в разделе 11 (ИНФОРМАЦИЯ О КРЕДИТАХ КЛИЕНТАМ)</t>
  </si>
  <si>
    <t>г. Бишкек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</si>
  <si>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</si>
  <si>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</si>
  <si>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</si>
  <si>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</si>
  <si>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Остаток кредитного портфеля на конец отчетного квартала</t>
  </si>
  <si>
    <t>Средневзвеше нная процентная ставка,%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</si>
  <si>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</si>
  <si>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</si>
  <si>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</si>
  <si>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</si>
  <si>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</si>
  <si>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</si>
  <si>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</si>
  <si>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</si>
  <si>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</si>
  <si>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</si>
  <si>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</si>
  <si>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</si>
  <si>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</si>
  <si>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</si>
  <si>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Чуйская область</t>
  </si>
  <si>
    <t>Нарынская область</t>
  </si>
  <si>
    <t>Таласская область</t>
  </si>
  <si>
    <t>Ошская область</t>
  </si>
  <si>
    <t>Баткенская область</t>
  </si>
  <si>
    <t>Джалал-Абадская область</t>
  </si>
  <si>
    <t>Иссык-Кульская область</t>
  </si>
  <si>
    <t>Метод кредитования</t>
  </si>
  <si>
    <t>Сумма кредитов</t>
  </si>
  <si>
    <t>% ставка</t>
  </si>
  <si>
    <t>Кол-во кредитов</t>
  </si>
  <si>
    <t>Индивидуальное кредитование без залога</t>
  </si>
  <si>
    <t>Индивидуальное кредитование под залог</t>
  </si>
  <si>
    <t>Количество заемщиков по выданным кредитам за отчетный период</t>
  </si>
  <si>
    <t>Количество заемщиков по остатку кредитного портфеля на дату</t>
  </si>
  <si>
    <t>Юридические лица</t>
  </si>
  <si>
    <t>Мужчины</t>
  </si>
  <si>
    <t>Женщины</t>
  </si>
  <si>
    <t>Д. Методы кредитования</t>
  </si>
  <si>
    <t>Раздел 4.</t>
  </si>
  <si>
    <t>Подраздел 4.Ж.  Классификация кредитов по степени риска в разрезе областей Кыргызской Республики</t>
  </si>
  <si>
    <t>Баткен</t>
  </si>
  <si>
    <t>Жалалабат</t>
  </si>
  <si>
    <t>Иссыккуль</t>
  </si>
  <si>
    <t>Нарын</t>
  </si>
  <si>
    <t>Ош</t>
  </si>
  <si>
    <t>Талас</t>
  </si>
  <si>
    <t>Чуй</t>
  </si>
  <si>
    <t>Кредитный портфель</t>
  </si>
  <si>
    <t>Кредиты под наблюдением</t>
  </si>
  <si>
    <t xml:space="preserve">Субстандартные </t>
  </si>
  <si>
    <t>Сомнительные</t>
  </si>
  <si>
    <t>Общие резервы</t>
  </si>
  <si>
    <t>Специальные резервы</t>
  </si>
  <si>
    <t>Всего резервов</t>
  </si>
  <si>
    <t>Наименование</t>
  </si>
  <si>
    <t>Жалал-Абад</t>
  </si>
  <si>
    <t>Справочно:</t>
  </si>
  <si>
    <t>Количество филиалов</t>
  </si>
  <si>
    <t>Количество представительств</t>
  </si>
  <si>
    <t>количество кредитов</t>
  </si>
  <si>
    <t>количество заемщиков</t>
  </si>
  <si>
    <t>количество вкладчиков</t>
  </si>
  <si>
    <t>З.  Прочие сведения в разрезе областей  Кыргызской Республики</t>
  </si>
  <si>
    <t>№ п.п.</t>
  </si>
  <si>
    <t>Ф.И.О. заемщика</t>
  </si>
  <si>
    <t>Общие данные</t>
  </si>
  <si>
    <t>Информация по кредитам проблемных заемщиков</t>
  </si>
  <si>
    <t xml:space="preserve"> Место жительства заемщика по прописке</t>
  </si>
  <si>
    <t>Телефон</t>
  </si>
  <si>
    <t>По кредитному договору</t>
  </si>
  <si>
    <t>Текущая задолженность</t>
  </si>
  <si>
    <t>Действия МФО по возврату кредита (планы)</t>
  </si>
  <si>
    <t>Цель</t>
  </si>
  <si>
    <t>Основной долг</t>
  </si>
  <si>
    <t>Проценты</t>
  </si>
  <si>
    <t>Пени</t>
  </si>
  <si>
    <t>Сумма</t>
  </si>
  <si>
    <t>Количество заемщиков</t>
  </si>
  <si>
    <t>И. Информация по проблемным заемщикам</t>
  </si>
  <si>
    <t>К. Информация о параллельных кредитах</t>
  </si>
  <si>
    <t>СРОЧНЫЕ ДЕПОЗИТЫ</t>
  </si>
  <si>
    <t xml:space="preserve">ДО 1000 </t>
  </si>
  <si>
    <t>1001-5000</t>
  </si>
  <si>
    <t>5001-20000</t>
  </si>
  <si>
    <t>20001-100000</t>
  </si>
  <si>
    <t>100001-и выше</t>
  </si>
  <si>
    <t>1.</t>
  </si>
  <si>
    <t>Депозиты, привлеченные в г. Бишкек, всего</t>
  </si>
  <si>
    <t>Депозиты физических лиц</t>
  </si>
  <si>
    <t>Количество счетов</t>
  </si>
  <si>
    <t>Депозиты юридических лиц</t>
  </si>
  <si>
    <t>2.</t>
  </si>
  <si>
    <t>Депозиты, привлеченные в областях КР, в том числе в Чуйской области, кроме г. Бишкек, всего</t>
  </si>
  <si>
    <t>в том числе:</t>
  </si>
  <si>
    <t>2.1.</t>
  </si>
  <si>
    <t>2.2.</t>
  </si>
  <si>
    <t>Вклады/депозиты</t>
  </si>
  <si>
    <t xml:space="preserve">Остаток на начало </t>
  </si>
  <si>
    <t>Принято</t>
  </si>
  <si>
    <t>Возвращено</t>
  </si>
  <si>
    <t>Остаток на конец</t>
  </si>
  <si>
    <t>Раздел 5.</t>
  </si>
  <si>
    <t>30-90 дней</t>
  </si>
  <si>
    <t>91-180 дней</t>
  </si>
  <si>
    <t>181-365 дней</t>
  </si>
  <si>
    <t>В. Депозиты по срокам погашения</t>
  </si>
  <si>
    <t>РАЗДЕЛ 6.</t>
  </si>
  <si>
    <t>Статья</t>
  </si>
  <si>
    <t>Дней до срока погашения/Возможность переоценки</t>
  </si>
  <si>
    <t>Немедленные</t>
  </si>
  <si>
    <t>1-30 дней</t>
  </si>
  <si>
    <t>31-90 дней</t>
  </si>
  <si>
    <t xml:space="preserve">от 1 до 3 лет </t>
  </si>
  <si>
    <t xml:space="preserve">более 3 лет  </t>
  </si>
  <si>
    <t xml:space="preserve">       в т. ч. в иностранной валюте</t>
  </si>
  <si>
    <t xml:space="preserve"> а) От банков КР;</t>
  </si>
  <si>
    <t>в) От  международных финансовых организаций и доноров</t>
  </si>
  <si>
    <t>д) От органов государтсвенной власти</t>
  </si>
  <si>
    <t>А. Анализ чувствительности активов и обязательств к изменению процентных ставок (ГЭП-анализ)</t>
  </si>
  <si>
    <t>Расчетные счета в других банках</t>
  </si>
  <si>
    <t>Депозиты в других банках</t>
  </si>
  <si>
    <t>Кредиты и финансовая аренда другим клиентам</t>
  </si>
  <si>
    <t>Другие финансовые активы, чувствительные к изменениям процентных ставок</t>
  </si>
  <si>
    <t>Всего активов, чувствительных к изменениям процентных ставок</t>
  </si>
  <si>
    <t>Кредиты полученные:</t>
  </si>
  <si>
    <t xml:space="preserve">   От банков КР</t>
  </si>
  <si>
    <t xml:space="preserve">   От  международных финансовых организаций и доноров</t>
  </si>
  <si>
    <t xml:space="preserve">   От органов государтсвенной власти</t>
  </si>
  <si>
    <t>Другие обязательства, чувствительные к изменениям процентных ставок</t>
  </si>
  <si>
    <t>Всего обязательств, чувствительных к изменеиям процентных ставок</t>
  </si>
  <si>
    <t>Разрыв</t>
  </si>
  <si>
    <t>Кумулятивный разрыв</t>
  </si>
  <si>
    <t>А. Анализ чувствительности активов и обязательств к изменению процентных ставок (ГЭП_АНАЛИЗ)</t>
  </si>
  <si>
    <t>3.</t>
  </si>
  <si>
    <t xml:space="preserve"> Кредиты и финансовая аренда другим клиентам</t>
  </si>
  <si>
    <t>в т.ч. в иностранной валюте</t>
  </si>
  <si>
    <t>4.</t>
  </si>
  <si>
    <t>5.</t>
  </si>
  <si>
    <t>Другие финансовые активы</t>
  </si>
  <si>
    <t>6.</t>
  </si>
  <si>
    <t>Всего активов</t>
  </si>
  <si>
    <t>7.</t>
  </si>
  <si>
    <t>8.</t>
  </si>
  <si>
    <t>9.</t>
  </si>
  <si>
    <t>10.</t>
  </si>
  <si>
    <t>Другие обязательства</t>
  </si>
  <si>
    <t>11.</t>
  </si>
  <si>
    <t>Всего обязательств</t>
  </si>
  <si>
    <t>12.</t>
  </si>
  <si>
    <t>13.</t>
  </si>
  <si>
    <t>Б. Анализ активов/обязательств по срокам погашения</t>
  </si>
  <si>
    <t>Остаток Резерва на покрытие возможных кредитных убытков на начало отчетного периода, всего</t>
  </si>
  <si>
    <t xml:space="preserve">  "общие" резервы (возможный убыток по всем кредитам)</t>
  </si>
  <si>
    <t xml:space="preserve">  "специальные" резервы (классифицированные кредиты)</t>
  </si>
  <si>
    <t>(плюс) Возвращенные активы</t>
  </si>
  <si>
    <t>(минус) Списанные активы</t>
  </si>
  <si>
    <t>Отчисления в РППУ с начала года</t>
  </si>
  <si>
    <t>Корректировка</t>
  </si>
  <si>
    <t>Остаток резерва на конец отчетного периода, всего</t>
  </si>
  <si>
    <t xml:space="preserve">   "специальные" резервы (классифицированные кредиты)</t>
  </si>
  <si>
    <t>РАЗДЕЛ 7. Изменения в РППУ</t>
  </si>
  <si>
    <t>Списание - А</t>
  </si>
  <si>
    <t>Возврат-Б</t>
  </si>
  <si>
    <t>"Чистое" списание</t>
  </si>
  <si>
    <t>(гр.А минус гр.Б)</t>
  </si>
  <si>
    <t>Справочно: общая сумма списанных кредитов, числящихся на внесистемном учете</t>
  </si>
  <si>
    <t xml:space="preserve">   кредиты на сельское хозяйство, заготовку и переработку</t>
  </si>
  <si>
    <t xml:space="preserve">   кредиты на промышленность</t>
  </si>
  <si>
    <t xml:space="preserve">   кредиты на торговлю и коммерческие операции</t>
  </si>
  <si>
    <t xml:space="preserve">   ипотечные кредиты</t>
  </si>
  <si>
    <t xml:space="preserve">   кредиты на строительство</t>
  </si>
  <si>
    <t xml:space="preserve">   физические лица (потреб. кредиты)</t>
  </si>
  <si>
    <t>Забалансовые обязательства по ИПФ</t>
  </si>
  <si>
    <t>Информация о заемщиках</t>
  </si>
  <si>
    <t>Фамилия заемщика</t>
  </si>
  <si>
    <t>Всего: Долг заемщика</t>
  </si>
  <si>
    <t>Группа</t>
  </si>
  <si>
    <t>Кредиты\ссуды</t>
  </si>
  <si>
    <t>Процентная ставка</t>
  </si>
  <si>
    <t>Просроченные активы (дней)</t>
  </si>
  <si>
    <t>ВСЕГО: КРУПНЫЕ АКТИВЫ/ССУДЫ</t>
  </si>
  <si>
    <t>САМЫЕ КРУПНЫЕ КРЕДИТЫ ОДНОМУ ЗАЕМЩИКУ</t>
  </si>
  <si>
    <t>А. Информация о крупных рисках</t>
  </si>
  <si>
    <t>Наименование аффилированного лица</t>
  </si>
  <si>
    <t>Сумма операции</t>
  </si>
  <si>
    <t>Вид операции</t>
  </si>
  <si>
    <t>Дата начала операции</t>
  </si>
  <si>
    <t>Срок и дата завершения операции</t>
  </si>
  <si>
    <t>Процентная ставка (%)</t>
  </si>
  <si>
    <t>Залог по отношению к кредиту</t>
  </si>
  <si>
    <t>Владелец залога</t>
  </si>
  <si>
    <t>Условия проведения операции</t>
  </si>
  <si>
    <t>Примечание</t>
  </si>
  <si>
    <t>Б. Общие сведения об операциях с аффилированными лицами</t>
  </si>
  <si>
    <t>Информация о служащих</t>
  </si>
  <si>
    <t>ФИО служащего</t>
  </si>
  <si>
    <t>Всего: Долг служащего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</si>
  <si>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</si>
  <si>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</si>
  <si>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</si>
  <si>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</si>
  <si>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</si>
  <si>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</si>
  <si>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ЭКОНОМИЧЕСКИЕ НОРМАТИВЫ ДЛЯ МФК, НЕ ПРИВЛЕКАЮЩИХ ДЕПОЗИТЫ</t>
  </si>
  <si>
    <t>Минимальный размер уставного капитала</t>
  </si>
  <si>
    <t>не менее 100%</t>
  </si>
  <si>
    <t>Максимальный совокупный размер инвестиций</t>
  </si>
  <si>
    <t>не более 30%</t>
  </si>
  <si>
    <t>Норматив минимального размера собственного капитала</t>
  </si>
  <si>
    <t>М1</t>
  </si>
  <si>
    <t>Норматив адекватности капитала</t>
  </si>
  <si>
    <t>М2</t>
  </si>
  <si>
    <t>не менее 8%</t>
  </si>
  <si>
    <t>Норматив максимального размера риска на одного заемщика</t>
  </si>
  <si>
    <t>М3</t>
  </si>
  <si>
    <t>не более 5%</t>
  </si>
  <si>
    <t>Норматив ликвидности</t>
  </si>
  <si>
    <t>М4</t>
  </si>
  <si>
    <t>не менее 30%</t>
  </si>
  <si>
    <t>Норматив ограничения риска по возврату привлеченных вкладов</t>
  </si>
  <si>
    <t>М5</t>
  </si>
  <si>
    <t>не более 60%</t>
  </si>
  <si>
    <t>с аффилированными лицами</t>
  </si>
  <si>
    <t>не более5%</t>
  </si>
  <si>
    <t>Средние значения за отчетный период</t>
  </si>
  <si>
    <t>ЛА - Ликвидные активы</t>
  </si>
  <si>
    <t>Норматив М4=ЛА/ОБ</t>
  </si>
  <si>
    <t xml:space="preserve">Статьи </t>
  </si>
  <si>
    <t>Сельское хозяйство</t>
  </si>
  <si>
    <t>Заготовка и переработ-ка</t>
  </si>
  <si>
    <t>Торговля и ком. операции</t>
  </si>
  <si>
    <t>Строительство и ипотеку</t>
  </si>
  <si>
    <t>Кредиты физ. лицам (потреб. кредиты)</t>
  </si>
  <si>
    <t>Другие кредиты</t>
  </si>
  <si>
    <t>Базар</t>
  </si>
  <si>
    <t>Небазар-ные опер.</t>
  </si>
  <si>
    <t>По республике</t>
  </si>
  <si>
    <t>Кол-во клиентов</t>
  </si>
  <si>
    <t xml:space="preserve">Сумма портфеля </t>
  </si>
  <si>
    <t xml:space="preserve">В процентах к общей сумме кредитного портфеля </t>
  </si>
  <si>
    <t>Средний размер кредита</t>
  </si>
  <si>
    <t>Норма погашения</t>
  </si>
  <si>
    <t>Средневзвешенная процентная ставка</t>
  </si>
  <si>
    <t>Эффективная средневзвешенная процентная ставка</t>
  </si>
  <si>
    <t>Максимальная размер кредита</t>
  </si>
  <si>
    <t>Минимальный размер кредита</t>
  </si>
  <si>
    <t>Кредитные условия (от  # до  # месяцев)</t>
  </si>
  <si>
    <t>Бишкек</t>
  </si>
  <si>
    <t xml:space="preserve">Кол-во клиентов </t>
  </si>
  <si>
    <t>Иссык-Куль</t>
  </si>
  <si>
    <t>Джалал-Абад</t>
  </si>
  <si>
    <t>Информация об условиях предоставления кредита</t>
  </si>
  <si>
    <t>Требования к залогу</t>
  </si>
  <si>
    <t>Главный залог</t>
  </si>
  <si>
    <t>Дополнительный залог</t>
  </si>
  <si>
    <t>Условия погашения</t>
  </si>
  <si>
    <t>Сведения о персонале финансового учреждения (компании)</t>
  </si>
  <si>
    <t>На текущий период</t>
  </si>
  <si>
    <t xml:space="preserve">Наименование банка </t>
  </si>
  <si>
    <t xml:space="preserve">Система перевода </t>
  </si>
  <si>
    <t xml:space="preserve">Количество </t>
  </si>
  <si>
    <t>Объем операций,             Всего с начала года</t>
  </si>
  <si>
    <t>в т.ч. за отчетный период</t>
  </si>
  <si>
    <t>А. Информация по осуществлению розничных банковских услуг по агентскому договору с банком</t>
  </si>
  <si>
    <t xml:space="preserve">Наименование статьи </t>
  </si>
  <si>
    <t xml:space="preserve">Остаток на начало отчетного периода </t>
  </si>
  <si>
    <t xml:space="preserve">Увеличение депозита или инвестиций в течении отчетного периода </t>
  </si>
  <si>
    <t xml:space="preserve">Уменьшение депозита или инвестиций в течении отчетного периода </t>
  </si>
  <si>
    <t xml:space="preserve">Остаток на конец отчетного периода </t>
  </si>
  <si>
    <t xml:space="preserve">Средневзвешенная % ставка </t>
  </si>
  <si>
    <t>Депозиты в финансовых организациях, включая банки</t>
  </si>
  <si>
    <t xml:space="preserve">Инвестиции и финансовое участие </t>
  </si>
  <si>
    <t>Наименование предприятия (например: банк и т.д.)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</si>
  <si>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</si>
  <si>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</si>
  <si>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</si>
  <si>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</si>
  <si>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</si>
  <si>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(Балансовый отчет) и сумма всего обязательств и капитала в разделе 1 (Балансовый отчет)</t>
  </si>
  <si>
    <t>Прибыль/убытки текущего года в разделе 1 (Балансовый отчет) и чистая прибыль в разделе 2 (Отчет о прибылях и убытках)</t>
  </si>
  <si>
    <t>Кредитный портфель в разделе 1 (Балансовый отчет) и сумма кредитного портфеля в разделе 4.1.(Информация по кредитному портфелю)</t>
  </si>
  <si>
    <t xml:space="preserve">Сумма срочных депозитов физических лиц () в разделе 1(Балансовый отчет) и сумма срочных депозитов физических лиц Раздел 5.Б. </t>
  </si>
  <si>
    <t xml:space="preserve">Сумма срочных депозитов юридических лиц () в разделе 1(Балансовый отчет) и сумма срочных депозитов юридических лиц Раздел 5.Б. </t>
  </si>
  <si>
    <t>Б. Классификация активов и забалансовых обязательств по степени риска</t>
  </si>
  <si>
    <t>В. Информация по выданным кредитам</t>
  </si>
  <si>
    <t>Раздел 1. Регулятивный отчет о финансовом состоянии</t>
  </si>
  <si>
    <t>Раздел 2. Отчет о совокупном доходе</t>
  </si>
  <si>
    <t>А. Изменения в структуре капитала</t>
  </si>
  <si>
    <t>Раздел 3. Капитал</t>
  </si>
  <si>
    <t>Б. Справочные сведения об акциях и других ценных бумагах МФК</t>
  </si>
  <si>
    <t>В. Изменения в нераспределенной прибыли</t>
  </si>
  <si>
    <t>Г. Информация по выданным кредитам в разрезе областей</t>
  </si>
  <si>
    <t>Раздел 5. Депозиты</t>
  </si>
  <si>
    <t>Б. Движение депозитов за отчетный период</t>
  </si>
  <si>
    <t>Активы</t>
  </si>
  <si>
    <t>Обязательства</t>
  </si>
  <si>
    <t xml:space="preserve"> Раздел 7. Изменения в РППУ</t>
  </si>
  <si>
    <t>Раздел 8. Информация о рисках</t>
  </si>
  <si>
    <t>Раздел 9. Информация о сделках со служащими</t>
  </si>
  <si>
    <t>Раздел 11. Информация о кредитах клиентов</t>
  </si>
  <si>
    <t>Раздел 12. Раскрытия</t>
  </si>
  <si>
    <t>Раздел 12.  Раскрытия</t>
  </si>
  <si>
    <t>А. Изменения в резервах на покрытие возможных кредитных убытков</t>
  </si>
  <si>
    <t>Общая сумма кредитов служащим</t>
  </si>
  <si>
    <t>"Общие" резервы</t>
  </si>
  <si>
    <t xml:space="preserve">       Виды кредитов</t>
  </si>
  <si>
    <t>по отраслям</t>
  </si>
  <si>
    <t>Валюта</t>
  </si>
  <si>
    <t>Выданы на срок</t>
  </si>
  <si>
    <t>ВСЕГО: КАПИТАЛ И ОБЯЗАТЕЛЬСТВА</t>
  </si>
  <si>
    <t>Информация</t>
  </si>
  <si>
    <t>Зарегистрированное количество персонала, служащих</t>
  </si>
  <si>
    <t>Количество служащих, используемое в расчетах средней заработной платы и других средних показателей, служащих</t>
  </si>
  <si>
    <t>Фонд заработной платы (в т.ч. финансовая помощь и социальные льготы), тыс. сом</t>
  </si>
  <si>
    <t>Раздел 11. ИНФОРМАЦИЯ О КРЕДИТАХ КЛИЕНТАМ</t>
  </si>
  <si>
    <t>в-1)</t>
  </si>
  <si>
    <t>Дополнительный капитал, внесенный физическими и юридическими лицами</t>
  </si>
  <si>
    <t>5-1</t>
  </si>
  <si>
    <t>Капитал, внесенный сверх номинала</t>
  </si>
  <si>
    <t>Условия финансирования  (от # до # месяцев)</t>
  </si>
  <si>
    <t xml:space="preserve">Капитал, внесенный сверх номинала, текущий год, чистый </t>
  </si>
  <si>
    <t>Средства, заимствованные МФК от учредителей(акционеров) - физических лиц</t>
  </si>
  <si>
    <t>Средства, заимствованные МФК от учредителей(акционеров) - юридических лиц</t>
  </si>
  <si>
    <t>Процентный расход по средствам, заимствованным МФК от учредителей (акционеров) - физических лиц</t>
  </si>
  <si>
    <t>Процентный расход по средствам, заимствованным МФК от учредителей (акционеров) - юридических лиц</t>
  </si>
  <si>
    <t>Обязательства по средствам, заимствованным МФК от учредителей (акционеров) - физических лиц</t>
  </si>
  <si>
    <t>Обязательства по средствам, заимствованным МФК от учредителей (акционеров) - юридических лиц</t>
  </si>
  <si>
    <t>Максимальный размер микрокредита, выданный одному и тому же лицу</t>
  </si>
  <si>
    <t>в т.ч. факторинговые операции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</si>
  <si>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</si>
  <si>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</si>
  <si>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</si>
  <si>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</t>
  </si>
  <si>
    <t>Остаток полученных средств</t>
  </si>
  <si>
    <t>Срок, на который предоставлены средства</t>
  </si>
  <si>
    <t>от органов государтсвенной власти</t>
  </si>
  <si>
    <t>19-1</t>
  </si>
  <si>
    <t>19-2</t>
  </si>
  <si>
    <t>Доходы, полученные по агентскому банкингу</t>
  </si>
  <si>
    <t>Доходы от факторинговых операций</t>
  </si>
  <si>
    <t>в т.ч. факторинговые операции, из них:</t>
  </si>
  <si>
    <t>8-1</t>
  </si>
  <si>
    <t>Е. О клиентах МФК</t>
  </si>
  <si>
    <t>Информация по реструктуризированым кредитам</t>
  </si>
  <si>
    <t>По доп.соглашению</t>
  </si>
  <si>
    <t>Дата выдачи</t>
  </si>
  <si>
    <t>Дата погашения</t>
  </si>
  <si>
    <t>Дата реструктуризации</t>
  </si>
  <si>
    <t>Сумма кредита</t>
  </si>
  <si>
    <t>Срок</t>
  </si>
  <si>
    <t>Учредитель (акционер)</t>
  </si>
  <si>
    <t>Дата получения</t>
  </si>
  <si>
    <t>Остаток средств</t>
  </si>
  <si>
    <t>Прочие условия</t>
  </si>
  <si>
    <t>Условия</t>
  </si>
  <si>
    <t>Государственные казначейские векселя/облигации</t>
  </si>
  <si>
    <t>СВОП операции</t>
  </si>
  <si>
    <t>Наименование банка</t>
  </si>
  <si>
    <t>Обменный курс</t>
  </si>
  <si>
    <t>Дата окончания операции</t>
  </si>
  <si>
    <t>Доход/ расход</t>
  </si>
  <si>
    <t>Back to back</t>
  </si>
  <si>
    <t>В. Валютные операции</t>
  </si>
  <si>
    <t>11-3</t>
  </si>
  <si>
    <t>9-3</t>
  </si>
  <si>
    <t>Обязательства по средствам, заимствованным МФК от юридических лиц и учредителей (акционеров)</t>
  </si>
  <si>
    <t>9-2</t>
  </si>
  <si>
    <t>9-1</t>
  </si>
  <si>
    <t>Гарантии, поручительства и подобные обязательства</t>
  </si>
  <si>
    <t>Обязательства по покупке активов</t>
  </si>
  <si>
    <t>ФИО</t>
  </si>
  <si>
    <t>Образец подписи</t>
  </si>
  <si>
    <t>номинал</t>
  </si>
  <si>
    <t>стоимость</t>
  </si>
  <si>
    <t xml:space="preserve">В-1 Забалансовые обязательства </t>
  </si>
  <si>
    <t>Средства, заимствованные МФК от юридических лиц и учредителей (акционеров)</t>
  </si>
  <si>
    <t>11-1</t>
  </si>
  <si>
    <t>11-2</t>
  </si>
  <si>
    <t>Л. Реструктуризированные кредиты</t>
  </si>
  <si>
    <t>В. Средства, заимствованные от учредителей (акционеров)</t>
  </si>
  <si>
    <t>Б. Расшифровка по операциям размещения и инвестициям</t>
  </si>
  <si>
    <t>Минимальный срок</t>
  </si>
  <si>
    <t>Максимальный срок</t>
  </si>
  <si>
    <t>/укажите наименование МФК крупными печатными буквами/</t>
  </si>
  <si>
    <t>Периодический Регулятивный Отчет МФК</t>
  </si>
  <si>
    <t xml:space="preserve"> от учредителей (акционеров) - физических лиц</t>
  </si>
  <si>
    <t xml:space="preserve"> от учредителей (акционеров) - юридических лиц</t>
  </si>
  <si>
    <t xml:space="preserve"> от других  юридических лиц.</t>
  </si>
  <si>
    <t>Полученные кредиты и займы:</t>
  </si>
  <si>
    <t>сумма спец РППУ по кредитам в разделе 1 (балансовый отчет) и сумма спек РППУ по кредитам в разделе  4.2. (Классификация кредитов. Столбец всего)</t>
  </si>
  <si>
    <t>Правильность классификации кредитов и создание РППУ в разделе 4.2(Информация по кредитному портфелю) т.е. 25 % кредитов, классифицированных под категорию "субстандартные", 50% классифицированных под категорию "сомнительные" и 100% кредитов, классифированных под категорию "потери" и напрвленных в РППУ</t>
  </si>
  <si>
    <t>22-1</t>
  </si>
  <si>
    <t>22-2</t>
  </si>
  <si>
    <t>Резерв на выравнивание прибыли (РВП)</t>
  </si>
  <si>
    <t>Резерв на покрытие рисков по инвестициям (РВИ)</t>
  </si>
  <si>
    <t xml:space="preserve">В-2. Отчет об операциях, осуществляемых по ИПФ </t>
  </si>
  <si>
    <t>А. Активы</t>
  </si>
  <si>
    <t xml:space="preserve">Счет в Национальном банке </t>
  </si>
  <si>
    <t>а) по договору ограниченная мудараба</t>
  </si>
  <si>
    <t>б) по договору неограниченная мудараба</t>
  </si>
  <si>
    <t>в) по договору кард хасан</t>
  </si>
  <si>
    <t xml:space="preserve"> Ценные бумаги</t>
  </si>
  <si>
    <t xml:space="preserve">в) по договору шарика/мушарака                            </t>
  </si>
  <si>
    <t>г) по договору мурабаха</t>
  </si>
  <si>
    <t>д) по договору иджара/иджара мунтахийя биттамлик</t>
  </si>
  <si>
    <t>е)  по договору салам</t>
  </si>
  <si>
    <t xml:space="preserve">ж) по договору  кард хасан </t>
  </si>
  <si>
    <t>Финансирование, предоставленное другим клиентам</t>
  </si>
  <si>
    <t>а) по договору  ограниченная мудараба</t>
  </si>
  <si>
    <t xml:space="preserve">в) по договору шарика/мушарака                                              </t>
  </si>
  <si>
    <t>ж) по договору кард хасан</t>
  </si>
  <si>
    <t xml:space="preserve"> МИНУС: Специальный РППУ</t>
  </si>
  <si>
    <t>Чистое финансирование (ст.5+ст.6-7ст)</t>
  </si>
  <si>
    <t xml:space="preserve">Активы/инвентарь для последующей передачи клиентам: </t>
  </si>
  <si>
    <t>а) недвижимое имущество</t>
  </si>
  <si>
    <t>б) движимое имущество</t>
  </si>
  <si>
    <t xml:space="preserve"> Прочая собственность</t>
  </si>
  <si>
    <t>a)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</si>
  <si>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</si>
  <si>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 xml:space="preserve"> Прочие активы</t>
  </si>
  <si>
    <t>ВСЕГО АКТИВЫ</t>
  </si>
  <si>
    <t>Б. Обязательства</t>
  </si>
  <si>
    <t>Срочные счета юридических лиц</t>
  </si>
  <si>
    <t xml:space="preserve"> а) по договору ограниченная мудараба</t>
  </si>
  <si>
    <t xml:space="preserve"> б) по договору неограниченная мудараба</t>
  </si>
  <si>
    <t>Срочные счета физических лиц</t>
  </si>
  <si>
    <t>Полученное финансирование</t>
  </si>
  <si>
    <t>а) от банков КР</t>
  </si>
  <si>
    <t>в) от  международных финансовых организаций и доноров</t>
  </si>
  <si>
    <t>д) от органов государственной власти</t>
  </si>
  <si>
    <t xml:space="preserve">е) средства, заимствованные от учредителей (акционеров) - физических лиц </t>
  </si>
  <si>
    <t>ж) средства, заимствованные от учредителей (акционеров) - юридических лиц</t>
  </si>
  <si>
    <t xml:space="preserve">з) средства, заимствованные от других юридических лиц </t>
  </si>
  <si>
    <t>В. Забалансовые обязательства</t>
  </si>
  <si>
    <t>Обязательства на предоставление финансирования</t>
  </si>
  <si>
    <t xml:space="preserve">Гарантии </t>
  </si>
  <si>
    <t>Всего забалансовых обязательств</t>
  </si>
  <si>
    <t>Г. Расшифровка прочих активов и прочих обязательств </t>
  </si>
  <si>
    <t>Прочие активы  </t>
  </si>
  <si>
    <t xml:space="preserve">    а)  доход, начисленный к получению МФК </t>
  </si>
  <si>
    <t xml:space="preserve">    б) предоплата выплаченная </t>
  </si>
  <si>
    <t xml:space="preserve">    в) невыясненные дебиторские суммы  </t>
  </si>
  <si>
    <t xml:space="preserve">    г) другие прочие активы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</si>
  <si>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</si>
  <si>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</si>
  <si>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</si>
  <si>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а) доход, начисленный к выплате клиентам  </t>
  </si>
  <si>
    <t xml:space="preserve">    б) отсроченный доход (наценка) </t>
  </si>
  <si>
    <t xml:space="preserve">    в) невыясненная кредиторская задолженность </t>
  </si>
  <si>
    <t xml:space="preserve">    г) другие прочие обязательства  </t>
  </si>
  <si>
    <t>тыс.сом</t>
  </si>
  <si>
    <t>Должность__________________ Фамилия_________________ Подпись________</t>
  </si>
  <si>
    <t>Г-1. Расшифровка обязательств, принятых по ИПФ</t>
  </si>
  <si>
    <t>На какой срок были получены обязательства</t>
  </si>
  <si>
    <t>Наценка</t>
  </si>
  <si>
    <t xml:space="preserve">макс. </t>
  </si>
  <si>
    <t>1. Финансирование полученное</t>
  </si>
  <si>
    <t>2. Условные гранты</t>
  </si>
  <si>
    <t>3. Прочие обязательства</t>
  </si>
  <si>
    <t xml:space="preserve">4. Средства, заимствованные МФК от  юридических лиц и учредителей (акционеров) </t>
  </si>
  <si>
    <t xml:space="preserve">а) Средства заимствованные МФК от учредителей (акционеров)– физических лиц  </t>
  </si>
  <si>
    <t xml:space="preserve">б) Средства заимствованные МФК от учредителей (акционеров) – юридических лиц </t>
  </si>
  <si>
    <t>Д-1. Расшифровка портфеля по финансированию, предоставленному по ИПФ</t>
  </si>
  <si>
    <t>Сумма финансирования на одного клиента</t>
  </si>
  <si>
    <t>Наценка/доход, в %</t>
  </si>
  <si>
    <t>Метод начисления</t>
  </si>
  <si>
    <t>на начальный баланс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</si>
  <si>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</si>
  <si>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</si>
  <si>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</si>
  <si>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</si>
  <si>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Е. Отчет о прибыли и убытках по операциям, осуществляемых по ИПФ</t>
  </si>
  <si>
    <t>A. Доходы, полученные по операциям</t>
  </si>
  <si>
    <t>Доходы по денежным средствам, размещенным на счетах в коммерческих банках</t>
  </si>
  <si>
    <t>Доходы по ценным бумагам</t>
  </si>
  <si>
    <t xml:space="preserve">в) по договору шарика/мушарака                             </t>
  </si>
  <si>
    <t xml:space="preserve">Доходы, полученные по финансированию, предоставленному другим клиентам </t>
  </si>
  <si>
    <t xml:space="preserve">в) по договору шарика/мушарака                                        </t>
  </si>
  <si>
    <t>д) по договору иджара/иджара мунтахийа биттамлик</t>
  </si>
  <si>
    <t xml:space="preserve"> Прочие доходы, полученные от операций финансирования</t>
  </si>
  <si>
    <t>Всего </t>
  </si>
  <si>
    <t xml:space="preserve"> Б. Расходы, понесенные по операциям</t>
  </si>
  <si>
    <t>Расходы по срочным счетам юридических лиц</t>
  </si>
  <si>
    <t>Расходы по срочным счетам физических лиц</t>
  </si>
  <si>
    <t xml:space="preserve"> Расходы по финансированию, полученному от банков</t>
  </si>
  <si>
    <t>Кредиты и финансовая аренда финансово-кредитным организациям:</t>
  </si>
  <si>
    <t>Средневзвешенная наценка/доход, в %</t>
  </si>
  <si>
    <t>Коэффициент доходности, в %</t>
  </si>
  <si>
    <t>Г-1. Информация по выданному финансированию в разрезе областей</t>
  </si>
  <si>
    <t>Количество выданного финансирования за отчетный квартал</t>
  </si>
  <si>
    <t>Средневзвешенная наценка/доход на конец отчетного периода, в %</t>
  </si>
  <si>
    <t>Коэффициент доходности на конец отчетного периода, в %</t>
  </si>
  <si>
    <t>Всего финансирования, из них:</t>
  </si>
  <si>
    <t>Прочее финансирование, из них:</t>
  </si>
  <si>
    <t>Финансирование ФКО, из них:</t>
  </si>
  <si>
    <t>Финансирование на потребительские цели, из них:</t>
  </si>
  <si>
    <t>прочие кредиты</t>
  </si>
  <si>
    <t>Реструктуризированные кредиты</t>
  </si>
  <si>
    <t>ЧИСТЫЙ ДОХОД ОТ ПРОЦЕНТОВ ПОСЛЕ ОТЧИСЛЕНИЙ В РЕЗЕРВ НА ПОКРЫТИЕ ВОЗМОЖНЫХ КРЕДИТНЫХ УБЫТКОВ</t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</si>
  <si>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</si>
  <si>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</si>
  <si>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</si>
  <si>
    <t>тыс. сомов</t>
  </si>
  <si>
    <t>кредиты, репо-операции и краткосрочные операции с банками и финансово-кредитными организациями, в т.ч. факторинговые операции</t>
  </si>
  <si>
    <t xml:space="preserve">      в т.ч. факторинговые операции, из них:</t>
  </si>
  <si>
    <t>расчетные счета в других банках</t>
  </si>
  <si>
    <t>Процентный расход по кредитам от других источников финансирования</t>
  </si>
  <si>
    <t>Процентный расход по средствам, заимствованным МФК от международных организаций</t>
  </si>
  <si>
    <t>Капиталовложения в неконсолидированные компании</t>
  </si>
  <si>
    <t>Кредитный портфель в разделе 1 (Балансовый отчет) и сумма кредитного портфеля в разделе 4.2 (Классификация кредитов, столбец всего)</t>
  </si>
  <si>
    <t>Дата  избрания</t>
  </si>
  <si>
    <t>Доля от уставного капитала компании/ доля от владения акциями в НФКО</t>
  </si>
  <si>
    <t>Доля от уставного капитала других компании/доля от владения в других компаниях/ Наименование компаний</t>
  </si>
  <si>
    <t>Дата вхождения в капитал других компаний /дата приобретения доли акций в других компаниях</t>
  </si>
  <si>
    <t>Доля от уставного капитала
 компании/ доля от 
владения акциями в НФКО</t>
  </si>
  <si>
    <t>Доля от уставного капитала других 
компании/доля от владения 
в других компаниях/ Наименование компаний</t>
  </si>
  <si>
    <t>Дата вхождения в капитал других 
компаний /дата приобретения 
доли акций в других компаниях</t>
  </si>
  <si>
    <t>Распределение полномочий (Курируемые сферы деятельности)</t>
  </si>
  <si>
    <t>Дата  
назначения и.о.</t>
  </si>
  <si>
    <t>Дата согласования  Национальным
 банком (Решение Комитета 
по надзору/ письмо-согласие)</t>
  </si>
  <si>
    <t>Дата согласования  Национальным 
банком (Решение Комитета 
по надзору/ письмо-согласие)</t>
  </si>
  <si>
    <t>Занимаемая должность в других компаниях/ Наименование компаний</t>
  </si>
  <si>
    <t>Доля от уставного 
капитала компании/ 
доля от владения 
акциями в НФКО</t>
  </si>
  <si>
    <t>Доля от уставного
 капитала других компании/доля от 
владения в других компаниях/ 
Наименование компаний</t>
  </si>
  <si>
    <t>Дата вхождения в капитал 
других компаний /дата 
приобретения доли акций
 в других компаниях</t>
  </si>
  <si>
    <t xml:space="preserve">Доля (%) </t>
  </si>
  <si>
    <t>Дата приобретения</t>
  </si>
  <si>
    <t>Страна происхождения</t>
  </si>
  <si>
    <t>Конечный бенефициар</t>
  </si>
  <si>
    <t>ФИО/ 
Наименование</t>
  </si>
  <si>
    <t>Род деятельности 
(занимаемая должность 
в других компаниях)</t>
  </si>
  <si>
    <t>Номер рабочего, 
мобильного телефона
 (включая код номера)</t>
  </si>
  <si>
    <t>Акции в других ФКО 
(иностранное или 
местное ФКО и доля владения)</t>
  </si>
  <si>
    <t xml:space="preserve">СВЕДЕНИЯ О ЧЛЕНАХ ШАРИАТСКОГО СОВЕТА
</t>
  </si>
  <si>
    <t>Дата согласования  Национальным 
банком (Решение Комитета
 по надзору/ письмо-согласие)</t>
  </si>
  <si>
    <t xml:space="preserve">
ИНФОРМАЦИЯ     ОБ    ОТДЕЛЬНЫХ ДОЛЖНОСТНЫХ   ЛИЦАХ   КОМПАНИИ
</t>
  </si>
  <si>
    <t>ФИО (должностного лица)</t>
  </si>
  <si>
    <t>Дата согласования  Национальным банком (Решение Комитетом по надзору, письмо-согласие)</t>
  </si>
  <si>
    <t>Количество подотчетных сотрудников должностного лица</t>
  </si>
  <si>
    <t>Телефон, мобильный телефон (включая код оператора, города)</t>
  </si>
  <si>
    <t>Главный бухгалтер</t>
  </si>
  <si>
    <t>Лицо, отвечающее за управление ликвидностью</t>
  </si>
  <si>
    <t>Лицо, отвечающее за бюджет МФК</t>
  </si>
  <si>
    <t>Лицо, отвечающее за кpедитную деятельность МФК</t>
  </si>
  <si>
    <t>Председатель Комитета по аудиту</t>
  </si>
  <si>
    <t>Руководитель службы/отдела внутреннего аудита</t>
  </si>
  <si>
    <t>Риск-менеджер</t>
  </si>
  <si>
    <t>Комплаенс-офицер</t>
  </si>
  <si>
    <t>Руководитель структурного подразделения, ответственный за управление активами и пассивами  (либо лицо, приравненное к нему по своим функциональным обязанностям)</t>
  </si>
  <si>
    <t>Руководитель структурного подразделения, ответственный за финансирование по исламским принципам</t>
  </si>
  <si>
    <t>Руководитель «исламского окна»</t>
  </si>
  <si>
    <t xml:space="preserve">
БАЗОВАЯ ИНФОРМАЦИЯ ПО МФК 
</t>
  </si>
  <si>
    <t>Полное наименование МФК</t>
  </si>
  <si>
    <t>Организационно-правовая форма МФК</t>
  </si>
  <si>
    <t>Адрес МФК (фактический и юридический) (город, улица, номер дома, почтовый индекс)</t>
  </si>
  <si>
    <t>Дата выдачи лицензий, дополнительных лицензий (указываются в хронологическом порядке, №, дата)</t>
  </si>
  <si>
    <t>Наличие ограничений в лицензиях (да/нет)</t>
  </si>
  <si>
    <t>Перечень ограничений в лицензиях</t>
  </si>
  <si>
    <t>Внешний аудит</t>
  </si>
  <si>
    <t>Веб-сайт МФК в Интернете</t>
  </si>
  <si>
    <t xml:space="preserve">Официально объявленная связь:      </t>
  </si>
  <si>
    <t>Персонал МФК (общее количество сотрудников)</t>
  </si>
  <si>
    <t>Сумма уставного капитала</t>
  </si>
  <si>
    <t>Простые акции (по состоянию на 31 декабря)</t>
  </si>
  <si>
    <t>Привилегированные акции (по состоянию на 31 декабря)</t>
  </si>
  <si>
    <t>Дата проведения последнего внешнего аудита</t>
  </si>
  <si>
    <t>Наименование аудиторской организации</t>
  </si>
  <si>
    <t>Факс</t>
  </si>
  <si>
    <t>Электронная почта</t>
  </si>
  <si>
    <t>Штатная единица</t>
  </si>
  <si>
    <t>По договору</t>
  </si>
  <si>
    <t xml:space="preserve">Объявленный </t>
  </si>
  <si>
    <t>Фактически внесенный</t>
  </si>
  <si>
    <t>Количество</t>
  </si>
  <si>
    <t>Стоимость</t>
  </si>
  <si>
    <t xml:space="preserve">Наименование </t>
  </si>
  <si>
    <t>Адрес</t>
  </si>
  <si>
    <t>Руководитель</t>
  </si>
  <si>
    <t>Всего количество</t>
  </si>
  <si>
    <t>Название компании</t>
  </si>
  <si>
    <t>Вид деятельности</t>
  </si>
  <si>
    <t>Доля(%) компании в дочерней и аффилированной компании</t>
  </si>
  <si>
    <t>Доля и наименование других учредителей/акционеров в дочерней и аффилированной компании</t>
  </si>
  <si>
    <t>Стратегические планы в отношении дочерней и аффилированной компании</t>
  </si>
  <si>
    <t>Наименование комитетов</t>
  </si>
  <si>
    <t>Состав ФИО/Позиция</t>
  </si>
  <si>
    <t>Дата согласования  Национальным банком (Решение Комитета по надзору, письмо-согласие)</t>
  </si>
  <si>
    <t xml:space="preserve">                                                                                                                                                                                                                            ДЕЙСТВУЮЩИЕ КОМИТЕТЫ
</t>
  </si>
  <si>
    <t>Совокупная задолженность одного работника МФК</t>
  </si>
  <si>
    <t>Максимальный совокупный размер инвестиций в МФО (1), лизинговые компании и банки</t>
  </si>
  <si>
    <t>не более 50%</t>
  </si>
  <si>
    <t>Общий размер инвестиций в негосударственные долговые ценные бумаги</t>
  </si>
  <si>
    <t>СЗ- совокупный размер средств, заимствованных от юридических лиц и учредителей (акционеров) 
(1) МФО - микрофинансовая организация</t>
  </si>
  <si>
    <t>Средневзвешенная процентная ставка в национальной валюте</t>
  </si>
  <si>
    <t>Средневзвешенная процентная ставка в иностранной валюте</t>
  </si>
  <si>
    <t>Эффективная средневзвешенная процентная ставка в национальной валюте</t>
  </si>
  <si>
    <t>Эффективная средневзвешенная процентная ставка в иностранной валюте</t>
  </si>
  <si>
    <t xml:space="preserve"> СВЕДЕНИЯ О НАБЛЮДАТЕЛЬНОМ ОРГАНЕ (СОВЕТ ДИРЕКТОРОВ)
</t>
  </si>
  <si>
    <r>
      <t xml:space="preserve">
               </t>
    </r>
    <r>
      <rPr>
        <b/>
        <sz val="12"/>
        <rFont val="Times New Roman"/>
        <family val="1"/>
      </rPr>
      <t xml:space="preserve">СВЕДЕНИЯ ОБ ИСПОЛЬНИТЕЛЬНОМ ОРГАНЕ (ПРАВЛЕНИЕ)
</t>
    </r>
  </si>
  <si>
    <r>
      <t xml:space="preserve">
                    </t>
    </r>
    <r>
      <rPr>
        <b/>
        <sz val="12"/>
        <rFont val="Times New Roman"/>
        <family val="1"/>
      </rPr>
      <t xml:space="preserve">                                                                 СВЕДЕНИЯ ОБ АКЦИОНЕРАХ МФК ВЛАДЕЮЩИХ более 1% АКЦИЙ МФК </t>
    </r>
    <r>
      <rPr>
        <sz val="12"/>
        <rFont val="Times New Roman"/>
        <family val="1"/>
      </rPr>
      <t xml:space="preserve">
</t>
    </r>
  </si>
  <si>
    <r>
      <t>Место работы</t>
    </r>
    <r>
      <rPr>
        <b/>
        <sz val="12"/>
        <color indexed="8"/>
        <rFont val="Times New Roman"/>
        <family val="1"/>
      </rPr>
      <t xml:space="preserve">/
 Юридический адрес </t>
    </r>
  </si>
  <si>
    <r>
      <t>Место работы</t>
    </r>
    <r>
      <rPr>
        <b/>
        <sz val="12"/>
        <color indexed="8"/>
        <rFont val="Times New Roman"/>
        <family val="1"/>
      </rPr>
      <t xml:space="preserve"> </t>
    </r>
  </si>
  <si>
    <t>Всего                                                            (сумма колонок 3 и 5)</t>
  </si>
  <si>
    <t>Текущие                                                    (непросрочен-ные)</t>
  </si>
  <si>
    <t>связь</t>
  </si>
  <si>
    <t>Прочие активы, включая забалансовые активы</t>
  </si>
  <si>
    <t>1. Финансирование, предоставленное клиентам</t>
  </si>
  <si>
    <t>2. Финансирование, предоставленное  ФКО</t>
  </si>
  <si>
    <t>3. Прочие активы, включая забалансовые активы</t>
  </si>
  <si>
    <t>4. Итого</t>
  </si>
  <si>
    <t>Всего                                  (сумма колонок 3 и 5)</t>
  </si>
  <si>
    <t>Текущие                                                       (непросроченные)</t>
  </si>
  <si>
    <r>
      <t xml:space="preserve">Промышленность </t>
    </r>
    <r>
      <rPr>
        <sz val="11"/>
        <color indexed="8"/>
        <rFont val="Times New Roman"/>
        <family val="1"/>
      </rPr>
      <t xml:space="preserve"> </t>
    </r>
  </si>
  <si>
    <t>Остаток                                                            портфеля финансирования на начало отчетного квартала</t>
  </si>
  <si>
    <t>Объем                                                             выданного финансирования за отчетный квартал</t>
  </si>
  <si>
    <t>Остаток                                                         портфеля финансирования на конец отчетного квартала</t>
  </si>
  <si>
    <t>Сумма выданного кредита</t>
  </si>
  <si>
    <t>Наименование организации/ Ф.И.О. заемщика</t>
  </si>
  <si>
    <t>Промышленность</t>
  </si>
  <si>
    <t>СК</t>
  </si>
  <si>
    <t>УК</t>
  </si>
  <si>
    <t>СИ</t>
  </si>
  <si>
    <t>МК</t>
  </si>
  <si>
    <t>*100%</t>
  </si>
  <si>
    <t>сумма общего РППУ по кредитам в разделе 1 (балансовый отчет) и сумма общего РППУ по кредитам в разделе 4.2. (Классификация кредитов. Столбец всего)</t>
  </si>
  <si>
    <t>Под наблюдением</t>
  </si>
  <si>
    <t>Нормальные</t>
  </si>
  <si>
    <t xml:space="preserve">Удовлетворительные </t>
  </si>
  <si>
    <t>Нормальные кредиты</t>
  </si>
  <si>
    <t>Удовлетворительные кредиты</t>
  </si>
  <si>
    <t>1 неделя</t>
  </si>
  <si>
    <t>2 неделя</t>
  </si>
  <si>
    <t>3 неделя</t>
  </si>
  <si>
    <t>4 неделя</t>
  </si>
  <si>
    <t>5 неделя</t>
  </si>
  <si>
    <t>ФИО полностью</t>
  </si>
  <si>
    <t xml:space="preserve">ФИО полностью </t>
  </si>
  <si>
    <t>из них:</t>
  </si>
  <si>
    <t xml:space="preserve"> ДОЧЕРНИЕ И АФФИЛИРОВАННЫЕ КОМПАНИИ
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</si>
</sst>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800]dddd\,\ mmmm\ dd\,\ yyyy"/>
    <numFmt numFmtId="197" formatCode="\п\о\ \с\о\с\т\о\я\н\и\ю\ \н\а\ \ \«dd\»\ mm\ yyyy\ \г\о\д\а"/>
    <numFmt numFmtId="198" formatCode="#,##0.0"/>
    <numFmt numFmtId="199" formatCode="[$-FC19]d\ mmmm\ yyyy\ &quot;г.&quot;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#,##0.0000"/>
    <numFmt numFmtId="207" formatCode="0.0"/>
    <numFmt numFmtId="208" formatCode="0.000%"/>
    <numFmt numFmtId="209" formatCode="0.0000%"/>
    <numFmt numFmtId="210" formatCode="0.00000%"/>
    <numFmt numFmtId="211" formatCode="0.000"/>
  </numFmts>
  <fonts count="122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0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3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  <font>
      <i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Arial Cyr"/>
      <family val="0"/>
    </font>
    <font>
      <b/>
      <sz val="9"/>
      <color theme="1"/>
      <name val="Times New Roman"/>
      <family val="1"/>
    </font>
    <font>
      <b/>
      <sz val="10"/>
      <color theme="1"/>
      <name val="Times New Roman Cyr"/>
      <family val="1"/>
    </font>
    <font>
      <sz val="10"/>
      <color theme="1"/>
      <name val="Times New Roman Cyr"/>
      <family val="1"/>
    </font>
    <font>
      <b/>
      <i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Cyr"/>
      <family val="0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  <font>
      <sz val="34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Arial Cyr"/>
      <family val="0"/>
    </font>
    <font>
      <b/>
      <sz val="11"/>
      <color theme="1"/>
      <name val="Times New Roman Cyr"/>
      <family val="1"/>
    </font>
    <font>
      <sz val="11"/>
      <color theme="1"/>
      <name val="Times New Roman Cyr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ck"/>
      <top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922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2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32" borderId="10" xfId="0" applyNumberFormat="1" applyFont="1" applyFill="1" applyBorder="1" applyAlignment="1" applyProtection="1">
      <alignment horizontal="left" vertical="center"/>
      <protection/>
    </xf>
    <xf numFmtId="0" fontId="9" fillId="32" borderId="15" xfId="0" applyNumberFormat="1" applyFont="1" applyFill="1" applyBorder="1" applyAlignment="1" applyProtection="1">
      <alignment horizontal="center" vertical="top"/>
      <protection/>
    </xf>
    <xf numFmtId="4" fontId="9" fillId="4" borderId="12" xfId="0" applyNumberFormat="1" applyFont="1" applyFill="1" applyBorder="1" applyAlignment="1" applyProtection="1">
      <alignment horizontal="center"/>
      <protection locked="0"/>
    </xf>
    <xf numFmtId="4" fontId="9" fillId="4" borderId="17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/>
      <protection/>
    </xf>
    <xf numFmtId="0" fontId="9" fillId="32" borderId="14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32" borderId="19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49" fontId="5" fillId="32" borderId="0" xfId="53" applyNumberFormat="1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14" fontId="0" fillId="0" borderId="0" xfId="0" applyNumberFormat="1" applyFont="1" applyAlignment="1" applyProtection="1">
      <alignment/>
      <protection/>
    </xf>
    <xf numFmtId="0" fontId="4" fillId="32" borderId="20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32" borderId="22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4" fillId="32" borderId="26" xfId="0" applyFont="1" applyFill="1" applyBorder="1" applyAlignment="1" applyProtection="1">
      <alignment vertical="center"/>
      <protection/>
    </xf>
    <xf numFmtId="0" fontId="4" fillId="32" borderId="27" xfId="0" applyFont="1" applyFill="1" applyBorder="1" applyAlignment="1" applyProtection="1">
      <alignment vertical="center"/>
      <protection/>
    </xf>
    <xf numFmtId="0" fontId="4" fillId="32" borderId="28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vertical="center"/>
      <protection/>
    </xf>
    <xf numFmtId="0" fontId="4" fillId="32" borderId="30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88" fillId="0" borderId="0" xfId="0" applyFont="1" applyAlignment="1" applyProtection="1">
      <alignment horizontal="center" vertical="center"/>
      <protection/>
    </xf>
    <xf numFmtId="0" fontId="88" fillId="0" borderId="0" xfId="0" applyFont="1" applyAlignment="1" applyProtection="1">
      <alignment/>
      <protection/>
    </xf>
    <xf numFmtId="0" fontId="89" fillId="38" borderId="11" xfId="0" applyFont="1" applyFill="1" applyBorder="1" applyAlignment="1" applyProtection="1">
      <alignment horizontal="center" vertical="center" wrapText="1"/>
      <protection/>
    </xf>
    <xf numFmtId="0" fontId="90" fillId="0" borderId="0" xfId="0" applyNumberFormat="1" applyFont="1" applyAlignment="1" applyProtection="1">
      <alignment horizontal="center" vertical="center"/>
      <protection/>
    </xf>
    <xf numFmtId="0" fontId="90" fillId="0" borderId="0" xfId="0" applyFont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 locked="0"/>
    </xf>
    <xf numFmtId="0" fontId="90" fillId="37" borderId="0" xfId="0" applyFont="1" applyFill="1" applyAlignment="1" applyProtection="1">
      <alignment/>
      <protection/>
    </xf>
    <xf numFmtId="0" fontId="89" fillId="37" borderId="0" xfId="0" applyFont="1" applyFill="1" applyBorder="1" applyAlignment="1" applyProtection="1">
      <alignment vertical="center"/>
      <protection/>
    </xf>
    <xf numFmtId="0" fontId="90" fillId="0" borderId="0" xfId="0" applyFont="1" applyAlignment="1" applyProtection="1">
      <alignment/>
      <protection/>
    </xf>
    <xf numFmtId="0" fontId="89" fillId="0" borderId="0" xfId="0" applyFont="1" applyFill="1" applyBorder="1" applyAlignment="1" applyProtection="1">
      <alignment horizontal="left" vertical="center"/>
      <protection/>
    </xf>
    <xf numFmtId="0" fontId="90" fillId="0" borderId="10" xfId="0" applyFont="1" applyFill="1" applyBorder="1" applyAlignment="1" applyProtection="1">
      <alignment/>
      <protection/>
    </xf>
    <xf numFmtId="4" fontId="90" fillId="4" borderId="10" xfId="0" applyNumberFormat="1" applyFont="1" applyFill="1" applyBorder="1" applyAlignment="1" applyProtection="1">
      <alignment horizontal="right"/>
      <protection locked="0"/>
    </xf>
    <xf numFmtId="4" fontId="89" fillId="35" borderId="10" xfId="0" applyNumberFormat="1" applyFont="1" applyFill="1" applyBorder="1" applyAlignment="1" applyProtection="1">
      <alignment horizontal="right"/>
      <protection/>
    </xf>
    <xf numFmtId="0" fontId="90" fillId="38" borderId="10" xfId="0" applyFont="1" applyFill="1" applyBorder="1" applyAlignment="1" applyProtection="1">
      <alignment/>
      <protection/>
    </xf>
    <xf numFmtId="4" fontId="89" fillId="38" borderId="10" xfId="0" applyNumberFormat="1" applyFont="1" applyFill="1" applyBorder="1" applyAlignment="1" applyProtection="1">
      <alignment horizontal="right"/>
      <protection/>
    </xf>
    <xf numFmtId="0" fontId="90" fillId="0" borderId="10" xfId="0" applyFont="1" applyFill="1" applyBorder="1" applyAlignment="1" applyProtection="1">
      <alignment horizontal="left"/>
      <protection/>
    </xf>
    <xf numFmtId="0" fontId="89" fillId="35" borderId="10" xfId="0" applyFont="1" applyFill="1" applyBorder="1" applyAlignment="1" applyProtection="1">
      <alignment/>
      <protection/>
    </xf>
    <xf numFmtId="0" fontId="89" fillId="32" borderId="0" xfId="0" applyFont="1" applyFill="1" applyBorder="1" applyAlignment="1" applyProtection="1">
      <alignment/>
      <protection/>
    </xf>
    <xf numFmtId="0" fontId="89" fillId="32" borderId="0" xfId="0" applyFont="1" applyFill="1" applyBorder="1" applyAlignment="1" applyProtection="1">
      <alignment/>
      <protection/>
    </xf>
    <xf numFmtId="0" fontId="91" fillId="0" borderId="0" xfId="56" applyFont="1" applyProtection="1">
      <alignment/>
      <protection/>
    </xf>
    <xf numFmtId="0" fontId="90" fillId="32" borderId="0" xfId="0" applyFont="1" applyFill="1" applyBorder="1" applyAlignment="1" applyProtection="1">
      <alignment/>
      <protection/>
    </xf>
    <xf numFmtId="0" fontId="90" fillId="32" borderId="0" xfId="0" applyFont="1" applyFill="1" applyBorder="1" applyAlignment="1" applyProtection="1">
      <alignment/>
      <protection/>
    </xf>
    <xf numFmtId="0" fontId="92" fillId="32" borderId="16" xfId="0" applyFont="1" applyFill="1" applyBorder="1" applyAlignment="1" applyProtection="1">
      <alignment horizontal="center"/>
      <protection/>
    </xf>
    <xf numFmtId="0" fontId="90" fillId="0" borderId="13" xfId="0" applyNumberFormat="1" applyFont="1" applyFill="1" applyBorder="1" applyAlignment="1" applyProtection="1">
      <alignment horizontal="center" vertical="center"/>
      <protection/>
    </xf>
    <xf numFmtId="0" fontId="89" fillId="0" borderId="14" xfId="0" applyFont="1" applyFill="1" applyBorder="1" applyAlignment="1" applyProtection="1">
      <alignment horizontal="left"/>
      <protection/>
    </xf>
    <xf numFmtId="0" fontId="90" fillId="0" borderId="14" xfId="0" applyFont="1" applyFill="1" applyBorder="1" applyAlignment="1" applyProtection="1">
      <alignment horizontal="right"/>
      <protection/>
    </xf>
    <xf numFmtId="0" fontId="90" fillId="0" borderId="15" xfId="0" applyFont="1" applyFill="1" applyBorder="1" applyAlignment="1" applyProtection="1">
      <alignment horizontal="right"/>
      <protection/>
    </xf>
    <xf numFmtId="0" fontId="90" fillId="0" borderId="0" xfId="0" applyFont="1" applyFill="1" applyAlignment="1" applyProtection="1">
      <alignment/>
      <protection/>
    </xf>
    <xf numFmtId="0" fontId="90" fillId="39" borderId="11" xfId="0" applyNumberFormat="1" applyFont="1" applyFill="1" applyBorder="1" applyAlignment="1" applyProtection="1">
      <alignment horizontal="center" vertical="center"/>
      <protection/>
    </xf>
    <xf numFmtId="0" fontId="90" fillId="39" borderId="10" xfId="0" applyFont="1" applyFill="1" applyBorder="1" applyAlignment="1" applyProtection="1">
      <alignment/>
      <protection/>
    </xf>
    <xf numFmtId="4" fontId="90" fillId="39" borderId="10" xfId="0" applyNumberFormat="1" applyFont="1" applyFill="1" applyBorder="1" applyAlignment="1" applyProtection="1">
      <alignment/>
      <protection/>
    </xf>
    <xf numFmtId="4" fontId="90" fillId="39" borderId="12" xfId="0" applyNumberFormat="1" applyFont="1" applyFill="1" applyBorder="1" applyAlignment="1" applyProtection="1">
      <alignment/>
      <protection/>
    </xf>
    <xf numFmtId="16" fontId="90" fillId="0" borderId="11" xfId="0" applyNumberFormat="1" applyFont="1" applyBorder="1" applyAlignment="1" applyProtection="1">
      <alignment horizontal="center" vertical="center"/>
      <protection/>
    </xf>
    <xf numFmtId="4" fontId="90" fillId="4" borderId="10" xfId="0" applyNumberFormat="1" applyFont="1" applyFill="1" applyBorder="1" applyAlignment="1" applyProtection="1">
      <alignment horizontal="right" indent="1"/>
      <protection locked="0"/>
    </xf>
    <xf numFmtId="4" fontId="90" fillId="4" borderId="12" xfId="0" applyNumberFormat="1" applyFont="1" applyFill="1" applyBorder="1" applyAlignment="1" applyProtection="1">
      <alignment horizontal="right" indent="1"/>
      <protection locked="0"/>
    </xf>
    <xf numFmtId="0" fontId="90" fillId="0" borderId="32" xfId="0" applyNumberFormat="1" applyFont="1" applyBorder="1" applyAlignment="1" applyProtection="1">
      <alignment horizontal="center" vertical="center"/>
      <protection/>
    </xf>
    <xf numFmtId="0" fontId="90" fillId="0" borderId="33" xfId="0" applyFont="1" applyFill="1" applyBorder="1" applyAlignment="1" applyProtection="1">
      <alignment horizontal="left"/>
      <protection/>
    </xf>
    <xf numFmtId="0" fontId="90" fillId="0" borderId="34" xfId="0" applyFont="1" applyBorder="1" applyAlignment="1" applyProtection="1">
      <alignment horizontal="left" vertical="center" wrapText="1"/>
      <protection/>
    </xf>
    <xf numFmtId="0" fontId="90" fillId="0" borderId="33" xfId="0" applyFont="1" applyFill="1" applyBorder="1" applyAlignment="1" applyProtection="1">
      <alignment/>
      <protection/>
    </xf>
    <xf numFmtId="0" fontId="90" fillId="0" borderId="35" xfId="0" applyNumberFormat="1" applyFont="1" applyBorder="1" applyAlignment="1" applyProtection="1">
      <alignment horizontal="center" vertical="center"/>
      <protection/>
    </xf>
    <xf numFmtId="0" fontId="90" fillId="0" borderId="36" xfId="0" applyNumberFormat="1" applyFont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wrapText="1"/>
      <protection/>
    </xf>
    <xf numFmtId="0" fontId="90" fillId="0" borderId="11" xfId="0" applyNumberFormat="1" applyFont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horizontal="left" indent="1"/>
      <protection/>
    </xf>
    <xf numFmtId="4" fontId="90" fillId="4" borderId="12" xfId="0" applyNumberFormat="1" applyFont="1" applyFill="1" applyBorder="1" applyAlignment="1" applyProtection="1">
      <alignment horizontal="right"/>
      <protection locked="0"/>
    </xf>
    <xf numFmtId="0" fontId="90" fillId="0" borderId="37" xfId="0" applyNumberFormat="1" applyFont="1" applyBorder="1" applyAlignment="1" applyProtection="1">
      <alignment horizontal="center" vertical="center"/>
      <protection/>
    </xf>
    <xf numFmtId="0" fontId="89" fillId="0" borderId="16" xfId="57" applyFont="1" applyFill="1" applyBorder="1" applyAlignment="1" applyProtection="1">
      <alignment/>
      <protection/>
    </xf>
    <xf numFmtId="0" fontId="89" fillId="32" borderId="16" xfId="57" applyFont="1" applyFill="1" applyBorder="1" applyProtection="1">
      <alignment/>
      <protection/>
    </xf>
    <xf numFmtId="3" fontId="89" fillId="32" borderId="38" xfId="59" applyNumberFormat="1" applyFont="1" applyFill="1" applyBorder="1" applyProtection="1">
      <alignment/>
      <protection/>
    </xf>
    <xf numFmtId="0" fontId="90" fillId="0" borderId="0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Fill="1" applyBorder="1" applyAlignment="1" applyProtection="1">
      <alignment/>
      <protection/>
    </xf>
    <xf numFmtId="0" fontId="89" fillId="0" borderId="0" xfId="56" applyFont="1" applyFill="1" applyBorder="1" applyProtection="1">
      <alignment/>
      <protection/>
    </xf>
    <xf numFmtId="0" fontId="90" fillId="0" borderId="0" xfId="0" applyFont="1" applyBorder="1" applyAlignment="1">
      <alignment/>
    </xf>
    <xf numFmtId="0" fontId="88" fillId="0" borderId="0" xfId="0" applyFont="1" applyAlignment="1">
      <alignment/>
    </xf>
    <xf numFmtId="0" fontId="92" fillId="0" borderId="0" xfId="0" applyFont="1" applyFill="1" applyBorder="1" applyAlignment="1" applyProtection="1">
      <alignment horizontal="center"/>
      <protection/>
    </xf>
    <xf numFmtId="0" fontId="90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90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/>
    </xf>
    <xf numFmtId="0" fontId="90" fillId="38" borderId="11" xfId="0" applyFont="1" applyFill="1" applyBorder="1" applyAlignment="1">
      <alignment horizontal="center" vertical="center" wrapText="1"/>
    </xf>
    <xf numFmtId="0" fontId="90" fillId="38" borderId="10" xfId="0" applyFont="1" applyFill="1" applyBorder="1" applyAlignment="1">
      <alignment horizontal="left" vertical="justify" wrapText="1"/>
    </xf>
    <xf numFmtId="2" fontId="90" fillId="38" borderId="10" xfId="0" applyNumberFormat="1" applyFont="1" applyFill="1" applyBorder="1" applyAlignment="1">
      <alignment horizontal="right" vertical="center" wrapText="1"/>
    </xf>
    <xf numFmtId="2" fontId="90" fillId="38" borderId="12" xfId="0" applyNumberFormat="1" applyFont="1" applyFill="1" applyBorder="1" applyAlignment="1">
      <alignment horizontal="right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justify" wrapText="1"/>
    </xf>
    <xf numFmtId="2" fontId="90" fillId="4" borderId="10" xfId="0" applyNumberFormat="1" applyFont="1" applyFill="1" applyBorder="1" applyAlignment="1" applyProtection="1">
      <alignment horizontal="right" vertical="center" wrapText="1"/>
      <protection locked="0"/>
    </xf>
    <xf numFmtId="2" fontId="90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89" fillId="39" borderId="11" xfId="0" applyFont="1" applyFill="1" applyBorder="1" applyAlignment="1">
      <alignment horizontal="center" vertical="center" wrapText="1"/>
    </xf>
    <xf numFmtId="0" fontId="89" fillId="39" borderId="10" xfId="0" applyFont="1" applyFill="1" applyBorder="1" applyAlignment="1">
      <alignment horizontal="left" vertical="justify" wrapText="1"/>
    </xf>
    <xf numFmtId="2" fontId="89" fillId="39" borderId="10" xfId="0" applyNumberFormat="1" applyFont="1" applyFill="1" applyBorder="1" applyAlignment="1">
      <alignment horizontal="right" vertical="center" wrapText="1"/>
    </xf>
    <xf numFmtId="2" fontId="89" fillId="39" borderId="12" xfId="0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/>
    </xf>
    <xf numFmtId="0" fontId="90" fillId="0" borderId="11" xfId="0" applyNumberFormat="1" applyFont="1" applyFill="1" applyBorder="1" applyAlignment="1" applyProtection="1">
      <alignment horizontal="center" vertical="center"/>
      <protection/>
    </xf>
    <xf numFmtId="0" fontId="89" fillId="0" borderId="10" xfId="0" applyFont="1" applyFill="1" applyBorder="1" applyAlignment="1" applyProtection="1">
      <alignment/>
      <protection/>
    </xf>
    <xf numFmtId="0" fontId="90" fillId="32" borderId="10" xfId="0" applyFont="1" applyFill="1" applyBorder="1" applyAlignment="1" applyProtection="1">
      <alignment/>
      <protection/>
    </xf>
    <xf numFmtId="0" fontId="90" fillId="0" borderId="12" xfId="0" applyFont="1" applyFill="1" applyBorder="1" applyAlignment="1" applyProtection="1">
      <alignment/>
      <protection/>
    </xf>
    <xf numFmtId="0" fontId="90" fillId="0" borderId="10" xfId="0" applyFont="1" applyFill="1" applyBorder="1" applyAlignment="1" applyProtection="1">
      <alignment horizontal="left" wrapText="1"/>
      <protection/>
    </xf>
    <xf numFmtId="49" fontId="90" fillId="0" borderId="11" xfId="0" applyNumberFormat="1" applyFont="1" applyBorder="1" applyAlignment="1" applyProtection="1">
      <alignment horizontal="center" vertical="center"/>
      <protection/>
    </xf>
    <xf numFmtId="0" fontId="90" fillId="0" borderId="0" xfId="0" applyFont="1" applyAlignment="1" applyProtection="1">
      <alignment wrapText="1"/>
      <protection/>
    </xf>
    <xf numFmtId="4" fontId="89" fillId="39" borderId="12" xfId="0" applyNumberFormat="1" applyFont="1" applyFill="1" applyBorder="1" applyAlignment="1" applyProtection="1">
      <alignment horizontal="right"/>
      <protection/>
    </xf>
    <xf numFmtId="0" fontId="90" fillId="35" borderId="11" xfId="0" applyNumberFormat="1" applyFont="1" applyFill="1" applyBorder="1" applyAlignment="1" applyProtection="1">
      <alignment horizontal="center" vertical="center"/>
      <protection/>
    </xf>
    <xf numFmtId="4" fontId="89" fillId="35" borderId="10" xfId="0" applyNumberFormat="1" applyFont="1" applyFill="1" applyBorder="1" applyAlignment="1" applyProtection="1">
      <alignment/>
      <protection/>
    </xf>
    <xf numFmtId="4" fontId="89" fillId="35" borderId="12" xfId="0" applyNumberFormat="1" applyFont="1" applyFill="1" applyBorder="1" applyAlignment="1" applyProtection="1">
      <alignment horizontal="right"/>
      <protection/>
    </xf>
    <xf numFmtId="0" fontId="90" fillId="37" borderId="0" xfId="0" applyNumberFormat="1" applyFont="1" applyFill="1" applyAlignment="1" applyProtection="1">
      <alignment horizontal="center" vertical="center"/>
      <protection/>
    </xf>
    <xf numFmtId="0" fontId="89" fillId="37" borderId="0" xfId="0" applyFont="1" applyFill="1" applyBorder="1" applyAlignment="1" applyProtection="1">
      <alignment/>
      <protection/>
    </xf>
    <xf numFmtId="0" fontId="89" fillId="37" borderId="0" xfId="0" applyFont="1" applyFill="1" applyBorder="1" applyAlignment="1" applyProtection="1">
      <alignment/>
      <protection/>
    </xf>
    <xf numFmtId="0" fontId="90" fillId="37" borderId="0" xfId="0" applyFont="1" applyFill="1" applyAlignment="1" applyProtection="1">
      <alignment/>
      <protection/>
    </xf>
    <xf numFmtId="0" fontId="92" fillId="32" borderId="0" xfId="0" applyFont="1" applyFill="1" applyBorder="1" applyAlignment="1" applyProtection="1">
      <alignment horizontal="center"/>
      <protection/>
    </xf>
    <xf numFmtId="0" fontId="89" fillId="0" borderId="10" xfId="57" applyFont="1" applyFill="1" applyBorder="1" applyAlignment="1" applyProtection="1">
      <alignment/>
      <protection/>
    </xf>
    <xf numFmtId="0" fontId="89" fillId="32" borderId="10" xfId="57" applyFont="1" applyFill="1" applyBorder="1" applyProtection="1">
      <alignment/>
      <protection/>
    </xf>
    <xf numFmtId="3" fontId="90" fillId="32" borderId="12" xfId="57" applyNumberFormat="1" applyFont="1" applyFill="1" applyBorder="1" applyAlignment="1" applyProtection="1">
      <alignment horizontal="right"/>
      <protection/>
    </xf>
    <xf numFmtId="0" fontId="90" fillId="39" borderId="10" xfId="57" applyFont="1" applyFill="1" applyBorder="1" applyAlignment="1" applyProtection="1">
      <alignment/>
      <protection/>
    </xf>
    <xf numFmtId="4" fontId="90" fillId="39" borderId="10" xfId="57" applyNumberFormat="1" applyFont="1" applyFill="1" applyBorder="1" applyAlignment="1" applyProtection="1">
      <alignment horizontal="right"/>
      <protection/>
    </xf>
    <xf numFmtId="0" fontId="90" fillId="0" borderId="10" xfId="57" applyFont="1" applyFill="1" applyBorder="1" applyAlignment="1" applyProtection="1">
      <alignment horizontal="left" indent="1"/>
      <protection/>
    </xf>
    <xf numFmtId="0" fontId="90" fillId="0" borderId="10" xfId="0" applyFont="1" applyBorder="1" applyAlignment="1" applyProtection="1">
      <alignment horizontal="left" indent="1"/>
      <protection/>
    </xf>
    <xf numFmtId="0" fontId="90" fillId="0" borderId="10" xfId="57" applyFont="1" applyFill="1" applyBorder="1" applyAlignment="1" applyProtection="1">
      <alignment horizontal="left" indent="2"/>
      <protection/>
    </xf>
    <xf numFmtId="0" fontId="90" fillId="39" borderId="10" xfId="57" applyFont="1" applyFill="1" applyBorder="1" applyAlignment="1" applyProtection="1">
      <alignment horizontal="left"/>
      <protection/>
    </xf>
    <xf numFmtId="4" fontId="89" fillId="39" borderId="12" xfId="57" applyNumberFormat="1" applyFont="1" applyFill="1" applyBorder="1" applyAlignment="1" applyProtection="1">
      <alignment horizontal="right"/>
      <protection/>
    </xf>
    <xf numFmtId="0" fontId="90" fillId="0" borderId="10" xfId="57" applyFont="1" applyFill="1" applyBorder="1" applyAlignment="1" applyProtection="1">
      <alignment horizontal="left"/>
      <protection/>
    </xf>
    <xf numFmtId="0" fontId="89" fillId="35" borderId="10" xfId="57" applyFont="1" applyFill="1" applyBorder="1" applyAlignment="1" applyProtection="1">
      <alignment/>
      <protection/>
    </xf>
    <xf numFmtId="4" fontId="89" fillId="35" borderId="10" xfId="57" applyNumberFormat="1" applyFont="1" applyFill="1" applyBorder="1" applyAlignment="1" applyProtection="1">
      <alignment horizontal="right"/>
      <protection/>
    </xf>
    <xf numFmtId="0" fontId="90" fillId="35" borderId="37" xfId="0" applyNumberFormat="1" applyFont="1" applyFill="1" applyBorder="1" applyAlignment="1" applyProtection="1">
      <alignment horizontal="center" vertical="center"/>
      <protection/>
    </xf>
    <xf numFmtId="0" fontId="89" fillId="35" borderId="19" xfId="57" applyFont="1" applyFill="1" applyBorder="1" applyAlignment="1" applyProtection="1">
      <alignment/>
      <protection/>
    </xf>
    <xf numFmtId="4" fontId="89" fillId="35" borderId="19" xfId="57" applyNumberFormat="1" applyFont="1" applyFill="1" applyBorder="1" applyProtection="1">
      <alignment/>
      <protection/>
    </xf>
    <xf numFmtId="4" fontId="89" fillId="35" borderId="39" xfId="57" applyNumberFormat="1" applyFont="1" applyFill="1" applyBorder="1" applyProtection="1">
      <alignment/>
      <protection/>
    </xf>
    <xf numFmtId="0" fontId="93" fillId="0" borderId="0" xfId="56" applyFont="1" applyProtection="1">
      <alignment/>
      <protection/>
    </xf>
    <xf numFmtId="0" fontId="89" fillId="36" borderId="40" xfId="0" applyNumberFormat="1" applyFont="1" applyFill="1" applyBorder="1" applyAlignment="1" applyProtection="1">
      <alignment horizontal="center" vertical="center" wrapText="1"/>
      <protection/>
    </xf>
    <xf numFmtId="0" fontId="89" fillId="36" borderId="41" xfId="0" applyFont="1" applyFill="1" applyBorder="1" applyAlignment="1" applyProtection="1">
      <alignment horizontal="center" vertical="center" wrapText="1"/>
      <protection/>
    </xf>
    <xf numFmtId="0" fontId="89" fillId="36" borderId="42" xfId="0" applyFont="1" applyFill="1" applyBorder="1" applyAlignment="1" applyProtection="1">
      <alignment horizontal="center" vertical="center" wrapText="1"/>
      <protection/>
    </xf>
    <xf numFmtId="0" fontId="90" fillId="32" borderId="10" xfId="0" applyNumberFormat="1" applyFont="1" applyFill="1" applyBorder="1" applyAlignment="1" applyProtection="1">
      <alignment horizontal="center"/>
      <protection/>
    </xf>
    <xf numFmtId="0" fontId="90" fillId="32" borderId="10" xfId="0" applyFont="1" applyFill="1" applyBorder="1" applyAlignment="1" applyProtection="1">
      <alignment/>
      <protection/>
    </xf>
    <xf numFmtId="0" fontId="90" fillId="0" borderId="10" xfId="0" applyNumberFormat="1" applyFont="1" applyBorder="1" applyAlignment="1" applyProtection="1">
      <alignment horizontal="center"/>
      <protection/>
    </xf>
    <xf numFmtId="0" fontId="90" fillId="32" borderId="10" xfId="0" applyFont="1" applyFill="1" applyBorder="1" applyAlignment="1" applyProtection="1">
      <alignment horizontal="left" wrapText="1"/>
      <protection/>
    </xf>
    <xf numFmtId="0" fontId="90" fillId="39" borderId="10" xfId="0" applyNumberFormat="1" applyFont="1" applyFill="1" applyBorder="1" applyAlignment="1" applyProtection="1">
      <alignment horizontal="center"/>
      <protection/>
    </xf>
    <xf numFmtId="0" fontId="90" fillId="39" borderId="10" xfId="0" applyFont="1" applyFill="1" applyBorder="1" applyAlignment="1" applyProtection="1">
      <alignment horizontal="left" wrapText="1"/>
      <protection/>
    </xf>
    <xf numFmtId="4" fontId="90" fillId="39" borderId="10" xfId="0" applyNumberFormat="1" applyFont="1" applyFill="1" applyBorder="1" applyAlignment="1" applyProtection="1">
      <alignment horizontal="right" indent="1"/>
      <protection/>
    </xf>
    <xf numFmtId="0" fontId="94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justify" wrapText="1"/>
    </xf>
    <xf numFmtId="0" fontId="94" fillId="0" borderId="0" xfId="0" applyFont="1" applyFill="1" applyBorder="1" applyAlignment="1">
      <alignment horizontal="right" vertical="center" wrapText="1"/>
    </xf>
    <xf numFmtId="0" fontId="94" fillId="0" borderId="0" xfId="0" applyFont="1" applyAlignment="1">
      <alignment horizontal="left" vertical="justify" wrapText="1"/>
    </xf>
    <xf numFmtId="0" fontId="94" fillId="36" borderId="13" xfId="0" applyFont="1" applyFill="1" applyBorder="1" applyAlignment="1">
      <alignment horizontal="center" vertical="center" wrapText="1"/>
    </xf>
    <xf numFmtId="0" fontId="94" fillId="36" borderId="14" xfId="0" applyFont="1" applyFill="1" applyBorder="1" applyAlignment="1">
      <alignment horizontal="center" vertical="center" wrapText="1"/>
    </xf>
    <xf numFmtId="0" fontId="94" fillId="36" borderId="1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justify" wrapText="1"/>
    </xf>
    <xf numFmtId="0" fontId="89" fillId="38" borderId="18" xfId="0" applyFont="1" applyFill="1" applyBorder="1" applyAlignment="1">
      <alignment horizontal="center" vertical="center" wrapText="1"/>
    </xf>
    <xf numFmtId="0" fontId="89" fillId="38" borderId="19" xfId="0" applyFont="1" applyFill="1" applyBorder="1" applyAlignment="1">
      <alignment horizontal="left" vertical="justify" wrapText="1"/>
    </xf>
    <xf numFmtId="2" fontId="89" fillId="38" borderId="19" xfId="0" applyNumberFormat="1" applyFont="1" applyFill="1" applyBorder="1" applyAlignment="1">
      <alignment horizontal="right" vertical="center" wrapText="1"/>
    </xf>
    <xf numFmtId="2" fontId="89" fillId="38" borderId="17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left" vertical="justify" wrapText="1"/>
    </xf>
    <xf numFmtId="0" fontId="90" fillId="0" borderId="0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89" fillId="38" borderId="11" xfId="0" applyFont="1" applyFill="1" applyBorder="1" applyAlignment="1">
      <alignment horizontal="center" vertical="center" wrapText="1"/>
    </xf>
    <xf numFmtId="0" fontId="89" fillId="38" borderId="10" xfId="0" applyFont="1" applyFill="1" applyBorder="1" applyAlignment="1">
      <alignment horizontal="left" vertical="justify" wrapText="1"/>
    </xf>
    <xf numFmtId="2" fontId="89" fillId="38" borderId="10" xfId="0" applyNumberFormat="1" applyFont="1" applyFill="1" applyBorder="1" applyAlignment="1">
      <alignment horizontal="right" vertical="center" wrapText="1"/>
    </xf>
    <xf numFmtId="2" fontId="89" fillId="38" borderId="12" xfId="0" applyNumberFormat="1" applyFont="1" applyFill="1" applyBorder="1" applyAlignment="1">
      <alignment horizontal="right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left" vertical="justify" wrapText="1"/>
    </xf>
    <xf numFmtId="2" fontId="90" fillId="4" borderId="19" xfId="0" applyNumberFormat="1" applyFont="1" applyFill="1" applyBorder="1" applyAlignment="1" applyProtection="1">
      <alignment horizontal="right" vertical="center" wrapText="1"/>
      <protection locked="0"/>
    </xf>
    <xf numFmtId="2" fontId="90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88" fillId="0" borderId="0" xfId="0" applyFont="1" applyAlignment="1">
      <alignment horizontal="center" vertical="center"/>
    </xf>
    <xf numFmtId="0" fontId="88" fillId="37" borderId="0" xfId="0" applyFont="1" applyFill="1" applyAlignment="1" applyProtection="1">
      <alignment/>
      <protection/>
    </xf>
    <xf numFmtId="0" fontId="88" fillId="37" borderId="0" xfId="0" applyFont="1" applyFill="1" applyAlignment="1">
      <alignment/>
    </xf>
    <xf numFmtId="0" fontId="89" fillId="37" borderId="0" xfId="0" applyFont="1" applyFill="1" applyAlignment="1" applyProtection="1">
      <alignment/>
      <protection/>
    </xf>
    <xf numFmtId="0" fontId="90" fillId="38" borderId="10" xfId="0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88" fillId="0" borderId="0" xfId="0" applyFont="1" applyAlignment="1" applyProtection="1">
      <alignment horizontal="center"/>
      <protection/>
    </xf>
    <xf numFmtId="0" fontId="89" fillId="0" borderId="0" xfId="0" applyFont="1" applyAlignment="1" applyProtection="1">
      <alignment/>
      <protection/>
    </xf>
    <xf numFmtId="0" fontId="88" fillId="0" borderId="0" xfId="0" applyFont="1" applyAlignment="1">
      <alignment vertical="center"/>
    </xf>
    <xf numFmtId="0" fontId="89" fillId="0" borderId="0" xfId="0" applyFont="1" applyAlignment="1" applyProtection="1">
      <alignment vertical="center"/>
      <protection/>
    </xf>
    <xf numFmtId="0" fontId="90" fillId="40" borderId="10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 vertical="justify" wrapText="1"/>
    </xf>
    <xf numFmtId="0" fontId="90" fillId="37" borderId="0" xfId="0" applyFont="1" applyFill="1" applyAlignment="1" applyProtection="1">
      <alignment horizontal="center" vertical="center"/>
      <protection/>
    </xf>
    <xf numFmtId="0" fontId="89" fillId="37" borderId="0" xfId="0" applyFont="1" applyFill="1" applyAlignment="1" applyProtection="1">
      <alignment/>
      <protection/>
    </xf>
    <xf numFmtId="0" fontId="90" fillId="37" borderId="0" xfId="0" applyFont="1" applyFill="1" applyBorder="1" applyAlignment="1" applyProtection="1">
      <alignment/>
      <protection/>
    </xf>
    <xf numFmtId="0" fontId="90" fillId="32" borderId="0" xfId="0" applyFont="1" applyFill="1" applyBorder="1" applyAlignment="1" applyProtection="1">
      <alignment horizontal="center" vertical="center"/>
      <protection/>
    </xf>
    <xf numFmtId="0" fontId="89" fillId="32" borderId="0" xfId="0" applyFont="1" applyFill="1" applyBorder="1" applyAlignment="1" applyProtection="1">
      <alignment horizontal="left"/>
      <protection/>
    </xf>
    <xf numFmtId="0" fontId="92" fillId="32" borderId="0" xfId="0" applyFont="1" applyFill="1" applyBorder="1" applyAlignment="1" applyProtection="1">
      <alignment horizontal="right"/>
      <protection/>
    </xf>
    <xf numFmtId="0" fontId="90" fillId="0" borderId="0" xfId="0" applyFont="1" applyBorder="1" applyAlignment="1" applyProtection="1">
      <alignment/>
      <protection/>
    </xf>
    <xf numFmtId="0" fontId="89" fillId="40" borderId="10" xfId="0" applyFont="1" applyFill="1" applyBorder="1" applyAlignment="1" applyProtection="1">
      <alignment horizontal="left"/>
      <protection/>
    </xf>
    <xf numFmtId="0" fontId="89" fillId="40" borderId="10" xfId="0" applyFont="1" applyFill="1" applyBorder="1" applyAlignment="1" applyProtection="1">
      <alignment horizontal="center"/>
      <protection/>
    </xf>
    <xf numFmtId="0" fontId="89" fillId="40" borderId="43" xfId="0" applyFont="1" applyFill="1" applyBorder="1" applyAlignment="1" applyProtection="1">
      <alignment horizontal="center"/>
      <protection/>
    </xf>
    <xf numFmtId="0" fontId="90" fillId="0" borderId="0" xfId="0" applyFont="1" applyFill="1" applyBorder="1" applyAlignment="1" applyProtection="1">
      <alignment/>
      <protection/>
    </xf>
    <xf numFmtId="0" fontId="89" fillId="32" borderId="10" xfId="0" applyFont="1" applyFill="1" applyBorder="1" applyAlignment="1" applyProtection="1">
      <alignment horizontal="left"/>
      <protection/>
    </xf>
    <xf numFmtId="0" fontId="90" fillId="0" borderId="10" xfId="0" applyFont="1" applyBorder="1" applyAlignment="1" applyProtection="1">
      <alignment horizontal="center" vertical="center"/>
      <protection/>
    </xf>
    <xf numFmtId="4" fontId="90" fillId="4" borderId="43" xfId="0" applyNumberFormat="1" applyFont="1" applyFill="1" applyBorder="1" applyAlignment="1" applyProtection="1">
      <alignment horizontal="right"/>
      <protection locked="0"/>
    </xf>
    <xf numFmtId="0" fontId="89" fillId="41" borderId="10" xfId="0" applyFont="1" applyFill="1" applyBorder="1" applyAlignment="1" applyProtection="1">
      <alignment horizontal="center" vertical="center"/>
      <protection/>
    </xf>
    <xf numFmtId="0" fontId="89" fillId="41" borderId="10" xfId="0" applyFont="1" applyFill="1" applyBorder="1" applyAlignment="1" applyProtection="1">
      <alignment/>
      <protection/>
    </xf>
    <xf numFmtId="4" fontId="89" fillId="41" borderId="10" xfId="0" applyNumberFormat="1" applyFont="1" applyFill="1" applyBorder="1" applyAlignment="1" applyProtection="1">
      <alignment horizontal="right"/>
      <protection/>
    </xf>
    <xf numFmtId="4" fontId="89" fillId="41" borderId="43" xfId="0" applyNumberFormat="1" applyFont="1" applyFill="1" applyBorder="1" applyAlignment="1" applyProtection="1">
      <alignment horizontal="right"/>
      <protection/>
    </xf>
    <xf numFmtId="0" fontId="89" fillId="0" borderId="10" xfId="0" applyFont="1" applyFill="1" applyBorder="1" applyAlignment="1" applyProtection="1">
      <alignment horizontal="left"/>
      <protection/>
    </xf>
    <xf numFmtId="0" fontId="90" fillId="37" borderId="10" xfId="0" applyFont="1" applyFill="1" applyBorder="1" applyAlignment="1" applyProtection="1">
      <alignment horizontal="center" vertical="center"/>
      <protection/>
    </xf>
    <xf numFmtId="0" fontId="90" fillId="37" borderId="10" xfId="0" applyFont="1" applyFill="1" applyBorder="1" applyAlignment="1" applyProtection="1">
      <alignment horizontal="left" wrapText="1"/>
      <protection/>
    </xf>
    <xf numFmtId="0" fontId="90" fillId="37" borderId="10" xfId="0" applyFont="1" applyFill="1" applyBorder="1" applyAlignment="1" applyProtection="1">
      <alignment horizontal="left"/>
      <protection/>
    </xf>
    <xf numFmtId="0" fontId="90" fillId="0" borderId="10" xfId="0" applyFont="1" applyFill="1" applyBorder="1" applyAlignment="1" applyProtection="1">
      <alignment horizontal="left" vertical="top" wrapText="1"/>
      <protection/>
    </xf>
    <xf numFmtId="49" fontId="90" fillId="0" borderId="10" xfId="0" applyNumberFormat="1" applyFont="1" applyBorder="1" applyAlignment="1" applyProtection="1">
      <alignment horizontal="center" vertical="center"/>
      <protection/>
    </xf>
    <xf numFmtId="49" fontId="90" fillId="0" borderId="10" xfId="0" applyNumberFormat="1" applyFont="1" applyFill="1" applyBorder="1" applyAlignment="1" applyProtection="1">
      <alignment horizontal="center" vertical="center"/>
      <protection/>
    </xf>
    <xf numFmtId="0" fontId="89" fillId="30" borderId="10" xfId="0" applyFont="1" applyFill="1" applyBorder="1" applyAlignment="1" applyProtection="1">
      <alignment horizontal="center" vertical="center"/>
      <protection/>
    </xf>
    <xf numFmtId="0" fontId="89" fillId="30" borderId="10" xfId="0" applyFont="1" applyFill="1" applyBorder="1" applyAlignment="1" applyProtection="1">
      <alignment/>
      <protection/>
    </xf>
    <xf numFmtId="4" fontId="89" fillId="30" borderId="10" xfId="0" applyNumberFormat="1" applyFont="1" applyFill="1" applyBorder="1" applyAlignment="1" applyProtection="1">
      <alignment horizontal="right"/>
      <protection/>
    </xf>
    <xf numFmtId="4" fontId="89" fillId="30" borderId="43" xfId="0" applyNumberFormat="1" applyFont="1" applyFill="1" applyBorder="1" applyAlignment="1" applyProtection="1">
      <alignment horizontal="right"/>
      <protection/>
    </xf>
    <xf numFmtId="0" fontId="90" fillId="30" borderId="0" xfId="0" applyFont="1" applyFill="1" applyBorder="1" applyAlignment="1" applyProtection="1">
      <alignment/>
      <protection/>
    </xf>
    <xf numFmtId="0" fontId="89" fillId="35" borderId="10" xfId="0" applyFont="1" applyFill="1" applyBorder="1" applyAlignment="1" applyProtection="1">
      <alignment horizontal="center" vertical="center" wrapText="1"/>
      <protection/>
    </xf>
    <xf numFmtId="0" fontId="89" fillId="35" borderId="10" xfId="0" applyFont="1" applyFill="1" applyBorder="1" applyAlignment="1" applyProtection="1">
      <alignment wrapText="1"/>
      <protection/>
    </xf>
    <xf numFmtId="4" fontId="89" fillId="35" borderId="43" xfId="0" applyNumberFormat="1" applyFont="1" applyFill="1" applyBorder="1" applyAlignment="1" applyProtection="1">
      <alignment horizontal="right"/>
      <protection/>
    </xf>
    <xf numFmtId="0" fontId="89" fillId="0" borderId="10" xfId="0" applyFont="1" applyBorder="1" applyAlignment="1" applyProtection="1">
      <alignment/>
      <protection/>
    </xf>
    <xf numFmtId="0" fontId="90" fillId="41" borderId="0" xfId="0" applyFont="1" applyFill="1" applyBorder="1" applyAlignment="1" applyProtection="1">
      <alignment/>
      <protection/>
    </xf>
    <xf numFmtId="0" fontId="90" fillId="32" borderId="10" xfId="0" applyFont="1" applyFill="1" applyBorder="1" applyAlignment="1" applyProtection="1">
      <alignment horizontal="left"/>
      <protection/>
    </xf>
    <xf numFmtId="0" fontId="89" fillId="38" borderId="10" xfId="0" applyFont="1" applyFill="1" applyBorder="1" applyAlignment="1" applyProtection="1">
      <alignment horizontal="center" vertical="center"/>
      <protection/>
    </xf>
    <xf numFmtId="0" fontId="89" fillId="38" borderId="10" xfId="0" applyFont="1" applyFill="1" applyBorder="1" applyAlignment="1" applyProtection="1">
      <alignment/>
      <protection/>
    </xf>
    <xf numFmtId="4" fontId="89" fillId="38" borderId="43" xfId="0" applyNumberFormat="1" applyFont="1" applyFill="1" applyBorder="1" applyAlignment="1" applyProtection="1">
      <alignment horizontal="right"/>
      <protection/>
    </xf>
    <xf numFmtId="0" fontId="90" fillId="38" borderId="10" xfId="0" applyFont="1" applyFill="1" applyBorder="1" applyAlignment="1" applyProtection="1">
      <alignment horizontal="center" vertical="center"/>
      <protection/>
    </xf>
    <xf numFmtId="4" fontId="90" fillId="38" borderId="10" xfId="0" applyNumberFormat="1" applyFont="1" applyFill="1" applyBorder="1" applyAlignment="1" applyProtection="1">
      <alignment horizontal="right"/>
      <protection/>
    </xf>
    <xf numFmtId="4" fontId="90" fillId="38" borderId="43" xfId="0" applyNumberFormat="1" applyFont="1" applyFill="1" applyBorder="1" applyAlignment="1" applyProtection="1">
      <alignment horizontal="right"/>
      <protection/>
    </xf>
    <xf numFmtId="0" fontId="90" fillId="38" borderId="0" xfId="0" applyFont="1" applyFill="1" applyBorder="1" applyAlignment="1" applyProtection="1">
      <alignment horizontal="center" vertical="center"/>
      <protection/>
    </xf>
    <xf numFmtId="4" fontId="90" fillId="38" borderId="0" xfId="0" applyNumberFormat="1" applyFont="1" applyFill="1" applyBorder="1" applyAlignment="1" applyProtection="1">
      <alignment horizontal="right"/>
      <protection/>
    </xf>
    <xf numFmtId="0" fontId="90" fillId="0" borderId="10" xfId="0" applyFont="1" applyFill="1" applyBorder="1" applyAlignment="1" applyProtection="1">
      <alignment horizontal="center" vertical="center"/>
      <protection/>
    </xf>
    <xf numFmtId="0" fontId="90" fillId="30" borderId="10" xfId="0" applyFont="1" applyFill="1" applyBorder="1" applyAlignment="1" applyProtection="1">
      <alignment horizontal="center" vertical="center"/>
      <protection/>
    </xf>
    <xf numFmtId="0" fontId="90" fillId="30" borderId="10" xfId="0" applyFont="1" applyFill="1" applyBorder="1" applyAlignment="1" applyProtection="1">
      <alignment/>
      <protection/>
    </xf>
    <xf numFmtId="4" fontId="90" fillId="30" borderId="10" xfId="0" applyNumberFormat="1" applyFont="1" applyFill="1" applyBorder="1" applyAlignment="1" applyProtection="1">
      <alignment horizontal="right"/>
      <protection/>
    </xf>
    <xf numFmtId="4" fontId="90" fillId="30" borderId="43" xfId="0" applyNumberFormat="1" applyFont="1" applyFill="1" applyBorder="1" applyAlignment="1" applyProtection="1">
      <alignment horizontal="right"/>
      <protection/>
    </xf>
    <xf numFmtId="4" fontId="89" fillId="4" borderId="10" xfId="0" applyNumberFormat="1" applyFont="1" applyFill="1" applyBorder="1" applyAlignment="1" applyProtection="1">
      <alignment horizontal="right"/>
      <protection locked="0"/>
    </xf>
    <xf numFmtId="4" fontId="89" fillId="4" borderId="43" xfId="0" applyNumberFormat="1" applyFont="1" applyFill="1" applyBorder="1" applyAlignment="1" applyProtection="1">
      <alignment horizontal="right"/>
      <protection locked="0"/>
    </xf>
    <xf numFmtId="0" fontId="90" fillId="41" borderId="10" xfId="0" applyFont="1" applyFill="1" applyBorder="1" applyAlignment="1" applyProtection="1">
      <alignment horizontal="center" vertical="center"/>
      <protection/>
    </xf>
    <xf numFmtId="0" fontId="89" fillId="41" borderId="10" xfId="0" applyFont="1" applyFill="1" applyBorder="1" applyAlignment="1" applyProtection="1">
      <alignment horizontal="left"/>
      <protection/>
    </xf>
    <xf numFmtId="0" fontId="89" fillId="30" borderId="10" xfId="0" applyFont="1" applyFill="1" applyBorder="1" applyAlignment="1" applyProtection="1">
      <alignment horizontal="left" wrapText="1"/>
      <protection/>
    </xf>
    <xf numFmtId="0" fontId="90" fillId="35" borderId="10" xfId="0" applyFont="1" applyFill="1" applyBorder="1" applyAlignment="1" applyProtection="1">
      <alignment horizontal="center" vertical="center"/>
      <protection/>
    </xf>
    <xf numFmtId="0" fontId="90" fillId="0" borderId="0" xfId="0" applyFont="1" applyAlignment="1" applyProtection="1">
      <alignment horizontal="center" vertical="center"/>
      <protection/>
    </xf>
    <xf numFmtId="0" fontId="89" fillId="37" borderId="0" xfId="0" applyFont="1" applyFill="1" applyAlignment="1" applyProtection="1">
      <alignment horizontal="left" vertical="center"/>
      <protection/>
    </xf>
    <xf numFmtId="0" fontId="89" fillId="37" borderId="0" xfId="0" applyFont="1" applyFill="1" applyAlignment="1">
      <alignment vertical="center"/>
    </xf>
    <xf numFmtId="0" fontId="89" fillId="37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88" fillId="34" borderId="44" xfId="0" applyFont="1" applyFill="1" applyBorder="1" applyAlignment="1">
      <alignment horizontal="center" vertical="center" wrapText="1"/>
    </xf>
    <xf numFmtId="0" fontId="94" fillId="34" borderId="14" xfId="0" applyFont="1" applyFill="1" applyBorder="1" applyAlignment="1">
      <alignment horizontal="center" vertical="center" wrapText="1"/>
    </xf>
    <xf numFmtId="0" fontId="94" fillId="34" borderId="15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41" borderId="11" xfId="0" applyFont="1" applyFill="1" applyBorder="1" applyAlignment="1">
      <alignment horizontal="center" vertical="center" wrapText="1"/>
    </xf>
    <xf numFmtId="0" fontId="89" fillId="41" borderId="10" xfId="0" applyFont="1" applyFill="1" applyBorder="1" applyAlignment="1">
      <alignment horizontal="left" vertical="center" wrapText="1"/>
    </xf>
    <xf numFmtId="0" fontId="93" fillId="41" borderId="0" xfId="0" applyFont="1" applyFill="1" applyAlignment="1">
      <alignment horizontal="left" vertical="justify" wrapText="1"/>
    </xf>
    <xf numFmtId="0" fontId="90" fillId="41" borderId="11" xfId="0" applyFont="1" applyFill="1" applyBorder="1" applyAlignment="1">
      <alignment horizontal="center" vertical="center" wrapText="1"/>
    </xf>
    <xf numFmtId="0" fontId="88" fillId="41" borderId="0" xfId="0" applyFont="1" applyFill="1" applyAlignment="1">
      <alignment horizontal="left" vertical="justify" wrapText="1"/>
    </xf>
    <xf numFmtId="0" fontId="90" fillId="39" borderId="11" xfId="0" applyFont="1" applyFill="1" applyBorder="1" applyAlignment="1">
      <alignment horizontal="center" vertical="center" wrapText="1"/>
    </xf>
    <xf numFmtId="0" fontId="90" fillId="39" borderId="10" xfId="0" applyFont="1" applyFill="1" applyBorder="1" applyAlignment="1">
      <alignment horizontal="left" vertical="center" wrapText="1"/>
    </xf>
    <xf numFmtId="0" fontId="90" fillId="41" borderId="10" xfId="0" applyFont="1" applyFill="1" applyBorder="1" applyAlignment="1">
      <alignment horizontal="left" vertical="center" wrapText="1"/>
    </xf>
    <xf numFmtId="0" fontId="89" fillId="35" borderId="18" xfId="0" applyFont="1" applyFill="1" applyBorder="1" applyAlignment="1">
      <alignment horizontal="center" vertical="center" wrapText="1"/>
    </xf>
    <xf numFmtId="0" fontId="89" fillId="35" borderId="19" xfId="0" applyFont="1" applyFill="1" applyBorder="1" applyAlignment="1">
      <alignment horizontal="left" vertical="center" wrapText="1"/>
    </xf>
    <xf numFmtId="0" fontId="93" fillId="0" borderId="0" xfId="0" applyFont="1" applyAlignment="1">
      <alignment horizontal="left" vertical="justify" wrapText="1"/>
    </xf>
    <xf numFmtId="0" fontId="88" fillId="37" borderId="0" xfId="0" applyFont="1" applyFill="1" applyAlignment="1" applyProtection="1">
      <alignment/>
      <protection/>
    </xf>
    <xf numFmtId="0" fontId="93" fillId="37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89" fillId="34" borderId="44" xfId="0" applyFont="1" applyFill="1" applyBorder="1" applyAlignment="1" applyProtection="1">
      <alignment horizontal="center" vertical="center"/>
      <protection/>
    </xf>
    <xf numFmtId="0" fontId="89" fillId="34" borderId="45" xfId="0" applyFont="1" applyFill="1" applyBorder="1" applyAlignment="1" applyProtection="1">
      <alignment horizontal="left"/>
      <protection/>
    </xf>
    <xf numFmtId="0" fontId="89" fillId="34" borderId="42" xfId="0" applyFont="1" applyFill="1" applyBorder="1" applyAlignment="1" applyProtection="1">
      <alignment horizontal="center"/>
      <protection/>
    </xf>
    <xf numFmtId="0" fontId="96" fillId="0" borderId="11" xfId="0" applyFont="1" applyFill="1" applyBorder="1" applyAlignment="1" applyProtection="1">
      <alignment horizontal="center" vertical="center" wrapText="1"/>
      <protection/>
    </xf>
    <xf numFmtId="0" fontId="96" fillId="0" borderId="10" xfId="0" applyFont="1" applyFill="1" applyBorder="1" applyAlignment="1" applyProtection="1">
      <alignment horizontal="left" wrapText="1"/>
      <protection/>
    </xf>
    <xf numFmtId="0" fontId="96" fillId="39" borderId="11" xfId="0" applyFont="1" applyFill="1" applyBorder="1" applyAlignment="1" applyProtection="1">
      <alignment horizontal="center" vertical="center" wrapText="1"/>
      <protection/>
    </xf>
    <xf numFmtId="0" fontId="96" fillId="39" borderId="10" xfId="0" applyFont="1" applyFill="1" applyBorder="1" applyAlignment="1" applyProtection="1">
      <alignment horizontal="left" wrapText="1"/>
      <protection/>
    </xf>
    <xf numFmtId="4" fontId="90" fillId="39" borderId="12" xfId="0" applyNumberFormat="1" applyFont="1" applyFill="1" applyBorder="1" applyAlignment="1" applyProtection="1">
      <alignment horizontal="right"/>
      <protection/>
    </xf>
    <xf numFmtId="0" fontId="96" fillId="0" borderId="11" xfId="0" applyFont="1" applyFill="1" applyBorder="1" applyAlignment="1" applyProtection="1">
      <alignment horizontal="center" vertical="center"/>
      <protection/>
    </xf>
    <xf numFmtId="0" fontId="96" fillId="0" borderId="10" xfId="0" applyFont="1" applyFill="1" applyBorder="1" applyAlignment="1" applyProtection="1">
      <alignment horizontal="left"/>
      <protection/>
    </xf>
    <xf numFmtId="49" fontId="96" fillId="0" borderId="11" xfId="0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Border="1" applyAlignment="1" applyProtection="1">
      <alignment horizontal="left"/>
      <protection/>
    </xf>
    <xf numFmtId="0" fontId="96" fillId="39" borderId="11" xfId="0" applyFont="1" applyFill="1" applyBorder="1" applyAlignment="1" applyProtection="1">
      <alignment horizontal="center" vertical="center"/>
      <protection/>
    </xf>
    <xf numFmtId="0" fontId="96" fillId="39" borderId="10" xfId="0" applyFont="1" applyFill="1" applyBorder="1" applyAlignment="1" applyProtection="1">
      <alignment horizontal="left"/>
      <protection/>
    </xf>
    <xf numFmtId="0" fontId="89" fillId="35" borderId="18" xfId="0" applyFont="1" applyFill="1" applyBorder="1" applyAlignment="1" applyProtection="1">
      <alignment horizontal="center" wrapText="1"/>
      <protection/>
    </xf>
    <xf numFmtId="0" fontId="89" fillId="35" borderId="19" xfId="0" applyFont="1" applyFill="1" applyBorder="1" applyAlignment="1" applyProtection="1">
      <alignment horizontal="left" wrapText="1"/>
      <protection/>
    </xf>
    <xf numFmtId="4" fontId="89" fillId="35" borderId="17" xfId="0" applyNumberFormat="1" applyFont="1" applyFill="1" applyBorder="1" applyAlignment="1" applyProtection="1">
      <alignment horizontal="right"/>
      <protection/>
    </xf>
    <xf numFmtId="4" fontId="90" fillId="4" borderId="12" xfId="0" applyNumberFormat="1" applyFont="1" applyFill="1" applyBorder="1" applyAlignment="1" applyProtection="1">
      <alignment horizontal="right" wrapText="1"/>
      <protection locked="0"/>
    </xf>
    <xf numFmtId="4" fontId="90" fillId="39" borderId="12" xfId="0" applyNumberFormat="1" applyFont="1" applyFill="1" applyBorder="1" applyAlignment="1" applyProtection="1">
      <alignment horizontal="right" wrapText="1"/>
      <protection/>
    </xf>
    <xf numFmtId="0" fontId="96" fillId="0" borderId="18" xfId="0" applyFont="1" applyFill="1" applyBorder="1" applyAlignment="1" applyProtection="1">
      <alignment horizontal="center" vertical="center"/>
      <protection/>
    </xf>
    <xf numFmtId="0" fontId="90" fillId="0" borderId="19" xfId="0" applyFont="1" applyFill="1" applyBorder="1" applyAlignment="1" applyProtection="1">
      <alignment horizontal="left" wrapText="1"/>
      <protection/>
    </xf>
    <xf numFmtId="4" fontId="90" fillId="4" borderId="17" xfId="0" applyNumberFormat="1" applyFont="1" applyFill="1" applyBorder="1" applyAlignment="1" applyProtection="1">
      <alignment horizontal="right" wrapText="1"/>
      <protection locked="0"/>
    </xf>
    <xf numFmtId="0" fontId="90" fillId="39" borderId="10" xfId="0" applyFont="1" applyFill="1" applyBorder="1" applyAlignment="1" applyProtection="1">
      <alignment horizontal="left"/>
      <protection/>
    </xf>
    <xf numFmtId="0" fontId="97" fillId="35" borderId="18" xfId="0" applyFont="1" applyFill="1" applyBorder="1" applyAlignment="1" applyProtection="1">
      <alignment horizontal="center" vertical="center"/>
      <protection/>
    </xf>
    <xf numFmtId="0" fontId="89" fillId="35" borderId="19" xfId="0" applyFont="1" applyFill="1" applyBorder="1" applyAlignment="1" applyProtection="1">
      <alignment horizontal="left"/>
      <protection/>
    </xf>
    <xf numFmtId="0" fontId="89" fillId="33" borderId="10" xfId="0" applyFont="1" applyFill="1" applyBorder="1" applyAlignment="1" applyProtection="1">
      <alignment horizontal="center"/>
      <protection/>
    </xf>
    <xf numFmtId="0" fontId="89" fillId="37" borderId="0" xfId="59" applyFont="1" applyFill="1" applyAlignment="1" applyProtection="1">
      <alignment horizontal="left"/>
      <protection/>
    </xf>
    <xf numFmtId="0" fontId="90" fillId="37" borderId="0" xfId="59" applyFont="1" applyFill="1" applyAlignment="1" applyProtection="1">
      <alignment/>
      <protection/>
    </xf>
    <xf numFmtId="0" fontId="90" fillId="37" borderId="0" xfId="59" applyFont="1" applyFill="1" applyAlignment="1" applyProtection="1">
      <alignment horizontal="right"/>
      <protection/>
    </xf>
    <xf numFmtId="0" fontId="89" fillId="0" borderId="0" xfId="0" applyFont="1" applyFill="1" applyBorder="1" applyAlignment="1" applyProtection="1">
      <alignment horizontal="left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0" fontId="90" fillId="0" borderId="10" xfId="0" applyFont="1" applyFill="1" applyBorder="1" applyAlignment="1" applyProtection="1">
      <alignment horizontal="left" vertical="center" wrapText="1"/>
      <protection/>
    </xf>
    <xf numFmtId="0" fontId="89" fillId="0" borderId="0" xfId="0" applyFont="1" applyFill="1" applyBorder="1" applyAlignment="1" applyProtection="1">
      <alignment horizontal="left" vertical="center"/>
      <protection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89" fillId="37" borderId="0" xfId="0" applyFont="1" applyFill="1" applyAlignment="1" applyProtection="1">
      <alignment vertical="center"/>
      <protection/>
    </xf>
    <xf numFmtId="0" fontId="97" fillId="0" borderId="0" xfId="55" applyFont="1" applyProtection="1">
      <alignment/>
      <protection/>
    </xf>
    <xf numFmtId="0" fontId="90" fillId="0" borderId="0" xfId="0" applyFont="1" applyBorder="1" applyAlignment="1" applyProtection="1">
      <alignment/>
      <protection/>
    </xf>
    <xf numFmtId="0" fontId="89" fillId="34" borderId="10" xfId="0" applyNumberFormat="1" applyFont="1" applyFill="1" applyBorder="1" applyAlignment="1" applyProtection="1">
      <alignment horizontal="center" vertical="center"/>
      <protection/>
    </xf>
    <xf numFmtId="0" fontId="89" fillId="34" borderId="10" xfId="0" applyNumberFormat="1" applyFont="1" applyFill="1" applyBorder="1" applyAlignment="1" applyProtection="1">
      <alignment horizontal="left" vertical="center" indent="2"/>
      <protection/>
    </xf>
    <xf numFmtId="0" fontId="89" fillId="34" borderId="10" xfId="0" applyNumberFormat="1" applyFont="1" applyFill="1" applyBorder="1" applyAlignment="1" applyProtection="1">
      <alignment horizontal="center" vertical="center" wrapText="1"/>
      <protection/>
    </xf>
    <xf numFmtId="198" fontId="89" fillId="34" borderId="10" xfId="0" applyNumberFormat="1" applyFont="1" applyFill="1" applyBorder="1" applyAlignment="1" applyProtection="1">
      <alignment horizontal="center" vertical="center" wrapText="1"/>
      <protection/>
    </xf>
    <xf numFmtId="0" fontId="98" fillId="0" borderId="10" xfId="0" applyNumberFormat="1" applyFont="1" applyFill="1" applyBorder="1" applyAlignment="1" applyProtection="1">
      <alignment horizontal="center" vertical="top"/>
      <protection/>
    </xf>
    <xf numFmtId="0" fontId="98" fillId="0" borderId="10" xfId="0" applyNumberFormat="1" applyFont="1" applyFill="1" applyBorder="1" applyAlignment="1" applyProtection="1">
      <alignment horizontal="left" vertical="top" indent="7"/>
      <protection/>
    </xf>
    <xf numFmtId="3" fontId="98" fillId="0" borderId="10" xfId="0" applyNumberFormat="1" applyFont="1" applyFill="1" applyBorder="1" applyAlignment="1" applyProtection="1">
      <alignment horizontal="center" vertical="top"/>
      <protection/>
    </xf>
    <xf numFmtId="0" fontId="99" fillId="35" borderId="10" xfId="0" applyNumberFormat="1" applyFont="1" applyFill="1" applyBorder="1" applyAlignment="1" applyProtection="1">
      <alignment horizontal="left" vertical="top" wrapText="1"/>
      <protection/>
    </xf>
    <xf numFmtId="0" fontId="99" fillId="35" borderId="33" xfId="0" applyNumberFormat="1" applyFont="1" applyFill="1" applyBorder="1" applyAlignment="1" applyProtection="1">
      <alignment horizontal="left" vertical="top" wrapText="1"/>
      <protection/>
    </xf>
    <xf numFmtId="0" fontId="89" fillId="0" borderId="0" xfId="0" applyFont="1" applyFill="1" applyAlignment="1" applyProtection="1">
      <alignment vertical="center"/>
      <protection/>
    </xf>
    <xf numFmtId="0" fontId="88" fillId="37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Border="1" applyAlignment="1">
      <alignment horizontal="left"/>
    </xf>
    <xf numFmtId="0" fontId="100" fillId="0" borderId="0" xfId="0" applyFont="1" applyAlignment="1">
      <alignment/>
    </xf>
    <xf numFmtId="0" fontId="90" fillId="0" borderId="0" xfId="0" applyFont="1" applyBorder="1" applyAlignment="1">
      <alignment horizontal="right"/>
    </xf>
    <xf numFmtId="0" fontId="89" fillId="34" borderId="13" xfId="0" applyFont="1" applyFill="1" applyBorder="1" applyAlignment="1" applyProtection="1">
      <alignment horizontal="center"/>
      <protection/>
    </xf>
    <xf numFmtId="0" fontId="89" fillId="34" borderId="14" xfId="0" applyFont="1" applyFill="1" applyBorder="1" applyAlignment="1" applyProtection="1">
      <alignment horizontal="center"/>
      <protection/>
    </xf>
    <xf numFmtId="0" fontId="89" fillId="34" borderId="15" xfId="0" applyFont="1" applyFill="1" applyBorder="1" applyAlignment="1" applyProtection="1">
      <alignment horizontal="center"/>
      <protection/>
    </xf>
    <xf numFmtId="0" fontId="90" fillId="33" borderId="11" xfId="0" applyFont="1" applyFill="1" applyBorder="1" applyAlignment="1" applyProtection="1">
      <alignment horizontal="center" vertical="top" wrapText="1"/>
      <protection/>
    </xf>
    <xf numFmtId="0" fontId="90" fillId="33" borderId="10" xfId="0" applyFont="1" applyFill="1" applyBorder="1" applyAlignment="1" applyProtection="1">
      <alignment horizontal="center" vertical="top" wrapText="1"/>
      <protection/>
    </xf>
    <xf numFmtId="0" fontId="90" fillId="33" borderId="12" xfId="0" applyFont="1" applyFill="1" applyBorder="1" applyAlignment="1" applyProtection="1">
      <alignment horizontal="center" vertical="top" wrapText="1"/>
      <protection/>
    </xf>
    <xf numFmtId="0" fontId="88" fillId="0" borderId="11" xfId="0" applyFont="1" applyBorder="1" applyAlignment="1">
      <alignment horizontal="center"/>
    </xf>
    <xf numFmtId="0" fontId="90" fillId="0" borderId="10" xfId="0" applyFont="1" applyBorder="1" applyAlignment="1" applyProtection="1">
      <alignment/>
      <protection/>
    </xf>
    <xf numFmtId="4" fontId="90" fillId="42" borderId="10" xfId="0" applyNumberFormat="1" applyFont="1" applyFill="1" applyBorder="1" applyAlignment="1" applyProtection="1">
      <alignment horizontal="right" vertical="center" wrapText="1"/>
      <protection locked="0"/>
    </xf>
    <xf numFmtId="198" fontId="90" fillId="42" borderId="10" xfId="0" applyNumberFormat="1" applyFont="1" applyFill="1" applyBorder="1" applyAlignment="1" applyProtection="1">
      <alignment horizontal="right" vertical="center" wrapText="1"/>
      <protection locked="0"/>
    </xf>
    <xf numFmtId="3" fontId="90" fillId="42" borderId="12" xfId="0" applyNumberFormat="1" applyFont="1" applyFill="1" applyBorder="1" applyAlignment="1" applyProtection="1">
      <alignment horizontal="right"/>
      <protection locked="0"/>
    </xf>
    <xf numFmtId="0" fontId="89" fillId="35" borderId="18" xfId="0" applyFont="1" applyFill="1" applyBorder="1" applyAlignment="1" applyProtection="1">
      <alignment horizontal="center" vertical="top" wrapText="1"/>
      <protection/>
    </xf>
    <xf numFmtId="0" fontId="89" fillId="35" borderId="19" xfId="0" applyFont="1" applyFill="1" applyBorder="1" applyAlignment="1" applyProtection="1">
      <alignment horizontal="left" vertical="top" wrapText="1"/>
      <protection/>
    </xf>
    <xf numFmtId="4" fontId="89" fillId="35" borderId="19" xfId="0" applyNumberFormat="1" applyFont="1" applyFill="1" applyBorder="1" applyAlignment="1" applyProtection="1">
      <alignment horizontal="right" vertical="top" wrapText="1"/>
      <protection/>
    </xf>
    <xf numFmtId="4" fontId="89" fillId="35" borderId="17" xfId="0" applyNumberFormat="1" applyFont="1" applyFill="1" applyBorder="1" applyAlignment="1" applyProtection="1">
      <alignment horizontal="right" vertical="top" wrapText="1"/>
      <protection/>
    </xf>
    <xf numFmtId="0" fontId="90" fillId="0" borderId="0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center" vertical="center"/>
      <protection/>
    </xf>
    <xf numFmtId="0" fontId="101" fillId="34" borderId="13" xfId="0" applyFont="1" applyFill="1" applyBorder="1" applyAlignment="1" applyProtection="1">
      <alignment horizontal="center" vertical="center" wrapText="1"/>
      <protection/>
    </xf>
    <xf numFmtId="0" fontId="101" fillId="34" borderId="14" xfId="0" applyFont="1" applyFill="1" applyBorder="1" applyAlignment="1" applyProtection="1">
      <alignment horizontal="center" vertical="center" wrapText="1"/>
      <protection/>
    </xf>
    <xf numFmtId="0" fontId="101" fillId="34" borderId="15" xfId="0" applyFont="1" applyFill="1" applyBorder="1" applyAlignment="1" applyProtection="1">
      <alignment horizontal="center" vertical="center" wrapText="1"/>
      <protection/>
    </xf>
    <xf numFmtId="0" fontId="88" fillId="0" borderId="11" xfId="0" applyFont="1" applyBorder="1" applyAlignment="1" applyProtection="1">
      <alignment horizontal="center"/>
      <protection/>
    </xf>
    <xf numFmtId="0" fontId="89" fillId="0" borderId="10" xfId="0" applyFont="1" applyFill="1" applyBorder="1" applyAlignment="1" applyProtection="1">
      <alignment vertical="center" wrapText="1"/>
      <protection/>
    </xf>
    <xf numFmtId="0" fontId="101" fillId="4" borderId="10" xfId="0" applyFont="1" applyFill="1" applyBorder="1" applyAlignment="1" applyProtection="1">
      <alignment horizontal="center" vertical="center" wrapText="1"/>
      <protection locked="0"/>
    </xf>
    <xf numFmtId="0" fontId="101" fillId="4" borderId="12" xfId="0" applyFont="1" applyFill="1" applyBorder="1" applyAlignment="1" applyProtection="1">
      <alignment horizontal="center" vertical="center" wrapText="1"/>
      <protection locked="0"/>
    </xf>
    <xf numFmtId="0" fontId="89" fillId="0" borderId="10" xfId="0" applyFont="1" applyBorder="1" applyAlignment="1" applyProtection="1">
      <alignment vertical="center" wrapText="1"/>
      <protection/>
    </xf>
    <xf numFmtId="0" fontId="88" fillId="0" borderId="18" xfId="0" applyFont="1" applyBorder="1" applyAlignment="1" applyProtection="1">
      <alignment/>
      <protection/>
    </xf>
    <xf numFmtId="0" fontId="89" fillId="0" borderId="19" xfId="0" applyFont="1" applyBorder="1" applyAlignment="1" applyProtection="1">
      <alignment vertical="center" wrapText="1"/>
      <protection/>
    </xf>
    <xf numFmtId="0" fontId="88" fillId="37" borderId="0" xfId="0" applyFont="1" applyFill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/>
      <protection/>
    </xf>
    <xf numFmtId="0" fontId="89" fillId="34" borderId="13" xfId="0" applyNumberFormat="1" applyFont="1" applyFill="1" applyBorder="1" applyAlignment="1" applyProtection="1">
      <alignment horizontal="center" vertical="center"/>
      <protection/>
    </xf>
    <xf numFmtId="0" fontId="89" fillId="34" borderId="14" xfId="0" applyNumberFormat="1" applyFont="1" applyFill="1" applyBorder="1" applyAlignment="1" applyProtection="1">
      <alignment/>
      <protection/>
    </xf>
    <xf numFmtId="3" fontId="89" fillId="34" borderId="15" xfId="0" applyNumberFormat="1" applyFont="1" applyFill="1" applyBorder="1" applyAlignment="1" applyProtection="1">
      <alignment horizontal="center"/>
      <protection/>
    </xf>
    <xf numFmtId="0" fontId="89" fillId="34" borderId="11" xfId="0" applyNumberFormat="1" applyFont="1" applyFill="1" applyBorder="1" applyAlignment="1" applyProtection="1">
      <alignment horizontal="center" vertical="center"/>
      <protection/>
    </xf>
    <xf numFmtId="0" fontId="89" fillId="34" borderId="10" xfId="0" applyNumberFormat="1" applyFont="1" applyFill="1" applyBorder="1" applyAlignment="1" applyProtection="1">
      <alignment/>
      <protection/>
    </xf>
    <xf numFmtId="3" fontId="89" fillId="34" borderId="10" xfId="0" applyNumberFormat="1" applyFont="1" applyFill="1" applyBorder="1" applyAlignment="1" applyProtection="1">
      <alignment horizontal="center"/>
      <protection/>
    </xf>
    <xf numFmtId="3" fontId="89" fillId="34" borderId="12" xfId="0" applyNumberFormat="1" applyFont="1" applyFill="1" applyBorder="1" applyAlignment="1" applyProtection="1">
      <alignment horizontal="center"/>
      <protection/>
    </xf>
    <xf numFmtId="0" fontId="89" fillId="38" borderId="10" xfId="0" applyFont="1" applyFill="1" applyBorder="1" applyAlignment="1" applyProtection="1">
      <alignment vertical="center" wrapText="1"/>
      <protection/>
    </xf>
    <xf numFmtId="0" fontId="88" fillId="0" borderId="11" xfId="0" applyFont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horizontal="left" vertical="center" wrapText="1" indent="2"/>
      <protection/>
    </xf>
    <xf numFmtId="3" fontId="90" fillId="4" borderId="10" xfId="0" applyNumberFormat="1" applyFont="1" applyFill="1" applyBorder="1" applyAlignment="1" applyProtection="1">
      <alignment horizontal="right"/>
      <protection locked="0"/>
    </xf>
    <xf numFmtId="0" fontId="93" fillId="0" borderId="11" xfId="0" applyFont="1" applyBorder="1" applyAlignment="1" applyProtection="1">
      <alignment horizontal="center" vertical="center"/>
      <protection/>
    </xf>
    <xf numFmtId="0" fontId="89" fillId="0" borderId="10" xfId="0" applyFont="1" applyFill="1" applyBorder="1" applyAlignment="1" applyProtection="1">
      <alignment vertical="center" wrapText="1"/>
      <protection/>
    </xf>
    <xf numFmtId="0" fontId="89" fillId="35" borderId="19" xfId="0" applyFont="1" applyFill="1" applyBorder="1" applyAlignment="1" applyProtection="1">
      <alignment vertical="center" wrapText="1"/>
      <protection/>
    </xf>
    <xf numFmtId="0" fontId="89" fillId="34" borderId="13" xfId="0" applyNumberFormat="1" applyFont="1" applyFill="1" applyBorder="1" applyAlignment="1" applyProtection="1">
      <alignment/>
      <protection/>
    </xf>
    <xf numFmtId="3" fontId="89" fillId="34" borderId="14" xfId="0" applyNumberFormat="1" applyFont="1" applyFill="1" applyBorder="1" applyAlignment="1" applyProtection="1">
      <alignment horizontal="center"/>
      <protection/>
    </xf>
    <xf numFmtId="3" fontId="89" fillId="41" borderId="15" xfId="0" applyNumberFormat="1" applyFont="1" applyFill="1" applyBorder="1" applyAlignment="1" applyProtection="1">
      <alignment horizontal="center"/>
      <protection/>
    </xf>
    <xf numFmtId="0" fontId="90" fillId="0" borderId="10" xfId="0" applyFont="1" applyBorder="1" applyAlignment="1" applyProtection="1">
      <alignment horizontal="left" vertical="center" wrapText="1"/>
      <protection/>
    </xf>
    <xf numFmtId="3" fontId="90" fillId="4" borderId="10" xfId="0" applyNumberFormat="1" applyFont="1" applyFill="1" applyBorder="1" applyAlignment="1" applyProtection="1">
      <alignment/>
      <protection locked="0"/>
    </xf>
    <xf numFmtId="0" fontId="90" fillId="32" borderId="10" xfId="0" applyNumberFormat="1" applyFont="1" applyFill="1" applyBorder="1" applyAlignment="1" applyProtection="1">
      <alignment horizontal="left"/>
      <protection/>
    </xf>
    <xf numFmtId="0" fontId="88" fillId="0" borderId="18" xfId="0" applyFont="1" applyBorder="1" applyAlignment="1" applyProtection="1">
      <alignment horizontal="center"/>
      <protection/>
    </xf>
    <xf numFmtId="0" fontId="90" fillId="32" borderId="19" xfId="0" applyNumberFormat="1" applyFont="1" applyFill="1" applyBorder="1" applyAlignment="1" applyProtection="1">
      <alignment horizontal="left"/>
      <protection/>
    </xf>
    <xf numFmtId="3" fontId="90" fillId="4" borderId="19" xfId="0" applyNumberFormat="1" applyFont="1" applyFill="1" applyBorder="1" applyAlignment="1" applyProtection="1">
      <alignment/>
      <protection locked="0"/>
    </xf>
    <xf numFmtId="0" fontId="102" fillId="34" borderId="44" xfId="58" applyFont="1" applyFill="1" applyBorder="1" applyAlignment="1" applyProtection="1">
      <alignment horizontal="center" vertical="center" wrapText="1"/>
      <protection/>
    </xf>
    <xf numFmtId="0" fontId="89" fillId="0" borderId="0" xfId="58" applyFont="1" applyFill="1" applyBorder="1" applyAlignment="1" applyProtection="1">
      <alignment horizontal="center" vertical="top" wrapText="1"/>
      <protection/>
    </xf>
    <xf numFmtId="0" fontId="100" fillId="0" borderId="0" xfId="58" applyFont="1" applyProtection="1">
      <alignment/>
      <protection/>
    </xf>
    <xf numFmtId="0" fontId="102" fillId="34" borderId="40" xfId="58" applyFont="1" applyFill="1" applyBorder="1" applyAlignment="1" applyProtection="1">
      <alignment horizontal="center" vertical="center" wrapText="1"/>
      <protection/>
    </xf>
    <xf numFmtId="0" fontId="102" fillId="34" borderId="46" xfId="58" applyFont="1" applyFill="1" applyBorder="1" applyAlignment="1" applyProtection="1">
      <alignment horizontal="center" vertical="center" wrapText="1"/>
      <protection/>
    </xf>
    <xf numFmtId="1" fontId="103" fillId="0" borderId="47" xfId="58" applyNumberFormat="1" applyFont="1" applyBorder="1" applyAlignment="1" applyProtection="1">
      <alignment horizontal="center" wrapText="1"/>
      <protection/>
    </xf>
    <xf numFmtId="0" fontId="103" fillId="0" borderId="48" xfId="58" applyFont="1" applyFill="1" applyBorder="1" applyAlignment="1" applyProtection="1" quotePrefix="1">
      <alignment horizontal="left" wrapText="1"/>
      <protection/>
    </xf>
    <xf numFmtId="0" fontId="103" fillId="4" borderId="47" xfId="58" applyFont="1" applyFill="1" applyBorder="1" applyAlignment="1" applyProtection="1">
      <alignment horizontal="center" wrapText="1"/>
      <protection locked="0"/>
    </xf>
    <xf numFmtId="0" fontId="90" fillId="36" borderId="10" xfId="0" applyFont="1" applyFill="1" applyBorder="1" applyAlignment="1">
      <alignment horizontal="center" vertical="top" wrapText="1"/>
    </xf>
    <xf numFmtId="0" fontId="90" fillId="0" borderId="10" xfId="0" applyFont="1" applyBorder="1" applyAlignment="1" applyProtection="1">
      <alignment horizontal="justify" vertical="top" wrapText="1"/>
      <protection locked="0"/>
    </xf>
    <xf numFmtId="0" fontId="89" fillId="34" borderId="49" xfId="0" applyFont="1" applyFill="1" applyBorder="1" applyAlignment="1" applyProtection="1">
      <alignment horizontal="center"/>
      <protection/>
    </xf>
    <xf numFmtId="0" fontId="89" fillId="34" borderId="32" xfId="0" applyFont="1" applyFill="1" applyBorder="1" applyAlignment="1" applyProtection="1">
      <alignment horizontal="center"/>
      <protection/>
    </xf>
    <xf numFmtId="0" fontId="89" fillId="41" borderId="32" xfId="0" applyFont="1" applyFill="1" applyBorder="1" applyAlignment="1" applyProtection="1">
      <alignment horizontal="center"/>
      <protection/>
    </xf>
    <xf numFmtId="0" fontId="89" fillId="0" borderId="10" xfId="0" applyFont="1" applyFill="1" applyBorder="1" applyAlignment="1" applyProtection="1">
      <alignment horizontal="center" vertical="top" wrapText="1"/>
      <protection/>
    </xf>
    <xf numFmtId="0" fontId="89" fillId="0" borderId="10" xfId="0" applyFont="1" applyFill="1" applyBorder="1" applyAlignment="1" applyProtection="1">
      <alignment wrapText="1"/>
      <protection/>
    </xf>
    <xf numFmtId="4" fontId="90" fillId="35" borderId="10" xfId="0" applyNumberFormat="1" applyFont="1" applyFill="1" applyBorder="1" applyAlignment="1" applyProtection="1">
      <alignment/>
      <protection/>
    </xf>
    <xf numFmtId="4" fontId="90" fillId="41" borderId="10" xfId="0" applyNumberFormat="1" applyFont="1" applyFill="1" applyBorder="1" applyAlignment="1" applyProtection="1">
      <alignment/>
      <protection/>
    </xf>
    <xf numFmtId="0" fontId="90" fillId="0" borderId="0" xfId="0" applyFont="1" applyAlignment="1" applyProtection="1">
      <alignment horizontal="left" vertical="justify" wrapText="1"/>
      <protection/>
    </xf>
    <xf numFmtId="0" fontId="89" fillId="32" borderId="10" xfId="0" applyFont="1" applyFill="1" applyBorder="1" applyAlignment="1" applyProtection="1">
      <alignment horizontal="left" indent="1"/>
      <protection/>
    </xf>
    <xf numFmtId="4" fontId="90" fillId="4" borderId="10" xfId="0" applyNumberFormat="1" applyFont="1" applyFill="1" applyBorder="1" applyAlignment="1" applyProtection="1">
      <alignment/>
      <protection locked="0"/>
    </xf>
    <xf numFmtId="0" fontId="90" fillId="32" borderId="10" xfId="0" applyFont="1" applyFill="1" applyBorder="1" applyAlignment="1" applyProtection="1">
      <alignment horizontal="left" indent="1"/>
      <protection/>
    </xf>
    <xf numFmtId="49" fontId="90" fillId="0" borderId="0" xfId="0" applyNumberFormat="1" applyFont="1" applyAlignment="1" applyProtection="1">
      <alignment/>
      <protection/>
    </xf>
    <xf numFmtId="0" fontId="90" fillId="37" borderId="0" xfId="0" applyFont="1" applyFill="1" applyAlignment="1" applyProtection="1">
      <alignment horizontal="center"/>
      <protection/>
    </xf>
    <xf numFmtId="0" fontId="88" fillId="37" borderId="0" xfId="0" applyFont="1" applyFill="1" applyAlignment="1">
      <alignment/>
    </xf>
    <xf numFmtId="0" fontId="90" fillId="0" borderId="0" xfId="0" applyFont="1" applyAlignment="1" applyProtection="1">
      <alignment horizontal="center"/>
      <protection/>
    </xf>
    <xf numFmtId="0" fontId="89" fillId="0" borderId="0" xfId="0" applyFont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89" fillId="34" borderId="46" xfId="0" applyFont="1" applyFill="1" applyBorder="1" applyAlignment="1" applyProtection="1">
      <alignment horizontal="center" vertical="center"/>
      <protection/>
    </xf>
    <xf numFmtId="0" fontId="89" fillId="34" borderId="44" xfId="0" applyFont="1" applyFill="1" applyBorder="1" applyAlignment="1" applyProtection="1">
      <alignment horizontal="center" vertical="center"/>
      <protection/>
    </xf>
    <xf numFmtId="0" fontId="89" fillId="34" borderId="45" xfId="0" applyFont="1" applyFill="1" applyBorder="1" applyAlignment="1" applyProtection="1">
      <alignment horizontal="center" vertical="center"/>
      <protection/>
    </xf>
    <xf numFmtId="0" fontId="89" fillId="34" borderId="46" xfId="0" applyFont="1" applyFill="1" applyBorder="1" applyAlignment="1" applyProtection="1">
      <alignment horizontal="center" vertical="center" wrapText="1"/>
      <protection/>
    </xf>
    <xf numFmtId="0" fontId="90" fillId="0" borderId="11" xfId="0" applyFont="1" applyBorder="1" applyAlignment="1" applyProtection="1">
      <alignment horizontal="center"/>
      <protection/>
    </xf>
    <xf numFmtId="0" fontId="90" fillId="43" borderId="11" xfId="0" applyFont="1" applyFill="1" applyBorder="1" applyAlignment="1" applyProtection="1">
      <alignment horizontal="center"/>
      <protection/>
    </xf>
    <xf numFmtId="0" fontId="90" fillId="32" borderId="10" xfId="0" applyFont="1" applyFill="1" applyBorder="1" applyAlignment="1">
      <alignment wrapText="1"/>
    </xf>
    <xf numFmtId="0" fontId="90" fillId="0" borderId="50" xfId="0" applyFont="1" applyBorder="1" applyAlignment="1" applyProtection="1">
      <alignment horizontal="center"/>
      <protection/>
    </xf>
    <xf numFmtId="0" fontId="89" fillId="35" borderId="51" xfId="0" applyFont="1" applyFill="1" applyBorder="1" applyAlignment="1" applyProtection="1">
      <alignment horizontal="center"/>
      <protection/>
    </xf>
    <xf numFmtId="0" fontId="89" fillId="35" borderId="51" xfId="0" applyFont="1" applyFill="1" applyBorder="1" applyAlignment="1" applyProtection="1">
      <alignment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0" fontId="93" fillId="34" borderId="12" xfId="0" applyFont="1" applyFill="1" applyBorder="1" applyAlignment="1" applyProtection="1">
      <alignment horizontal="center" vertical="center" wrapText="1"/>
      <protection/>
    </xf>
    <xf numFmtId="16" fontId="89" fillId="0" borderId="52" xfId="0" applyNumberFormat="1" applyFont="1" applyBorder="1" applyAlignment="1" applyProtection="1">
      <alignment horizontal="center" vertical="top"/>
      <protection/>
    </xf>
    <xf numFmtId="16" fontId="89" fillId="0" borderId="50" xfId="0" applyNumberFormat="1" applyFont="1" applyBorder="1" applyAlignment="1" applyProtection="1">
      <alignment horizontal="center" vertical="top"/>
      <protection/>
    </xf>
    <xf numFmtId="4" fontId="90" fillId="41" borderId="10" xfId="0" applyNumberFormat="1" applyFont="1" applyFill="1" applyBorder="1" applyAlignment="1" applyProtection="1">
      <alignment/>
      <protection locked="0"/>
    </xf>
    <xf numFmtId="16" fontId="89" fillId="0" borderId="36" xfId="0" applyNumberFormat="1" applyFont="1" applyBorder="1" applyAlignment="1" applyProtection="1">
      <alignment horizontal="center" vertical="top"/>
      <protection/>
    </xf>
    <xf numFmtId="0" fontId="89" fillId="32" borderId="32" xfId="0" applyFont="1" applyFill="1" applyBorder="1" applyAlignment="1" applyProtection="1">
      <alignment horizontal="left" indent="1"/>
      <protection/>
    </xf>
    <xf numFmtId="16" fontId="89" fillId="0" borderId="18" xfId="0" applyNumberFormat="1" applyFont="1" applyBorder="1" applyAlignment="1" applyProtection="1">
      <alignment horizontal="center" vertical="top"/>
      <protection/>
    </xf>
    <xf numFmtId="0" fontId="90" fillId="32" borderId="19" xfId="0" applyFont="1" applyFill="1" applyBorder="1" applyAlignment="1">
      <alignment wrapText="1"/>
    </xf>
    <xf numFmtId="0" fontId="89" fillId="0" borderId="0" xfId="0" applyFont="1" applyFill="1" applyBorder="1" applyAlignment="1" applyProtection="1">
      <alignment vertical="center"/>
      <protection/>
    </xf>
    <xf numFmtId="0" fontId="91" fillId="0" borderId="0" xfId="56" applyFont="1" applyAlignment="1" applyProtection="1">
      <alignment/>
      <protection/>
    </xf>
    <xf numFmtId="0" fontId="90" fillId="36" borderId="10" xfId="0" applyFont="1" applyFill="1" applyBorder="1" applyAlignment="1">
      <alignment horizontal="center" wrapText="1"/>
    </xf>
    <xf numFmtId="0" fontId="90" fillId="33" borderId="10" xfId="0" applyFont="1" applyFill="1" applyBorder="1" applyAlignment="1">
      <alignment horizontal="center" vertical="top" wrapText="1"/>
    </xf>
    <xf numFmtId="0" fontId="90" fillId="33" borderId="10" xfId="0" applyFont="1" applyFill="1" applyBorder="1" applyAlignment="1">
      <alignment horizontal="left" vertical="center"/>
    </xf>
    <xf numFmtId="0" fontId="90" fillId="33" borderId="10" xfId="0" applyFont="1" applyFill="1" applyBorder="1" applyAlignment="1">
      <alignment horizontal="center"/>
    </xf>
    <xf numFmtId="0" fontId="90" fillId="0" borderId="10" xfId="0" applyFont="1" applyBorder="1" applyAlignment="1">
      <alignment horizontal="center" vertical="top" wrapText="1"/>
    </xf>
    <xf numFmtId="0" fontId="90" fillId="32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horizontal="center" vertical="top" wrapText="1"/>
    </xf>
    <xf numFmtId="0" fontId="104" fillId="35" borderId="10" xfId="0" applyFont="1" applyFill="1" applyBorder="1" applyAlignment="1">
      <alignment horizontal="center" vertical="top" wrapText="1"/>
    </xf>
    <xf numFmtId="0" fontId="92" fillId="32" borderId="10" xfId="0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center"/>
    </xf>
    <xf numFmtId="0" fontId="89" fillId="32" borderId="0" xfId="0" applyFont="1" applyFill="1" applyBorder="1" applyAlignment="1" applyProtection="1">
      <alignment horizontal="left" vertical="center"/>
      <protection/>
    </xf>
    <xf numFmtId="0" fontId="92" fillId="32" borderId="10" xfId="0" applyFont="1" applyFill="1" applyBorder="1" applyAlignment="1" applyProtection="1">
      <alignment horizontal="left"/>
      <protection/>
    </xf>
    <xf numFmtId="4" fontId="89" fillId="4" borderId="12" xfId="0" applyNumberFormat="1" applyFont="1" applyFill="1" applyBorder="1" applyAlignment="1" applyProtection="1">
      <alignment horizontal="right"/>
      <protection locked="0"/>
    </xf>
    <xf numFmtId="4" fontId="89" fillId="38" borderId="12" xfId="0" applyNumberFormat="1" applyFont="1" applyFill="1" applyBorder="1" applyAlignment="1" applyProtection="1">
      <alignment horizontal="right"/>
      <protection/>
    </xf>
    <xf numFmtId="0" fontId="90" fillId="0" borderId="18" xfId="0" applyFont="1" applyBorder="1" applyAlignment="1" applyProtection="1">
      <alignment horizontal="center"/>
      <protection/>
    </xf>
    <xf numFmtId="0" fontId="92" fillId="32" borderId="19" xfId="0" applyFont="1" applyFill="1" applyBorder="1" applyAlignment="1" applyProtection="1">
      <alignment horizontal="left"/>
      <protection/>
    </xf>
    <xf numFmtId="4" fontId="90" fillId="4" borderId="17" xfId="0" applyNumberFormat="1" applyFont="1" applyFill="1" applyBorder="1" applyAlignment="1" applyProtection="1">
      <alignment horizontal="right"/>
      <protection locked="0"/>
    </xf>
    <xf numFmtId="0" fontId="90" fillId="32" borderId="0" xfId="0" applyFont="1" applyFill="1" applyAlignment="1">
      <alignment vertical="top" wrapText="1"/>
    </xf>
    <xf numFmtId="0" fontId="90" fillId="32" borderId="0" xfId="0" applyFont="1" applyFill="1" applyAlignment="1" applyProtection="1">
      <alignment vertical="center"/>
      <protection/>
    </xf>
    <xf numFmtId="10" fontId="90" fillId="32" borderId="0" xfId="64" applyNumberFormat="1" applyFont="1" applyFill="1" applyAlignment="1">
      <alignment vertical="top" wrapText="1"/>
    </xf>
    <xf numFmtId="0" fontId="89" fillId="32" borderId="47" xfId="0" applyFont="1" applyFill="1" applyBorder="1" applyAlignment="1">
      <alignment vertical="center" wrapText="1"/>
    </xf>
    <xf numFmtId="10" fontId="89" fillId="32" borderId="53" xfId="64" applyNumberFormat="1" applyFont="1" applyFill="1" applyBorder="1" applyAlignment="1">
      <alignment vertical="center" wrapText="1"/>
    </xf>
    <xf numFmtId="0" fontId="90" fillId="32" borderId="0" xfId="0" applyNumberFormat="1" applyFont="1" applyFill="1" applyAlignment="1" applyProtection="1">
      <alignment horizontal="center" vertical="center"/>
      <protection/>
    </xf>
    <xf numFmtId="0" fontId="90" fillId="32" borderId="0" xfId="0" applyFont="1" applyFill="1" applyAlignment="1" applyProtection="1">
      <alignment wrapText="1"/>
      <protection/>
    </xf>
    <xf numFmtId="10" fontId="90" fillId="32" borderId="0" xfId="64" applyNumberFormat="1" applyFont="1" applyFill="1" applyAlignment="1" applyProtection="1">
      <alignment wrapText="1"/>
      <protection/>
    </xf>
    <xf numFmtId="0" fontId="90" fillId="32" borderId="0" xfId="0" applyFont="1" applyFill="1" applyAlignment="1" applyProtection="1">
      <alignment vertical="center" wrapText="1"/>
      <protection/>
    </xf>
    <xf numFmtId="0" fontId="89" fillId="32" borderId="0" xfId="0" applyFont="1" applyFill="1" applyBorder="1" applyAlignment="1" applyProtection="1">
      <alignment horizontal="center" wrapText="1"/>
      <protection/>
    </xf>
    <xf numFmtId="0" fontId="90" fillId="32" borderId="0" xfId="0" applyFont="1" applyFill="1" applyBorder="1" applyAlignment="1" applyProtection="1">
      <alignment vertical="center" wrapText="1"/>
      <protection/>
    </xf>
    <xf numFmtId="0" fontId="89" fillId="32" borderId="0" xfId="0" applyFont="1" applyFill="1" applyBorder="1" applyAlignment="1" applyProtection="1">
      <alignment horizontal="center" vertical="center" wrapText="1"/>
      <protection/>
    </xf>
    <xf numFmtId="0" fontId="105" fillId="32" borderId="0" xfId="0" applyFont="1" applyFill="1" applyBorder="1" applyAlignment="1" applyProtection="1">
      <alignment vertical="center" wrapText="1"/>
      <protection/>
    </xf>
    <xf numFmtId="10" fontId="90" fillId="32" borderId="0" xfId="64" applyNumberFormat="1" applyFont="1" applyFill="1" applyAlignment="1" applyProtection="1">
      <alignment horizontal="center" vertical="center" wrapText="1"/>
      <protection/>
    </xf>
    <xf numFmtId="0" fontId="90" fillId="0" borderId="0" xfId="0" applyFont="1" applyAlignment="1">
      <alignment vertical="center"/>
    </xf>
    <xf numFmtId="0" fontId="100" fillId="0" borderId="0" xfId="56" applyFont="1" applyProtection="1">
      <alignment/>
      <protection/>
    </xf>
    <xf numFmtId="0" fontId="91" fillId="0" borderId="0" xfId="56" applyFont="1" applyAlignment="1" applyProtection="1">
      <alignment horizontal="center"/>
      <protection/>
    </xf>
    <xf numFmtId="0" fontId="89" fillId="0" borderId="0" xfId="56" applyFont="1" applyProtection="1">
      <alignment/>
      <protection/>
    </xf>
    <xf numFmtId="0" fontId="90" fillId="0" borderId="0" xfId="56" applyFont="1" applyProtection="1">
      <alignment/>
      <protection/>
    </xf>
    <xf numFmtId="0" fontId="100" fillId="0" borderId="0" xfId="56" applyFont="1" applyFill="1" applyAlignment="1" applyProtection="1">
      <alignment horizontal="center" vertical="center"/>
      <protection/>
    </xf>
    <xf numFmtId="0" fontId="100" fillId="0" borderId="0" xfId="56" applyFont="1" applyAlignment="1" applyProtection="1">
      <alignment horizontal="center" vertical="center"/>
      <protection/>
    </xf>
    <xf numFmtId="0" fontId="89" fillId="33" borderId="11" xfId="56" applyFont="1" applyFill="1" applyBorder="1" applyAlignment="1" applyProtection="1">
      <alignment horizontal="center"/>
      <protection/>
    </xf>
    <xf numFmtId="0" fontId="89" fillId="33" borderId="10" xfId="56" applyFont="1" applyFill="1" applyBorder="1" applyAlignment="1" applyProtection="1">
      <alignment horizontal="center" vertical="top"/>
      <protection/>
    </xf>
    <xf numFmtId="0" fontId="89" fillId="33" borderId="10" xfId="56" applyFont="1" applyFill="1" applyBorder="1" applyAlignment="1" applyProtection="1">
      <alignment horizontal="center"/>
      <protection/>
    </xf>
    <xf numFmtId="0" fontId="89" fillId="33" borderId="12" xfId="56" applyFont="1" applyFill="1" applyBorder="1" applyAlignment="1" applyProtection="1">
      <alignment horizontal="center"/>
      <protection/>
    </xf>
    <xf numFmtId="0" fontId="100" fillId="0" borderId="0" xfId="56" applyFont="1" applyFill="1" applyProtection="1">
      <alignment/>
      <protection/>
    </xf>
    <xf numFmtId="49" fontId="90" fillId="4" borderId="10" xfId="56" applyNumberFormat="1" applyFont="1" applyFill="1" applyBorder="1" applyProtection="1">
      <alignment/>
      <protection locked="0"/>
    </xf>
    <xf numFmtId="4" fontId="90" fillId="4" borderId="10" xfId="56" applyNumberFormat="1" applyFont="1" applyFill="1" applyBorder="1" applyProtection="1">
      <alignment/>
      <protection locked="0"/>
    </xf>
    <xf numFmtId="4" fontId="90" fillId="4" borderId="12" xfId="56" applyNumberFormat="1" applyFont="1" applyFill="1" applyBorder="1" applyProtection="1">
      <alignment/>
      <protection locked="0"/>
    </xf>
    <xf numFmtId="4" fontId="100" fillId="4" borderId="12" xfId="56" applyNumberFormat="1" applyFont="1" applyFill="1" applyBorder="1" applyProtection="1">
      <alignment/>
      <protection locked="0"/>
    </xf>
    <xf numFmtId="49" fontId="100" fillId="4" borderId="10" xfId="56" applyNumberFormat="1" applyFont="1" applyFill="1" applyBorder="1" applyProtection="1">
      <alignment/>
      <protection locked="0"/>
    </xf>
    <xf numFmtId="4" fontId="100" fillId="4" borderId="10" xfId="56" applyNumberFormat="1" applyFont="1" applyFill="1" applyBorder="1" applyProtection="1">
      <alignment/>
      <protection locked="0"/>
    </xf>
    <xf numFmtId="49" fontId="100" fillId="4" borderId="32" xfId="56" applyNumberFormat="1" applyFont="1" applyFill="1" applyBorder="1" applyProtection="1">
      <alignment/>
      <protection locked="0"/>
    </xf>
    <xf numFmtId="4" fontId="100" fillId="4" borderId="32" xfId="56" applyNumberFormat="1" applyFont="1" applyFill="1" applyBorder="1" applyProtection="1">
      <alignment/>
      <protection locked="0"/>
    </xf>
    <xf numFmtId="4" fontId="100" fillId="4" borderId="54" xfId="56" applyNumberFormat="1" applyFont="1" applyFill="1" applyBorder="1" applyProtection="1">
      <alignment/>
      <protection locked="0"/>
    </xf>
    <xf numFmtId="4" fontId="100" fillId="41" borderId="10" xfId="56" applyNumberFormat="1" applyFont="1" applyFill="1" applyBorder="1" applyProtection="1">
      <alignment/>
      <protection/>
    </xf>
    <xf numFmtId="0" fontId="69" fillId="37" borderId="0" xfId="0" applyFont="1" applyFill="1" applyAlignment="1" applyProtection="1">
      <alignment/>
      <protection/>
    </xf>
    <xf numFmtId="0" fontId="102" fillId="0" borderId="0" xfId="53" applyFont="1" applyFill="1" applyBorder="1" applyAlignment="1" applyProtection="1">
      <alignment vertical="top" wrapText="1"/>
      <protection/>
    </xf>
    <xf numFmtId="0" fontId="89" fillId="0" borderId="0" xfId="53" applyFont="1" applyFill="1" applyProtection="1">
      <alignment/>
      <protection/>
    </xf>
    <xf numFmtId="0" fontId="90" fillId="36" borderId="33" xfId="0" applyFont="1" applyFill="1" applyBorder="1" applyAlignment="1">
      <alignment horizontal="center" vertical="top" wrapText="1"/>
    </xf>
    <xf numFmtId="0" fontId="90" fillId="36" borderId="12" xfId="0" applyFont="1" applyFill="1" applyBorder="1" applyAlignment="1">
      <alignment horizontal="center" vertical="top" wrapText="1"/>
    </xf>
    <xf numFmtId="0" fontId="88" fillId="0" borderId="10" xfId="0" applyFont="1" applyBorder="1" applyAlignment="1">
      <alignment horizontal="center"/>
    </xf>
    <xf numFmtId="0" fontId="90" fillId="0" borderId="33" xfId="0" applyFont="1" applyBorder="1" applyAlignment="1">
      <alignment horizontal="center" vertical="top" wrapText="1"/>
    </xf>
    <xf numFmtId="0" fontId="90" fillId="0" borderId="12" xfId="0" applyFont="1" applyBorder="1" applyAlignment="1">
      <alignment horizontal="center" vertical="top" wrapText="1"/>
    </xf>
    <xf numFmtId="0" fontId="88" fillId="0" borderId="10" xfId="0" applyFont="1" applyBorder="1" applyAlignment="1">
      <alignment/>
    </xf>
    <xf numFmtId="0" fontId="90" fillId="0" borderId="33" xfId="0" applyFont="1" applyBorder="1" applyAlignment="1" applyProtection="1">
      <alignment horizontal="justify" vertical="top" wrapText="1"/>
      <protection locked="0"/>
    </xf>
    <xf numFmtId="0" fontId="90" fillId="0" borderId="12" xfId="0" applyFont="1" applyBorder="1" applyAlignment="1" applyProtection="1">
      <alignment horizontal="justify" vertical="top" wrapText="1"/>
      <protection locked="0"/>
    </xf>
    <xf numFmtId="0" fontId="96" fillId="0" borderId="0" xfId="0" applyFont="1" applyAlignment="1">
      <alignment/>
    </xf>
    <xf numFmtId="4" fontId="90" fillId="39" borderId="10" xfId="0" applyNumberFormat="1" applyFont="1" applyFill="1" applyBorder="1" applyAlignment="1" applyProtection="1">
      <alignment/>
      <protection locked="0"/>
    </xf>
    <xf numFmtId="4" fontId="90" fillId="39" borderId="12" xfId="0" applyNumberFormat="1" applyFont="1" applyFill="1" applyBorder="1" applyAlignment="1" applyProtection="1">
      <alignment/>
      <protection locked="0"/>
    </xf>
    <xf numFmtId="2" fontId="90" fillId="38" borderId="10" xfId="0" applyNumberFormat="1" applyFont="1" applyFill="1" applyBorder="1" applyAlignment="1" applyProtection="1">
      <alignment horizontal="right" vertical="center" wrapText="1"/>
      <protection locked="0"/>
    </xf>
    <xf numFmtId="2" fontId="90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90" fillId="39" borderId="10" xfId="57" applyNumberFormat="1" applyFont="1" applyFill="1" applyBorder="1" applyAlignment="1" applyProtection="1">
      <alignment horizontal="right"/>
      <protection locked="0"/>
    </xf>
    <xf numFmtId="0" fontId="90" fillId="0" borderId="10" xfId="0" applyFont="1" applyFill="1" applyBorder="1" applyAlignment="1" applyProtection="1">
      <alignment/>
      <protection locked="0"/>
    </xf>
    <xf numFmtId="0" fontId="90" fillId="0" borderId="43" xfId="0" applyFont="1" applyFill="1" applyBorder="1" applyAlignment="1" applyProtection="1">
      <alignment/>
      <protection locked="0"/>
    </xf>
    <xf numFmtId="0" fontId="90" fillId="0" borderId="10" xfId="0" applyFont="1" applyBorder="1" applyAlignment="1" applyProtection="1">
      <alignment/>
      <protection locked="0"/>
    </xf>
    <xf numFmtId="0" fontId="90" fillId="0" borderId="43" xfId="0" applyFont="1" applyBorder="1" applyAlignment="1" applyProtection="1">
      <alignment/>
      <protection locked="0"/>
    </xf>
    <xf numFmtId="0" fontId="94" fillId="0" borderId="10" xfId="0" applyFont="1" applyFill="1" applyBorder="1" applyAlignment="1" applyProtection="1">
      <alignment horizontal="center" vertical="center" wrapText="1"/>
      <protection locked="0"/>
    </xf>
    <xf numFmtId="0" fontId="94" fillId="0" borderId="12" xfId="0" applyFont="1" applyFill="1" applyBorder="1" applyAlignment="1" applyProtection="1">
      <alignment horizontal="center" vertical="center" wrapText="1"/>
      <protection locked="0"/>
    </xf>
    <xf numFmtId="0" fontId="89" fillId="32" borderId="0" xfId="0" applyFont="1" applyFill="1" applyAlignment="1" applyProtection="1">
      <alignment/>
      <protection/>
    </xf>
    <xf numFmtId="40" fontId="89" fillId="32" borderId="0" xfId="0" applyNumberFormat="1" applyFont="1" applyFill="1" applyBorder="1" applyAlignment="1" applyProtection="1">
      <alignment horizontal="left" wrapText="1"/>
      <protection/>
    </xf>
    <xf numFmtId="37" fontId="90" fillId="32" borderId="0" xfId="0" applyNumberFormat="1" applyFont="1" applyFill="1" applyBorder="1" applyAlignment="1" applyProtection="1">
      <alignment/>
      <protection/>
    </xf>
    <xf numFmtId="40" fontId="90" fillId="32" borderId="0" xfId="0" applyNumberFormat="1" applyFont="1" applyFill="1" applyBorder="1" applyAlignment="1" applyProtection="1">
      <alignment/>
      <protection/>
    </xf>
    <xf numFmtId="40" fontId="89" fillId="32" borderId="0" xfId="0" applyNumberFormat="1" applyFont="1" applyFill="1" applyBorder="1" applyAlignment="1" applyProtection="1">
      <alignment horizontal="center"/>
      <protection/>
    </xf>
    <xf numFmtId="0" fontId="90" fillId="34" borderId="55" xfId="0" applyFont="1" applyFill="1" applyBorder="1" applyAlignment="1" applyProtection="1">
      <alignment horizontal="center" vertical="center" wrapText="1"/>
      <protection/>
    </xf>
    <xf numFmtId="0" fontId="90" fillId="34" borderId="56" xfId="0" applyFont="1" applyFill="1" applyBorder="1" applyAlignment="1" applyProtection="1">
      <alignment horizontal="center" vertical="center" wrapText="1"/>
      <protection/>
    </xf>
    <xf numFmtId="0" fontId="90" fillId="34" borderId="57" xfId="0" applyFont="1" applyFill="1" applyBorder="1" applyAlignment="1" applyProtection="1">
      <alignment horizontal="center" vertical="center" wrapText="1"/>
      <protection/>
    </xf>
    <xf numFmtId="49" fontId="90" fillId="4" borderId="10" xfId="0" applyNumberFormat="1" applyFont="1" applyFill="1" applyBorder="1" applyAlignment="1" applyProtection="1">
      <alignment horizontal="left"/>
      <protection locked="0"/>
    </xf>
    <xf numFmtId="1" fontId="90" fillId="4" borderId="10" xfId="0" applyNumberFormat="1" applyFont="1" applyFill="1" applyBorder="1" applyAlignment="1" applyProtection="1">
      <alignment horizontal="right"/>
      <protection locked="0"/>
    </xf>
    <xf numFmtId="1" fontId="90" fillId="4" borderId="12" xfId="0" applyNumberFormat="1" applyFont="1" applyFill="1" applyBorder="1" applyAlignment="1" applyProtection="1">
      <alignment horizontal="right"/>
      <protection locked="0"/>
    </xf>
    <xf numFmtId="0" fontId="100" fillId="0" borderId="0" xfId="56" applyFont="1" applyFill="1" applyAlignment="1" applyProtection="1">
      <alignment/>
      <protection/>
    </xf>
    <xf numFmtId="0" fontId="89" fillId="0" borderId="0" xfId="0" applyFont="1" applyFill="1" applyAlignment="1" applyProtection="1">
      <alignment horizontal="left"/>
      <protection/>
    </xf>
    <xf numFmtId="0" fontId="102" fillId="0" borderId="0" xfId="0" applyFont="1" applyFill="1" applyBorder="1" applyAlignment="1" applyProtection="1">
      <alignment horizontal="left" vertical="top" wrapText="1"/>
      <protection/>
    </xf>
    <xf numFmtId="0" fontId="69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102" fillId="0" borderId="0" xfId="56" applyFont="1" applyFill="1" applyBorder="1" applyAlignment="1" applyProtection="1">
      <alignment horizontal="left" vertical="top" wrapText="1"/>
      <protection/>
    </xf>
    <xf numFmtId="0" fontId="89" fillId="34" borderId="58" xfId="0" applyFont="1" applyFill="1" applyBorder="1" applyAlignment="1" applyProtection="1">
      <alignment horizontal="center" vertical="center" wrapText="1"/>
      <protection/>
    </xf>
    <xf numFmtId="0" fontId="89" fillId="34" borderId="32" xfId="0" applyFont="1" applyFill="1" applyBorder="1" applyAlignment="1" applyProtection="1">
      <alignment horizontal="center" vertical="center" wrapText="1"/>
      <protection/>
    </xf>
    <xf numFmtId="0" fontId="89" fillId="34" borderId="10" xfId="53" applyFont="1" applyFill="1" applyBorder="1" applyAlignment="1" applyProtection="1">
      <alignment horizontal="center" vertical="center" wrapText="1"/>
      <protection/>
    </xf>
    <xf numFmtId="0" fontId="90" fillId="0" borderId="0" xfId="0" applyFont="1" applyBorder="1" applyAlignment="1" applyProtection="1">
      <alignment wrapText="1"/>
      <protection/>
    </xf>
    <xf numFmtId="0" fontId="88" fillId="0" borderId="0" xfId="0" applyFont="1" applyAlignment="1" applyProtection="1">
      <alignment wrapText="1"/>
      <protection/>
    </xf>
    <xf numFmtId="0" fontId="89" fillId="33" borderId="59" xfId="0" applyFont="1" applyFill="1" applyBorder="1" applyAlignment="1" applyProtection="1">
      <alignment horizontal="center"/>
      <protection/>
    </xf>
    <xf numFmtId="0" fontId="89" fillId="33" borderId="35" xfId="0" applyFont="1" applyFill="1" applyBorder="1" applyAlignment="1" applyProtection="1">
      <alignment horizontal="center" vertical="top"/>
      <protection/>
    </xf>
    <xf numFmtId="0" fontId="89" fillId="33" borderId="10" xfId="53" applyFont="1" applyFill="1" applyBorder="1" applyAlignment="1" applyProtection="1">
      <alignment horizontal="center"/>
      <protection/>
    </xf>
    <xf numFmtId="0" fontId="90" fillId="0" borderId="0" xfId="0" applyFont="1" applyBorder="1" applyAlignment="1" applyProtection="1">
      <alignment/>
      <protection/>
    </xf>
    <xf numFmtId="0" fontId="89" fillId="32" borderId="10" xfId="0" applyFont="1" applyFill="1" applyBorder="1" applyAlignment="1" applyProtection="1">
      <alignment horizontal="center" vertical="top" wrapText="1"/>
      <protection/>
    </xf>
    <xf numFmtId="0" fontId="103" fillId="32" borderId="10" xfId="0" applyFont="1" applyFill="1" applyBorder="1" applyAlignment="1" applyProtection="1">
      <alignment vertical="top" wrapText="1"/>
      <protection/>
    </xf>
    <xf numFmtId="49" fontId="103" fillId="4" borderId="10" xfId="0" applyNumberFormat="1" applyFont="1" applyFill="1" applyBorder="1" applyAlignment="1" applyProtection="1">
      <alignment vertical="top" wrapText="1"/>
      <protection locked="0"/>
    </xf>
    <xf numFmtId="4" fontId="102" fillId="4" borderId="10" xfId="0" applyNumberFormat="1" applyFont="1" applyFill="1" applyBorder="1" applyAlignment="1" applyProtection="1">
      <alignment vertical="top" wrapText="1"/>
      <protection locked="0"/>
    </xf>
    <xf numFmtId="4" fontId="89" fillId="4" borderId="10" xfId="0" applyNumberFormat="1" applyFont="1" applyFill="1" applyBorder="1" applyAlignment="1" applyProtection="1">
      <alignment vertical="top" wrapText="1"/>
      <protection locked="0"/>
    </xf>
    <xf numFmtId="0" fontId="103" fillId="4" borderId="10" xfId="53" applyFont="1" applyFill="1" applyBorder="1" applyAlignment="1" applyProtection="1">
      <alignment vertical="top" wrapText="1"/>
      <protection locked="0"/>
    </xf>
    <xf numFmtId="0" fontId="89" fillId="32" borderId="10" xfId="0" applyFont="1" applyFill="1" applyBorder="1" applyAlignment="1" applyProtection="1">
      <alignment horizontal="center" vertical="top" wrapText="1"/>
      <protection/>
    </xf>
    <xf numFmtId="0" fontId="89" fillId="32" borderId="10" xfId="53" applyFont="1" applyFill="1" applyBorder="1" applyAlignment="1" applyProtection="1">
      <alignment horizontal="center" vertical="top" wrapText="1"/>
      <protection/>
    </xf>
    <xf numFmtId="0" fontId="103" fillId="32" borderId="10" xfId="53" applyFont="1" applyFill="1" applyBorder="1" applyAlignment="1" applyProtection="1">
      <alignment vertical="top" wrapText="1"/>
      <protection/>
    </xf>
    <xf numFmtId="49" fontId="103" fillId="4" borderId="10" xfId="53" applyNumberFormat="1" applyFont="1" applyFill="1" applyBorder="1" applyAlignment="1" applyProtection="1">
      <alignment vertical="top" wrapText="1"/>
      <protection locked="0"/>
    </xf>
    <xf numFmtId="0" fontId="88" fillId="0" borderId="10" xfId="0" applyFont="1" applyBorder="1" applyAlignment="1" applyProtection="1">
      <alignment/>
      <protection/>
    </xf>
    <xf numFmtId="0" fontId="103" fillId="39" borderId="10" xfId="0" applyFont="1" applyFill="1" applyBorder="1" applyAlignment="1" applyProtection="1">
      <alignment vertical="top" wrapText="1"/>
      <protection/>
    </xf>
    <xf numFmtId="2" fontId="103" fillId="39" borderId="1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/>
      <protection locked="0"/>
    </xf>
    <xf numFmtId="0" fontId="90" fillId="0" borderId="37" xfId="0" applyNumberFormat="1" applyFont="1" applyBorder="1" applyAlignment="1" applyProtection="1">
      <alignment horizontal="center" vertical="center"/>
      <protection locked="0"/>
    </xf>
    <xf numFmtId="0" fontId="89" fillId="0" borderId="16" xfId="57" applyFont="1" applyFill="1" applyBorder="1" applyAlignment="1" applyProtection="1">
      <alignment/>
      <protection locked="0"/>
    </xf>
    <xf numFmtId="0" fontId="89" fillId="32" borderId="16" xfId="57" applyFont="1" applyFill="1" applyBorder="1" applyProtection="1">
      <alignment/>
      <protection locked="0"/>
    </xf>
    <xf numFmtId="3" fontId="89" fillId="32" borderId="38" xfId="59" applyNumberFormat="1" applyFont="1" applyFill="1" applyBorder="1" applyProtection="1">
      <alignment/>
      <protection locked="0"/>
    </xf>
    <xf numFmtId="0" fontId="90" fillId="0" borderId="0" xfId="0" applyNumberFormat="1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 horizont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/>
      <protection locked="0"/>
    </xf>
    <xf numFmtId="0" fontId="90" fillId="0" borderId="0" xfId="0" applyFont="1" applyBorder="1" applyAlignment="1" applyProtection="1">
      <alignment/>
      <protection locked="0"/>
    </xf>
    <xf numFmtId="0" fontId="88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8" fillId="0" borderId="0" xfId="0" applyNumberFormat="1" applyFont="1" applyFill="1" applyBorder="1" applyAlignment="1" applyProtection="1">
      <alignment vertical="top"/>
      <protection locked="0"/>
    </xf>
    <xf numFmtId="4" fontId="88" fillId="0" borderId="0" xfId="0" applyNumberFormat="1" applyFont="1" applyFill="1" applyBorder="1" applyAlignment="1" applyProtection="1">
      <alignment vertical="top"/>
      <protection locked="0"/>
    </xf>
    <xf numFmtId="198" fontId="88" fillId="0" borderId="0" xfId="0" applyNumberFormat="1" applyFont="1" applyFill="1" applyBorder="1" applyAlignment="1" applyProtection="1">
      <alignment vertical="top"/>
      <protection locked="0"/>
    </xf>
    <xf numFmtId="0" fontId="106" fillId="0" borderId="0" xfId="0" applyFont="1" applyAlignment="1" applyProtection="1">
      <alignment/>
      <protection locked="0"/>
    </xf>
    <xf numFmtId="49" fontId="90" fillId="0" borderId="0" xfId="0" applyNumberFormat="1" applyFont="1" applyAlignment="1" applyProtection="1">
      <alignment/>
      <protection locked="0"/>
    </xf>
    <xf numFmtId="0" fontId="90" fillId="0" borderId="0" xfId="0" applyFont="1" applyAlignment="1" applyProtection="1">
      <alignment horizontal="center"/>
      <protection locked="0"/>
    </xf>
    <xf numFmtId="0" fontId="4" fillId="37" borderId="0" xfId="0" applyNumberFormat="1" applyFont="1" applyFill="1" applyAlignment="1" applyProtection="1">
      <alignment horizontal="center" vertical="center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0" fillId="0" borderId="0" xfId="56" applyFont="1" applyProtection="1">
      <alignment/>
      <protection locked="0"/>
    </xf>
    <xf numFmtId="4" fontId="88" fillId="0" borderId="0" xfId="0" applyNumberFormat="1" applyFont="1" applyAlignment="1" applyProtection="1">
      <alignment/>
      <protection locked="0"/>
    </xf>
    <xf numFmtId="0" fontId="100" fillId="0" borderId="0" xfId="53" applyFo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90" fillId="32" borderId="60" xfId="0" applyFont="1" applyFill="1" applyBorder="1" applyAlignment="1">
      <alignment vertical="center" wrapText="1"/>
    </xf>
    <xf numFmtId="0" fontId="90" fillId="32" borderId="61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horizontal="left" vertical="justify" wrapText="1"/>
    </xf>
    <xf numFmtId="0" fontId="89" fillId="40" borderId="10" xfId="0" applyFont="1" applyFill="1" applyBorder="1" applyAlignment="1" applyProtection="1">
      <alignment horizontal="center" vertical="center"/>
      <protection/>
    </xf>
    <xf numFmtId="0" fontId="92" fillId="32" borderId="0" xfId="0" applyFont="1" applyFill="1" applyBorder="1" applyAlignment="1" applyProtection="1">
      <alignment horizontal="center"/>
      <protection/>
    </xf>
    <xf numFmtId="0" fontId="89" fillId="32" borderId="0" xfId="0" applyFont="1" applyFill="1" applyBorder="1" applyAlignment="1" applyProtection="1">
      <alignment horizontal="left"/>
      <protection/>
    </xf>
    <xf numFmtId="0" fontId="90" fillId="32" borderId="62" xfId="0" applyFont="1" applyFill="1" applyBorder="1" applyAlignment="1">
      <alignment vertical="center" wrapText="1"/>
    </xf>
    <xf numFmtId="0" fontId="90" fillId="32" borderId="63" xfId="0" applyFont="1" applyFill="1" applyBorder="1" applyAlignment="1">
      <alignment vertical="center" wrapText="1"/>
    </xf>
    <xf numFmtId="0" fontId="90" fillId="32" borderId="25" xfId="0" applyFont="1" applyFill="1" applyBorder="1" applyAlignment="1">
      <alignment vertical="center" wrapText="1"/>
    </xf>
    <xf numFmtId="0" fontId="90" fillId="32" borderId="64" xfId="0" applyFont="1" applyFill="1" applyBorder="1" applyAlignment="1">
      <alignment vertical="top" wrapText="1"/>
    </xf>
    <xf numFmtId="0" fontId="90" fillId="32" borderId="60" xfId="0" applyFont="1" applyFill="1" applyBorder="1" applyAlignment="1">
      <alignment vertical="top" wrapText="1"/>
    </xf>
    <xf numFmtId="0" fontId="90" fillId="32" borderId="63" xfId="0" applyFont="1" applyFill="1" applyBorder="1" applyAlignment="1">
      <alignment vertical="top" wrapText="1"/>
    </xf>
    <xf numFmtId="0" fontId="90" fillId="37" borderId="0" xfId="0" applyFont="1" applyFill="1" applyBorder="1" applyAlignment="1" applyProtection="1">
      <alignment/>
      <protection/>
    </xf>
    <xf numFmtId="0" fontId="88" fillId="37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8" fillId="0" borderId="0" xfId="0" applyFont="1" applyBorder="1" applyAlignment="1" applyProtection="1">
      <alignment/>
      <protection/>
    </xf>
    <xf numFmtId="1" fontId="89" fillId="33" borderId="11" xfId="0" applyNumberFormat="1" applyFont="1" applyFill="1" applyBorder="1" applyAlignment="1" applyProtection="1">
      <alignment horizontal="center"/>
      <protection/>
    </xf>
    <xf numFmtId="1" fontId="89" fillId="33" borderId="10" xfId="0" applyNumberFormat="1" applyFont="1" applyFill="1" applyBorder="1" applyAlignment="1" applyProtection="1">
      <alignment horizontal="center"/>
      <protection/>
    </xf>
    <xf numFmtId="1" fontId="89" fillId="33" borderId="33" xfId="0" applyNumberFormat="1" applyFont="1" applyFill="1" applyBorder="1" applyAlignment="1" applyProtection="1">
      <alignment horizontal="center"/>
      <protection/>
    </xf>
    <xf numFmtId="1" fontId="89" fillId="33" borderId="12" xfId="0" applyNumberFormat="1" applyFont="1" applyFill="1" applyBorder="1" applyAlignment="1" applyProtection="1">
      <alignment horizontal="center"/>
      <protection/>
    </xf>
    <xf numFmtId="0" fontId="90" fillId="32" borderId="11" xfId="0" applyFont="1" applyFill="1" applyBorder="1" applyAlignment="1" applyProtection="1">
      <alignment/>
      <protection/>
    </xf>
    <xf numFmtId="0" fontId="90" fillId="37" borderId="58" xfId="0" applyFont="1" applyFill="1" applyBorder="1" applyAlignment="1" applyProtection="1">
      <alignment/>
      <protection/>
    </xf>
    <xf numFmtId="40" fontId="107" fillId="37" borderId="54" xfId="0" applyNumberFormat="1" applyFont="1" applyFill="1" applyBorder="1" applyAlignment="1" applyProtection="1">
      <alignment/>
      <protection/>
    </xf>
    <xf numFmtId="0" fontId="90" fillId="32" borderId="18" xfId="0" applyFont="1" applyFill="1" applyBorder="1" applyAlignment="1" applyProtection="1">
      <alignment/>
      <protection/>
    </xf>
    <xf numFmtId="40" fontId="89" fillId="32" borderId="19" xfId="0" applyNumberFormat="1" applyFont="1" applyFill="1" applyBorder="1" applyAlignment="1" applyProtection="1">
      <alignment horizontal="left" wrapText="1"/>
      <protection/>
    </xf>
    <xf numFmtId="40" fontId="89" fillId="37" borderId="65" xfId="0" applyNumberFormat="1" applyFont="1" applyFill="1" applyBorder="1" applyAlignment="1" applyProtection="1">
      <alignment horizontal="left" wrapText="1"/>
      <protection/>
    </xf>
    <xf numFmtId="1" fontId="90" fillId="41" borderId="39" xfId="0" applyNumberFormat="1" applyFont="1" applyFill="1" applyBorder="1" applyAlignment="1" applyProtection="1">
      <alignment/>
      <protection locked="0"/>
    </xf>
    <xf numFmtId="40" fontId="107" fillId="37" borderId="66" xfId="0" applyNumberFormat="1" applyFont="1" applyFill="1" applyBorder="1" applyAlignment="1" applyProtection="1">
      <alignment/>
      <protection/>
    </xf>
    <xf numFmtId="0" fontId="88" fillId="0" borderId="0" xfId="0" applyFont="1" applyAlignment="1" applyProtection="1">
      <alignment/>
      <protection locked="0"/>
    </xf>
    <xf numFmtId="0" fontId="90" fillId="0" borderId="56" xfId="0" applyFont="1" applyBorder="1" applyAlignment="1" applyProtection="1">
      <alignment/>
      <protection/>
    </xf>
    <xf numFmtId="0" fontId="90" fillId="4" borderId="35" xfId="0" applyFont="1" applyFill="1" applyBorder="1" applyAlignment="1" applyProtection="1">
      <alignment/>
      <protection locked="0"/>
    </xf>
    <xf numFmtId="0" fontId="90" fillId="4" borderId="67" xfId="0" applyFont="1" applyFill="1" applyBorder="1" applyAlignment="1" applyProtection="1">
      <alignment/>
      <protection locked="0"/>
    </xf>
    <xf numFmtId="0" fontId="89" fillId="36" borderId="68" xfId="0" applyNumberFormat="1" applyFont="1" applyFill="1" applyBorder="1" applyAlignment="1" applyProtection="1">
      <alignment horizontal="center" vertical="center" wrapText="1"/>
      <protection/>
    </xf>
    <xf numFmtId="0" fontId="89" fillId="36" borderId="69" xfId="0" applyFont="1" applyFill="1" applyBorder="1" applyAlignment="1" applyProtection="1">
      <alignment horizontal="center" vertical="center" wrapText="1"/>
      <protection/>
    </xf>
    <xf numFmtId="0" fontId="89" fillId="36" borderId="70" xfId="0" applyFont="1" applyFill="1" applyBorder="1" applyAlignment="1" applyProtection="1">
      <alignment horizontal="center" vertical="center" wrapText="1"/>
      <protection/>
    </xf>
    <xf numFmtId="0" fontId="89" fillId="36" borderId="71" xfId="0" applyFont="1" applyFill="1" applyBorder="1" applyAlignment="1">
      <alignment horizontal="center" vertical="center" wrapText="1"/>
    </xf>
    <xf numFmtId="0" fontId="89" fillId="36" borderId="72" xfId="0" applyFont="1" applyFill="1" applyBorder="1" applyAlignment="1">
      <alignment horizontal="center" vertical="center" wrapText="1"/>
    </xf>
    <xf numFmtId="0" fontId="89" fillId="36" borderId="73" xfId="0" applyFont="1" applyFill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left" vertical="justify" wrapText="1"/>
    </xf>
    <xf numFmtId="0" fontId="89" fillId="0" borderId="35" xfId="0" applyFont="1" applyFill="1" applyBorder="1" applyAlignment="1">
      <alignment horizontal="left" vertical="justify" wrapText="1"/>
    </xf>
    <xf numFmtId="0" fontId="89" fillId="0" borderId="74" xfId="0" applyFont="1" applyFill="1" applyBorder="1" applyAlignment="1">
      <alignment horizontal="left" vertical="justify" wrapText="1"/>
    </xf>
    <xf numFmtId="0" fontId="89" fillId="35" borderId="11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left" vertical="justify" wrapText="1"/>
    </xf>
    <xf numFmtId="2" fontId="89" fillId="35" borderId="10" xfId="0" applyNumberFormat="1" applyFont="1" applyFill="1" applyBorder="1" applyAlignment="1">
      <alignment horizontal="right" vertical="center" wrapText="1"/>
    </xf>
    <xf numFmtId="2" fontId="89" fillId="35" borderId="12" xfId="0" applyNumberFormat="1" applyFont="1" applyFill="1" applyBorder="1" applyAlignment="1">
      <alignment horizontal="right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left" vertical="justify" wrapText="1"/>
    </xf>
    <xf numFmtId="0" fontId="89" fillId="0" borderId="12" xfId="0" applyFont="1" applyFill="1" applyBorder="1" applyAlignment="1">
      <alignment horizontal="left" vertical="justify" wrapText="1"/>
    </xf>
    <xf numFmtId="0" fontId="89" fillId="35" borderId="19" xfId="0" applyFont="1" applyFill="1" applyBorder="1" applyAlignment="1">
      <alignment horizontal="left" vertical="justify" wrapText="1"/>
    </xf>
    <xf numFmtId="2" fontId="89" fillId="35" borderId="19" xfId="0" applyNumberFormat="1" applyFont="1" applyFill="1" applyBorder="1" applyAlignment="1">
      <alignment horizontal="right" vertical="center" wrapText="1"/>
    </xf>
    <xf numFmtId="2" fontId="89" fillId="35" borderId="17" xfId="0" applyNumberFormat="1" applyFont="1" applyFill="1" applyBorder="1" applyAlignment="1">
      <alignment horizontal="right" vertical="center" wrapText="1"/>
    </xf>
    <xf numFmtId="0" fontId="89" fillId="37" borderId="0" xfId="56" applyFont="1" applyFill="1" applyProtection="1">
      <alignment/>
      <protection/>
    </xf>
    <xf numFmtId="0" fontId="90" fillId="37" borderId="0" xfId="0" applyFont="1" applyFill="1" applyAlignment="1" applyProtection="1">
      <alignment vertical="center"/>
      <protection/>
    </xf>
    <xf numFmtId="0" fontId="90" fillId="37" borderId="0" xfId="0" applyFont="1" applyFill="1" applyAlignment="1">
      <alignment vertical="center"/>
    </xf>
    <xf numFmtId="0" fontId="90" fillId="37" borderId="0" xfId="0" applyFont="1" applyFill="1" applyAlignment="1">
      <alignment/>
    </xf>
    <xf numFmtId="0" fontId="90" fillId="0" borderId="0" xfId="0" applyFont="1" applyAlignment="1" applyProtection="1">
      <alignment vertical="center"/>
      <protection/>
    </xf>
    <xf numFmtId="0" fontId="90" fillId="40" borderId="0" xfId="0" applyFont="1" applyFill="1" applyAlignment="1">
      <alignment horizontal="left" vertical="center" wrapText="1"/>
    </xf>
    <xf numFmtId="0" fontId="90" fillId="0" borderId="0" xfId="0" applyFont="1" applyAlignment="1" applyProtection="1">
      <alignment vertical="center"/>
      <protection locked="0"/>
    </xf>
    <xf numFmtId="2" fontId="90" fillId="0" borderId="0" xfId="0" applyNumberFormat="1" applyFont="1" applyAlignment="1" applyProtection="1">
      <alignment vertical="center"/>
      <protection locked="0"/>
    </xf>
    <xf numFmtId="0" fontId="108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1" fillId="0" borderId="0" xfId="54" applyFont="1" applyBorder="1" applyAlignment="1">
      <alignment vertical="top" wrapText="1"/>
      <protection/>
    </xf>
    <xf numFmtId="0" fontId="11" fillId="0" borderId="75" xfId="0" applyFont="1" applyBorder="1" applyAlignment="1">
      <alignment horizontal="center" vertical="top" wrapText="1"/>
    </xf>
    <xf numFmtId="0" fontId="11" fillId="0" borderId="38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1" fillId="0" borderId="75" xfId="0" applyFont="1" applyBorder="1" applyAlignment="1">
      <alignment vertical="top" wrapText="1"/>
    </xf>
    <xf numFmtId="0" fontId="11" fillId="32" borderId="0" xfId="59" applyFont="1" applyFill="1" applyBorder="1" applyAlignment="1" applyProtection="1">
      <alignment horizontal="right" vertical="top" wrapText="1"/>
      <protection/>
    </xf>
    <xf numFmtId="0" fontId="11" fillId="32" borderId="0" xfId="54" applyFont="1" applyFill="1" applyBorder="1" applyAlignment="1">
      <alignment vertical="top" wrapText="1"/>
      <protection/>
    </xf>
    <xf numFmtId="0" fontId="11" fillId="32" borderId="0" xfId="59" applyFont="1" applyFill="1" applyBorder="1" applyAlignment="1" applyProtection="1">
      <alignment vertical="top" wrapText="1"/>
      <protection/>
    </xf>
    <xf numFmtId="0" fontId="11" fillId="32" borderId="0" xfId="59" applyFont="1" applyFill="1" applyBorder="1" applyAlignment="1" applyProtection="1">
      <alignment vertical="top" wrapText="1"/>
      <protection locked="0"/>
    </xf>
    <xf numFmtId="0" fontId="11" fillId="32" borderId="0" xfId="54" applyFont="1" applyFill="1" applyBorder="1" applyAlignment="1" applyProtection="1">
      <alignment vertical="top" wrapText="1"/>
      <protection locked="0"/>
    </xf>
    <xf numFmtId="0" fontId="11" fillId="32" borderId="0" xfId="59" applyFont="1" applyFill="1" applyBorder="1" applyAlignment="1" applyProtection="1">
      <alignment horizontal="center" vertical="top" wrapText="1"/>
      <protection locked="0"/>
    </xf>
    <xf numFmtId="0" fontId="11" fillId="0" borderId="0" xfId="54" applyFont="1" applyBorder="1" applyAlignment="1" applyProtection="1">
      <alignment vertical="top" wrapText="1"/>
      <protection locked="0"/>
    </xf>
    <xf numFmtId="0" fontId="8" fillId="0" borderId="5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76" xfId="0" applyFont="1" applyBorder="1" applyAlignment="1">
      <alignment horizontal="center" vertical="center" wrapText="1"/>
    </xf>
    <xf numFmtId="0" fontId="109" fillId="0" borderId="47" xfId="0" applyFont="1" applyBorder="1" applyAlignment="1">
      <alignment horizontal="center" vertical="center" wrapText="1"/>
    </xf>
    <xf numFmtId="0" fontId="109" fillId="0" borderId="75" xfId="0" applyFont="1" applyBorder="1" applyAlignment="1">
      <alignment horizontal="center" vertical="center" wrapText="1"/>
    </xf>
    <xf numFmtId="0" fontId="109" fillId="0" borderId="38" xfId="0" applyFont="1" applyBorder="1" applyAlignment="1">
      <alignment horizontal="justify" vertical="center" wrapText="1"/>
    </xf>
    <xf numFmtId="0" fontId="109" fillId="0" borderId="38" xfId="0" applyFont="1" applyBorder="1" applyAlignment="1">
      <alignment horizontal="center" vertical="center" wrapText="1"/>
    </xf>
    <xf numFmtId="0" fontId="109" fillId="0" borderId="38" xfId="0" applyFont="1" applyBorder="1" applyAlignment="1">
      <alignment vertical="center" wrapText="1"/>
    </xf>
    <xf numFmtId="0" fontId="8" fillId="0" borderId="0" xfId="59" applyFont="1" applyFill="1" applyBorder="1" applyAlignment="1" applyProtection="1">
      <alignment horizontal="center" vertical="top" wrapText="1"/>
      <protection locked="0"/>
    </xf>
    <xf numFmtId="0" fontId="8" fillId="0" borderId="0" xfId="54" applyFont="1" applyFill="1" applyBorder="1" applyAlignment="1" applyProtection="1">
      <alignment horizontal="center" vertical="top" wrapText="1"/>
      <protection locked="0"/>
    </xf>
    <xf numFmtId="0" fontId="8" fillId="32" borderId="0" xfId="59" applyFont="1" applyFill="1" applyBorder="1" applyAlignment="1" applyProtection="1">
      <alignment horizontal="center" vertical="top" wrapText="1"/>
      <protection locked="0"/>
    </xf>
    <xf numFmtId="0" fontId="8" fillId="0" borderId="0" xfId="54" applyFont="1" applyBorder="1" applyAlignment="1" applyProtection="1">
      <alignment horizontal="center" vertical="top" wrapText="1"/>
      <protection locked="0"/>
    </xf>
    <xf numFmtId="0" fontId="8" fillId="0" borderId="38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8" fillId="0" borderId="47" xfId="0" applyFont="1" applyBorder="1" applyAlignment="1">
      <alignment horizontal="center" vertical="center" wrapText="1"/>
    </xf>
    <xf numFmtId="0" fontId="108" fillId="0" borderId="38" xfId="0" applyFont="1" applyBorder="1" applyAlignment="1">
      <alignment horizontal="center" vertical="center" wrapText="1"/>
    </xf>
    <xf numFmtId="0" fontId="108" fillId="0" borderId="75" xfId="0" applyFont="1" applyBorder="1" applyAlignment="1">
      <alignment vertical="center" wrapText="1"/>
    </xf>
    <xf numFmtId="0" fontId="15" fillId="0" borderId="0" xfId="0" applyFont="1" applyAlignment="1" applyProtection="1">
      <alignment vertical="center" wrapText="1"/>
      <protection locked="0"/>
    </xf>
    <xf numFmtId="0" fontId="19" fillId="0" borderId="0" xfId="54" applyFont="1" applyBorder="1" applyAlignment="1" applyProtection="1">
      <alignment vertical="center" wrapText="1"/>
      <protection locked="0"/>
    </xf>
    <xf numFmtId="0" fontId="19" fillId="32" borderId="0" xfId="59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32" borderId="0" xfId="59" applyFont="1" applyFill="1" applyBorder="1" applyAlignment="1" applyProtection="1">
      <alignment horizontal="left" vertical="center" wrapText="1"/>
      <protection locked="0"/>
    </xf>
    <xf numFmtId="0" fontId="20" fillId="0" borderId="0" xfId="56" applyFont="1" applyBorder="1" applyAlignment="1" applyProtection="1">
      <alignment vertical="center" wrapText="1"/>
      <protection locked="0"/>
    </xf>
    <xf numFmtId="0" fontId="15" fillId="32" borderId="0" xfId="59" applyFont="1" applyFill="1" applyBorder="1" applyAlignment="1" applyProtection="1">
      <alignment vertical="center" wrapText="1"/>
      <protection locked="0"/>
    </xf>
    <xf numFmtId="0" fontId="17" fillId="32" borderId="0" xfId="59" applyFont="1" applyFill="1" applyBorder="1" applyAlignment="1" applyProtection="1">
      <alignment vertical="center" wrapText="1"/>
      <protection locked="0"/>
    </xf>
    <xf numFmtId="0" fontId="11" fillId="32" borderId="0" xfId="59" applyFont="1" applyFill="1" applyBorder="1" applyAlignment="1" applyProtection="1">
      <alignment vertical="center" wrapText="1"/>
      <protection locked="0"/>
    </xf>
    <xf numFmtId="0" fontId="15" fillId="32" borderId="0" xfId="54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32" borderId="0" xfId="0" applyFont="1" applyFill="1" applyBorder="1" applyAlignment="1" applyProtection="1">
      <alignment vertical="center" wrapText="1"/>
      <protection locked="0"/>
    </xf>
    <xf numFmtId="0" fontId="90" fillId="37" borderId="10" xfId="0" applyFont="1" applyFill="1" applyBorder="1" applyAlignment="1">
      <alignment horizontal="center" vertical="top" wrapText="1"/>
    </xf>
    <xf numFmtId="0" fontId="88" fillId="0" borderId="0" xfId="0" applyFont="1" applyAlignment="1" applyProtection="1">
      <alignment vertical="top" wrapText="1"/>
      <protection/>
    </xf>
    <xf numFmtId="0" fontId="110" fillId="0" borderId="0" xfId="0" applyFont="1" applyAlignment="1" applyProtection="1">
      <alignment horizontal="center" vertical="center"/>
      <protection/>
    </xf>
    <xf numFmtId="0" fontId="110" fillId="0" borderId="0" xfId="0" applyFont="1" applyAlignment="1" applyProtection="1">
      <alignment/>
      <protection/>
    </xf>
    <xf numFmtId="0" fontId="111" fillId="0" borderId="0" xfId="0" applyFont="1" applyAlignment="1" applyProtection="1">
      <alignment horizontal="center" vertical="center"/>
      <protection/>
    </xf>
    <xf numFmtId="0" fontId="111" fillId="0" borderId="0" xfId="0" applyFont="1" applyAlignment="1" applyProtection="1">
      <alignment/>
      <protection/>
    </xf>
    <xf numFmtId="0" fontId="111" fillId="40" borderId="0" xfId="0" applyFont="1" applyFill="1" applyAlignment="1" applyProtection="1">
      <alignment vertical="top" wrapText="1"/>
      <protection/>
    </xf>
    <xf numFmtId="0" fontId="97" fillId="40" borderId="11" xfId="0" applyFont="1" applyFill="1" applyBorder="1" applyAlignment="1" applyProtection="1">
      <alignment horizontal="center" vertical="top" wrapText="1"/>
      <protection/>
    </xf>
    <xf numFmtId="0" fontId="97" fillId="40" borderId="10" xfId="0" applyFont="1" applyFill="1" applyBorder="1" applyAlignment="1" applyProtection="1">
      <alignment horizontal="center" vertical="top" wrapText="1"/>
      <protection/>
    </xf>
    <xf numFmtId="0" fontId="97" fillId="40" borderId="43" xfId="0" applyFont="1" applyFill="1" applyBorder="1" applyAlignment="1" applyProtection="1">
      <alignment horizontal="center" vertical="top" wrapText="1"/>
      <protection/>
    </xf>
    <xf numFmtId="0" fontId="97" fillId="40" borderId="33" xfId="0" applyFont="1" applyFill="1" applyBorder="1" applyAlignment="1" applyProtection="1">
      <alignment horizontal="center" vertical="top" wrapText="1"/>
      <protection/>
    </xf>
    <xf numFmtId="0" fontId="97" fillId="38" borderId="11" xfId="0" applyFont="1" applyFill="1" applyBorder="1" applyAlignment="1" applyProtection="1">
      <alignment horizontal="center" vertical="top" wrapText="1"/>
      <protection/>
    </xf>
    <xf numFmtId="0" fontId="97" fillId="38" borderId="10" xfId="0" applyFont="1" applyFill="1" applyBorder="1" applyAlignment="1" applyProtection="1">
      <alignment vertical="top" wrapText="1"/>
      <protection/>
    </xf>
    <xf numFmtId="4" fontId="97" fillId="38" borderId="43" xfId="0" applyNumberFormat="1" applyFont="1" applyFill="1" applyBorder="1" applyAlignment="1" applyProtection="1">
      <alignment horizontal="center" vertical="top" wrapText="1"/>
      <protection/>
    </xf>
    <xf numFmtId="1" fontId="97" fillId="38" borderId="10" xfId="0" applyNumberFormat="1" applyFont="1" applyFill="1" applyBorder="1" applyAlignment="1" applyProtection="1">
      <alignment horizontal="center" vertical="top" wrapText="1"/>
      <protection locked="0"/>
    </xf>
    <xf numFmtId="1" fontId="97" fillId="38" borderId="43" xfId="0" applyNumberFormat="1" applyFont="1" applyFill="1" applyBorder="1" applyAlignment="1" applyProtection="1">
      <alignment horizontal="center" vertical="top" wrapText="1"/>
      <protection locked="0"/>
    </xf>
    <xf numFmtId="4" fontId="97" fillId="38" borderId="43" xfId="0" applyNumberFormat="1" applyFont="1" applyFill="1" applyBorder="1" applyAlignment="1" applyProtection="1">
      <alignment horizontal="center" vertical="top" wrapText="1"/>
      <protection locked="0"/>
    </xf>
    <xf numFmtId="0" fontId="97" fillId="38" borderId="10" xfId="0" applyFont="1" applyFill="1" applyBorder="1" applyAlignment="1" applyProtection="1">
      <alignment horizontal="center" vertical="top" wrapText="1"/>
      <protection locked="0"/>
    </xf>
    <xf numFmtId="0" fontId="111" fillId="0" borderId="0" xfId="0" applyFont="1" applyAlignment="1" applyProtection="1">
      <alignment vertical="top" wrapText="1"/>
      <protection/>
    </xf>
    <xf numFmtId="0" fontId="111" fillId="0" borderId="77" xfId="0" applyFont="1" applyBorder="1" applyAlignment="1" applyProtection="1">
      <alignment horizontal="center" vertical="top" wrapText="1"/>
      <protection/>
    </xf>
    <xf numFmtId="0" fontId="96" fillId="0" borderId="10" xfId="0" applyFont="1" applyFill="1" applyBorder="1" applyAlignment="1" applyProtection="1">
      <alignment horizontal="left" vertical="top" wrapText="1"/>
      <protection/>
    </xf>
    <xf numFmtId="0" fontId="96" fillId="4" borderId="10" xfId="0" applyFont="1" applyFill="1" applyBorder="1" applyAlignment="1" applyProtection="1">
      <alignment horizontal="right" vertical="top" wrapText="1"/>
      <protection locked="0"/>
    </xf>
    <xf numFmtId="16" fontId="111" fillId="0" borderId="10" xfId="0" applyNumberFormat="1" applyFont="1" applyBorder="1" applyAlignment="1" applyProtection="1">
      <alignment horizontal="center" vertical="top" wrapText="1"/>
      <protection/>
    </xf>
    <xf numFmtId="0" fontId="97" fillId="0" borderId="32" xfId="0" applyFont="1" applyBorder="1" applyAlignment="1" applyProtection="1">
      <alignment vertical="top" wrapText="1"/>
      <protection/>
    </xf>
    <xf numFmtId="0" fontId="111" fillId="41" borderId="0" xfId="0" applyFont="1" applyFill="1" applyAlignment="1" applyProtection="1">
      <alignment vertical="top" wrapText="1"/>
      <protection/>
    </xf>
    <xf numFmtId="0" fontId="96" fillId="0" borderId="0" xfId="0" applyNumberFormat="1" applyFont="1" applyAlignment="1" applyProtection="1">
      <alignment horizontal="center" vertical="center"/>
      <protection locked="0"/>
    </xf>
    <xf numFmtId="0" fontId="96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12" fillId="40" borderId="11" xfId="0" applyFont="1" applyFill="1" applyBorder="1" applyAlignment="1" applyProtection="1">
      <alignment horizontal="center" vertical="center" wrapText="1"/>
      <protection/>
    </xf>
    <xf numFmtId="0" fontId="97" fillId="40" borderId="33" xfId="0" applyFont="1" applyFill="1" applyBorder="1" applyAlignment="1" applyProtection="1">
      <alignment horizontal="center" vertical="center" wrapText="1"/>
      <protection/>
    </xf>
    <xf numFmtId="0" fontId="97" fillId="40" borderId="10" xfId="0" applyFont="1" applyFill="1" applyBorder="1" applyAlignment="1" applyProtection="1">
      <alignment horizontal="center" vertical="center" wrapText="1"/>
      <protection/>
    </xf>
    <xf numFmtId="0" fontId="111" fillId="6" borderId="0" xfId="0" applyFont="1" applyFill="1" applyAlignment="1" applyProtection="1">
      <alignment vertical="center" wrapText="1"/>
      <protection/>
    </xf>
    <xf numFmtId="0" fontId="111" fillId="40" borderId="0" xfId="0" applyFont="1" applyFill="1" applyAlignment="1" applyProtection="1">
      <alignment vertical="center" wrapText="1"/>
      <protection/>
    </xf>
    <xf numFmtId="0" fontId="97" fillId="37" borderId="0" xfId="0" applyFont="1" applyFill="1" applyBorder="1" applyAlignment="1" applyProtection="1">
      <alignment/>
      <protection/>
    </xf>
    <xf numFmtId="0" fontId="111" fillId="37" borderId="0" xfId="0" applyFont="1" applyFill="1" applyAlignment="1" applyProtection="1">
      <alignment/>
      <protection/>
    </xf>
    <xf numFmtId="0" fontId="111" fillId="37" borderId="0" xfId="0" applyFont="1" applyFill="1" applyAlignment="1">
      <alignment/>
    </xf>
    <xf numFmtId="0" fontId="97" fillId="37" borderId="0" xfId="0" applyFont="1" applyFill="1" applyAlignment="1" applyProtection="1">
      <alignment/>
      <protection/>
    </xf>
    <xf numFmtId="0" fontId="111" fillId="0" borderId="0" xfId="0" applyFont="1" applyAlignment="1">
      <alignment/>
    </xf>
    <xf numFmtId="0" fontId="110" fillId="0" borderId="0" xfId="0" applyFont="1" applyAlignment="1">
      <alignment horizontal="center" vertical="center" wrapText="1"/>
    </xf>
    <xf numFmtId="0" fontId="97" fillId="40" borderId="10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left" vertical="center" wrapText="1"/>
    </xf>
    <xf numFmtId="0" fontId="96" fillId="38" borderId="10" xfId="0" applyFont="1" applyFill="1" applyBorder="1" applyAlignment="1">
      <alignment horizontal="left" vertical="top" wrapText="1"/>
    </xf>
    <xf numFmtId="2" fontId="96" fillId="38" borderId="10" xfId="0" applyNumberFormat="1" applyFont="1" applyFill="1" applyBorder="1" applyAlignment="1">
      <alignment horizontal="right" vertical="top" wrapText="1"/>
    </xf>
    <xf numFmtId="2" fontId="96" fillId="38" borderId="10" xfId="0" applyNumberFormat="1" applyFont="1" applyFill="1" applyBorder="1" applyAlignment="1" applyProtection="1">
      <alignment horizontal="right" vertical="top" wrapText="1"/>
      <protection locked="0"/>
    </xf>
    <xf numFmtId="0" fontId="111" fillId="0" borderId="0" xfId="0" applyFont="1" applyAlignment="1">
      <alignment horizontal="left" vertical="top" wrapText="1"/>
    </xf>
    <xf numFmtId="0" fontId="96" fillId="0" borderId="10" xfId="0" applyFont="1" applyBorder="1" applyAlignment="1">
      <alignment horizontal="left" vertical="top" wrapText="1"/>
    </xf>
    <xf numFmtId="2" fontId="96" fillId="4" borderId="10" xfId="0" applyNumberFormat="1" applyFont="1" applyFill="1" applyBorder="1" applyAlignment="1" applyProtection="1">
      <alignment horizontal="right" vertical="top" wrapText="1"/>
      <protection/>
    </xf>
    <xf numFmtId="2" fontId="96" fillId="38" borderId="10" xfId="0" applyNumberFormat="1" applyFont="1" applyFill="1" applyBorder="1" applyAlignment="1" applyProtection="1">
      <alignment horizontal="right" vertical="top" wrapText="1"/>
      <protection/>
    </xf>
    <xf numFmtId="2" fontId="96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0" fillId="0" borderId="0" xfId="0" applyFont="1" applyAlignment="1">
      <alignment horizontal="left" vertical="top" wrapText="1"/>
    </xf>
    <xf numFmtId="0" fontId="96" fillId="40" borderId="10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97" fillId="30" borderId="10" xfId="0" applyFont="1" applyFill="1" applyBorder="1" applyAlignment="1">
      <alignment horizontal="left" vertical="top" wrapText="1"/>
    </xf>
    <xf numFmtId="2" fontId="97" fillId="30" borderId="10" xfId="0" applyNumberFormat="1" applyFont="1" applyFill="1" applyBorder="1" applyAlignment="1">
      <alignment horizontal="right" vertical="top" wrapText="1"/>
    </xf>
    <xf numFmtId="2" fontId="97" fillId="30" borderId="10" xfId="0" applyNumberFormat="1" applyFont="1" applyFill="1" applyBorder="1" applyAlignment="1" applyProtection="1">
      <alignment horizontal="right" vertical="top" wrapText="1"/>
      <protection locked="0"/>
    </xf>
    <xf numFmtId="0" fontId="97" fillId="30" borderId="11" xfId="0" applyFont="1" applyFill="1" applyBorder="1" applyAlignment="1" applyProtection="1">
      <alignment horizontal="center" vertical="top" wrapText="1"/>
      <protection/>
    </xf>
    <xf numFmtId="0" fontId="97" fillId="30" borderId="10" xfId="0" applyFont="1" applyFill="1" applyBorder="1" applyAlignment="1" applyProtection="1">
      <alignment vertical="top" wrapText="1"/>
      <protection/>
    </xf>
    <xf numFmtId="4" fontId="97" fillId="30" borderId="43" xfId="0" applyNumberFormat="1" applyFont="1" applyFill="1" applyBorder="1" applyAlignment="1" applyProtection="1">
      <alignment horizontal="center" vertical="top" wrapText="1"/>
      <protection/>
    </xf>
    <xf numFmtId="4" fontId="97" fillId="30" borderId="43" xfId="0" applyNumberFormat="1" applyFont="1" applyFill="1" applyBorder="1" applyAlignment="1" applyProtection="1">
      <alignment horizontal="center" vertical="top" wrapText="1"/>
      <protection locked="0"/>
    </xf>
    <xf numFmtId="0" fontId="111" fillId="0" borderId="0" xfId="0" applyFont="1" applyAlignment="1" applyProtection="1">
      <alignment horizontal="center"/>
      <protection/>
    </xf>
    <xf numFmtId="0" fontId="97" fillId="32" borderId="0" xfId="0" applyFont="1" applyFill="1" applyBorder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97" fillId="40" borderId="11" xfId="0" applyFont="1" applyFill="1" applyBorder="1" applyAlignment="1" applyProtection="1">
      <alignment horizontal="center" vertical="center" wrapText="1"/>
      <protection/>
    </xf>
    <xf numFmtId="0" fontId="97" fillId="40" borderId="10" xfId="0" applyFont="1" applyFill="1" applyBorder="1" applyAlignment="1" applyProtection="1">
      <alignment horizontal="center" vertical="center" wrapText="1"/>
      <protection/>
    </xf>
    <xf numFmtId="0" fontId="97" fillId="40" borderId="35" xfId="0" applyFont="1" applyFill="1" applyBorder="1" applyAlignment="1" applyProtection="1">
      <alignment horizontal="center" vertical="center" wrapText="1"/>
      <protection/>
    </xf>
    <xf numFmtId="0" fontId="97" fillId="40" borderId="74" xfId="0" applyFont="1" applyFill="1" applyBorder="1" applyAlignment="1" applyProtection="1">
      <alignment horizontal="center" vertical="center" wrapText="1"/>
      <protection/>
    </xf>
    <xf numFmtId="0" fontId="111" fillId="40" borderId="11" xfId="0" applyFont="1" applyFill="1" applyBorder="1" applyAlignment="1" applyProtection="1">
      <alignment horizontal="center"/>
      <protection/>
    </xf>
    <xf numFmtId="0" fontId="111" fillId="40" borderId="10" xfId="0" applyFont="1" applyFill="1" applyBorder="1" applyAlignment="1" applyProtection="1">
      <alignment horizontal="center"/>
      <protection/>
    </xf>
    <xf numFmtId="0" fontId="97" fillId="40" borderId="12" xfId="0" applyFont="1" applyFill="1" applyBorder="1" applyAlignment="1" applyProtection="1">
      <alignment horizontal="center" vertical="center" wrapText="1"/>
      <protection/>
    </xf>
    <xf numFmtId="0" fontId="111" fillId="32" borderId="11" xfId="0" applyFont="1" applyFill="1" applyBorder="1" applyAlignment="1" applyProtection="1">
      <alignment horizontal="center"/>
      <protection/>
    </xf>
    <xf numFmtId="0" fontId="97" fillId="32" borderId="10" xfId="0" applyFont="1" applyFill="1" applyBorder="1" applyAlignment="1" applyProtection="1">
      <alignment wrapText="1"/>
      <protection/>
    </xf>
    <xf numFmtId="4" fontId="97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97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6" fillId="32" borderId="0" xfId="0" applyFont="1" applyFill="1" applyBorder="1" applyAlignment="1" applyProtection="1">
      <alignment/>
      <protection locked="0"/>
    </xf>
    <xf numFmtId="0" fontId="96" fillId="0" borderId="0" xfId="0" applyFont="1" applyBorder="1" applyAlignment="1" applyProtection="1">
      <alignment/>
      <protection locked="0"/>
    </xf>
    <xf numFmtId="0" fontId="111" fillId="0" borderId="0" xfId="0" applyFont="1" applyAlignment="1" applyProtection="1">
      <alignment horizontal="center"/>
      <protection locked="0"/>
    </xf>
    <xf numFmtId="0" fontId="97" fillId="40" borderId="78" xfId="0" applyFont="1" applyFill="1" applyBorder="1" applyAlignment="1" applyProtection="1">
      <alignment horizontal="center" vertical="center" wrapText="1"/>
      <protection/>
    </xf>
    <xf numFmtId="0" fontId="97" fillId="40" borderId="79" xfId="0" applyFont="1" applyFill="1" applyBorder="1" applyAlignment="1" applyProtection="1">
      <alignment horizontal="center" vertical="center" wrapText="1"/>
      <protection/>
    </xf>
    <xf numFmtId="0" fontId="111" fillId="37" borderId="0" xfId="0" applyFont="1" applyFill="1" applyAlignment="1" applyProtection="1">
      <alignment vertical="center" wrapText="1"/>
      <protection/>
    </xf>
    <xf numFmtId="0" fontId="111" fillId="0" borderId="0" xfId="0" applyFont="1" applyAlignment="1" applyProtection="1">
      <alignment vertical="center" wrapText="1"/>
      <protection/>
    </xf>
    <xf numFmtId="0" fontId="90" fillId="37" borderId="0" xfId="0" applyFont="1" applyFill="1" applyAlignment="1">
      <alignment horizontal="left" vertical="top" wrapText="1"/>
    </xf>
    <xf numFmtId="0" fontId="90" fillId="0" borderId="10" xfId="0" applyFont="1" applyBorder="1" applyAlignment="1">
      <alignment horizontal="left" vertical="top" wrapText="1"/>
    </xf>
    <xf numFmtId="2" fontId="90" fillId="4" borderId="10" xfId="0" applyNumberFormat="1" applyFont="1" applyFill="1" applyBorder="1" applyAlignment="1" applyProtection="1">
      <alignment horizontal="left" vertical="top" wrapText="1"/>
      <protection locked="0"/>
    </xf>
    <xf numFmtId="0" fontId="90" fillId="4" borderId="10" xfId="0" applyNumberFormat="1" applyFont="1" applyFill="1" applyBorder="1" applyAlignment="1" applyProtection="1">
      <alignment horizontal="left" vertical="top" wrapText="1"/>
      <protection locked="0"/>
    </xf>
    <xf numFmtId="10" fontId="90" fillId="4" borderId="10" xfId="0" applyNumberFormat="1" applyFont="1" applyFill="1" applyBorder="1" applyAlignment="1" applyProtection="1">
      <alignment horizontal="left" vertical="top" wrapText="1"/>
      <protection locked="0"/>
    </xf>
    <xf numFmtId="0" fontId="90" fillId="0" borderId="0" xfId="0" applyFont="1" applyAlignment="1">
      <alignment horizontal="left" vertical="top" wrapText="1"/>
    </xf>
    <xf numFmtId="0" fontId="96" fillId="37" borderId="0" xfId="0" applyFont="1" applyFill="1" applyAlignment="1" applyProtection="1">
      <alignment horizontal="center" vertical="center"/>
      <protection/>
    </xf>
    <xf numFmtId="0" fontId="97" fillId="37" borderId="0" xfId="59" applyFont="1" applyFill="1" applyAlignment="1" applyProtection="1">
      <alignment horizontal="left"/>
      <protection/>
    </xf>
    <xf numFmtId="0" fontId="96" fillId="37" borderId="0" xfId="59" applyFont="1" applyFill="1" applyAlignment="1" applyProtection="1">
      <alignment/>
      <protection/>
    </xf>
    <xf numFmtId="0" fontId="96" fillId="37" borderId="0" xfId="0" applyFont="1" applyFill="1" applyAlignment="1" applyProtection="1">
      <alignment/>
      <protection/>
    </xf>
    <xf numFmtId="0" fontId="96" fillId="37" borderId="0" xfId="59" applyFont="1" applyFill="1" applyAlignment="1" applyProtection="1">
      <alignment horizontal="left"/>
      <protection/>
    </xf>
    <xf numFmtId="0" fontId="96" fillId="37" borderId="0" xfId="59" applyFont="1" applyFill="1" applyAlignment="1" applyProtection="1">
      <alignment horizontal="right"/>
      <protection/>
    </xf>
    <xf numFmtId="0" fontId="96" fillId="0" borderId="0" xfId="0" applyFont="1" applyAlignment="1" applyProtection="1">
      <alignment horizontal="center" vertical="center"/>
      <protection/>
    </xf>
    <xf numFmtId="0" fontId="97" fillId="0" borderId="0" xfId="0" applyFont="1" applyFill="1" applyBorder="1" applyAlignment="1" applyProtection="1">
      <alignment horizontal="left"/>
      <protection/>
    </xf>
    <xf numFmtId="0" fontId="97" fillId="32" borderId="0" xfId="0" applyFont="1" applyFill="1" applyBorder="1" applyAlignment="1" applyProtection="1">
      <alignment horizontal="centerContinuous"/>
      <protection/>
    </xf>
    <xf numFmtId="0" fontId="97" fillId="0" borderId="0" xfId="0" applyFont="1" applyFill="1" applyBorder="1" applyAlignment="1" applyProtection="1">
      <alignment horizontal="centerContinuous"/>
      <protection/>
    </xf>
    <xf numFmtId="0" fontId="96" fillId="32" borderId="0" xfId="0" applyFont="1" applyFill="1" applyBorder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Fill="1" applyBorder="1" applyAlignment="1" applyProtection="1">
      <alignment horizontal="left"/>
      <protection/>
    </xf>
    <xf numFmtId="0" fontId="96" fillId="32" borderId="0" xfId="0" applyFont="1" applyFill="1" applyBorder="1" applyAlignment="1" applyProtection="1">
      <alignment horizontal="centerContinuous"/>
      <protection/>
    </xf>
    <xf numFmtId="0" fontId="96" fillId="0" borderId="0" xfId="0" applyFont="1" applyFill="1" applyBorder="1" applyAlignment="1" applyProtection="1">
      <alignment horizontal="centerContinuous"/>
      <protection/>
    </xf>
    <xf numFmtId="0" fontId="97" fillId="34" borderId="10" xfId="0" applyFont="1" applyFill="1" applyBorder="1" applyAlignment="1" applyProtection="1">
      <alignment horizontal="center" vertical="center" wrapText="1"/>
      <protection/>
    </xf>
    <xf numFmtId="0" fontId="96" fillId="34" borderId="10" xfId="0" applyFont="1" applyFill="1" applyBorder="1" applyAlignment="1" applyProtection="1">
      <alignment horizontal="center" vertical="center" wrapText="1"/>
      <protection/>
    </xf>
    <xf numFmtId="0" fontId="97" fillId="33" borderId="10" xfId="0" applyFont="1" applyFill="1" applyBorder="1" applyAlignment="1" applyProtection="1">
      <alignment horizontal="center"/>
      <protection/>
    </xf>
    <xf numFmtId="4" fontId="97" fillId="35" borderId="10" xfId="0" applyNumberFormat="1" applyFont="1" applyFill="1" applyBorder="1" applyAlignment="1" applyProtection="1">
      <alignment horizontal="right"/>
      <protection/>
    </xf>
    <xf numFmtId="4" fontId="96" fillId="4" borderId="10" xfId="0" applyNumberFormat="1" applyFont="1" applyFill="1" applyBorder="1" applyAlignment="1" applyProtection="1">
      <alignment horizontal="right"/>
      <protection locked="0"/>
    </xf>
    <xf numFmtId="0" fontId="96" fillId="0" borderId="0" xfId="0" applyFont="1" applyFill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96" fillId="32" borderId="0" xfId="0" applyFont="1" applyFill="1" applyAlignment="1" applyProtection="1">
      <alignment/>
      <protection locked="0"/>
    </xf>
    <xf numFmtId="0" fontId="96" fillId="0" borderId="0" xfId="0" applyFont="1" applyFill="1" applyAlignment="1" applyProtection="1">
      <alignment/>
      <protection/>
    </xf>
    <xf numFmtId="0" fontId="96" fillId="0" borderId="0" xfId="0" applyFont="1" applyAlignment="1" applyProtection="1">
      <alignment horizontal="center" vertical="top" wrapText="1"/>
      <protection/>
    </xf>
    <xf numFmtId="0" fontId="96" fillId="0" borderId="0" xfId="0" applyFont="1" applyAlignment="1" applyProtection="1">
      <alignment vertical="top" wrapText="1"/>
      <protection/>
    </xf>
    <xf numFmtId="0" fontId="97" fillId="33" borderId="10" xfId="0" applyFont="1" applyFill="1" applyBorder="1" applyAlignment="1" applyProtection="1">
      <alignment horizontal="center" vertical="top" wrapText="1"/>
      <protection/>
    </xf>
    <xf numFmtId="0" fontId="97" fillId="33" borderId="10" xfId="0" applyFont="1" applyFill="1" applyBorder="1" applyAlignment="1" applyProtection="1">
      <alignment horizontal="centerContinuous" vertical="top" wrapText="1"/>
      <protection/>
    </xf>
    <xf numFmtId="0" fontId="96" fillId="35" borderId="10" xfId="0" applyFont="1" applyFill="1" applyBorder="1" applyAlignment="1" applyProtection="1">
      <alignment horizontal="center" vertical="top" wrapText="1"/>
      <protection/>
    </xf>
    <xf numFmtId="0" fontId="96" fillId="35" borderId="10" xfId="0" applyFont="1" applyFill="1" applyBorder="1" applyAlignment="1" applyProtection="1">
      <alignment vertical="top" wrapText="1"/>
      <protection/>
    </xf>
    <xf numFmtId="4" fontId="97" fillId="35" borderId="10" xfId="0" applyNumberFormat="1" applyFont="1" applyFill="1" applyBorder="1" applyAlignment="1" applyProtection="1">
      <alignment horizontal="right" vertical="top" wrapText="1"/>
      <protection/>
    </xf>
    <xf numFmtId="4" fontId="96" fillId="35" borderId="10" xfId="0" applyNumberFormat="1" applyFont="1" applyFill="1" applyBorder="1" applyAlignment="1" applyProtection="1">
      <alignment horizontal="right" vertical="top" wrapText="1"/>
      <protection/>
    </xf>
    <xf numFmtId="4" fontId="96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1" fillId="0" borderId="80" xfId="0" applyFont="1" applyBorder="1" applyAlignment="1" applyProtection="1">
      <alignment vertical="top" wrapText="1"/>
      <protection/>
    </xf>
    <xf numFmtId="0" fontId="96" fillId="0" borderId="35" xfId="0" applyFont="1" applyBorder="1" applyAlignment="1" applyProtection="1">
      <alignment horizontal="left" vertical="top" wrapText="1"/>
      <protection/>
    </xf>
    <xf numFmtId="0" fontId="96" fillId="0" borderId="10" xfId="0" applyFont="1" applyFill="1" applyBorder="1" applyAlignment="1" applyProtection="1">
      <alignment vertical="top" wrapText="1"/>
      <protection/>
    </xf>
    <xf numFmtId="0" fontId="97" fillId="35" borderId="10" xfId="0" applyFont="1" applyFill="1" applyBorder="1" applyAlignment="1" applyProtection="1">
      <alignment horizontal="center" vertical="top" wrapText="1"/>
      <protection/>
    </xf>
    <xf numFmtId="0" fontId="97" fillId="35" borderId="10" xfId="0" applyFont="1" applyFill="1" applyBorder="1" applyAlignment="1" applyProtection="1">
      <alignment horizontal="left" vertical="top" wrapText="1"/>
      <protection/>
    </xf>
    <xf numFmtId="0" fontId="96" fillId="0" borderId="0" xfId="0" applyNumberFormat="1" applyFont="1" applyAlignment="1" applyProtection="1">
      <alignment horizontal="center" vertical="top" wrapText="1"/>
      <protection locked="0"/>
    </xf>
    <xf numFmtId="0" fontId="96" fillId="0" borderId="0" xfId="0" applyFont="1" applyAlignment="1" applyProtection="1">
      <alignment vertical="top" wrapText="1"/>
      <protection locked="0"/>
    </xf>
    <xf numFmtId="0" fontId="96" fillId="0" borderId="0" xfId="0" applyFont="1" applyAlignment="1" applyProtection="1">
      <alignment vertical="center" wrapText="1"/>
      <protection/>
    </xf>
    <xf numFmtId="0" fontId="90" fillId="33" borderId="10" xfId="0" applyFont="1" applyFill="1" applyBorder="1" applyAlignment="1">
      <alignment horizontal="center" vertical="justify" wrapText="1"/>
    </xf>
    <xf numFmtId="0" fontId="90" fillId="0" borderId="0" xfId="0" applyFont="1" applyAlignment="1">
      <alignment horizontal="center" vertical="justify" wrapText="1"/>
    </xf>
    <xf numFmtId="4" fontId="90" fillId="35" borderId="10" xfId="0" applyNumberFormat="1" applyFont="1" applyFill="1" applyBorder="1" applyAlignment="1">
      <alignment horizontal="right" vertical="top" wrapText="1"/>
    </xf>
    <xf numFmtId="4" fontId="90" fillId="4" borderId="10" xfId="0" applyNumberFormat="1" applyFont="1" applyFill="1" applyBorder="1" applyAlignment="1" applyProtection="1">
      <alignment horizontal="right" vertical="top" wrapText="1"/>
      <protection locked="0"/>
    </xf>
    <xf numFmtId="0" fontId="90" fillId="34" borderId="10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6" fillId="37" borderId="0" xfId="0" applyFont="1" applyFill="1" applyAlignment="1" applyProtection="1">
      <alignment horizontal="center" vertical="center"/>
      <protection/>
    </xf>
    <xf numFmtId="0" fontId="97" fillId="37" borderId="0" xfId="0" applyFont="1" applyFill="1" applyAlignment="1" applyProtection="1">
      <alignment vertical="center"/>
      <protection/>
    </xf>
    <xf numFmtId="0" fontId="96" fillId="37" borderId="0" xfId="0" applyFont="1" applyFill="1" applyAlignment="1" applyProtection="1">
      <alignment vertical="center"/>
      <protection/>
    </xf>
    <xf numFmtId="0" fontId="96" fillId="37" borderId="0" xfId="59" applyFont="1" applyFill="1" applyAlignment="1" applyProtection="1">
      <alignment horizontal="right"/>
      <protection/>
    </xf>
    <xf numFmtId="0" fontId="96" fillId="0" borderId="0" xfId="0" applyFont="1" applyFill="1" applyAlignment="1" applyProtection="1">
      <alignment horizontal="center" vertical="center"/>
      <protection/>
    </xf>
    <xf numFmtId="0" fontId="97" fillId="0" borderId="0" xfId="0" applyFont="1" applyFill="1" applyBorder="1" applyAlignment="1" applyProtection="1">
      <alignment horizontal="left" vertical="center"/>
      <protection/>
    </xf>
    <xf numFmtId="0" fontId="96" fillId="0" borderId="0" xfId="0" applyFont="1" applyFill="1" applyAlignment="1" applyProtection="1">
      <alignment vertical="center"/>
      <protection/>
    </xf>
    <xf numFmtId="197" fontId="96" fillId="0" borderId="0" xfId="0" applyNumberFormat="1" applyFont="1" applyFill="1" applyAlignment="1" applyProtection="1">
      <alignment horizontal="right" vertical="center"/>
      <protection/>
    </xf>
    <xf numFmtId="0" fontId="96" fillId="0" borderId="0" xfId="0" applyFont="1" applyFill="1" applyAlignment="1" applyProtection="1">
      <alignment horizontal="center" vertical="center"/>
      <protection/>
    </xf>
    <xf numFmtId="0" fontId="97" fillId="0" borderId="0" xfId="0" applyFont="1" applyFill="1" applyBorder="1" applyAlignment="1" applyProtection="1">
      <alignment vertical="center"/>
      <protection/>
    </xf>
    <xf numFmtId="0" fontId="96" fillId="0" borderId="0" xfId="0" applyFont="1" applyFill="1" applyAlignment="1" applyProtection="1">
      <alignment vertical="center"/>
      <protection/>
    </xf>
    <xf numFmtId="0" fontId="96" fillId="0" borderId="0" xfId="0" applyFont="1" applyFill="1" applyBorder="1" applyAlignment="1" applyProtection="1">
      <alignment horizontal="center" vertical="center"/>
      <protection/>
    </xf>
    <xf numFmtId="0" fontId="97" fillId="34" borderId="32" xfId="0" applyFont="1" applyFill="1" applyBorder="1" applyAlignment="1" applyProtection="1">
      <alignment horizontal="centerContinuous" vertical="center" wrapText="1"/>
      <protection/>
    </xf>
    <xf numFmtId="0" fontId="97" fillId="34" borderId="10" xfId="0" applyFont="1" applyFill="1" applyBorder="1" applyAlignment="1" applyProtection="1">
      <alignment horizontal="center" vertical="center" wrapText="1"/>
      <protection/>
    </xf>
    <xf numFmtId="0" fontId="97" fillId="33" borderId="10" xfId="0" applyFont="1" applyFill="1" applyBorder="1" applyAlignment="1" applyProtection="1">
      <alignment horizontal="center" vertical="center"/>
      <protection/>
    </xf>
    <xf numFmtId="0" fontId="97" fillId="33" borderId="10" xfId="0" applyFont="1" applyFill="1" applyBorder="1" applyAlignment="1" applyProtection="1">
      <alignment horizontal="centerContinuous" vertical="center"/>
      <protection/>
    </xf>
    <xf numFmtId="0" fontId="96" fillId="0" borderId="0" xfId="0" applyFont="1" applyFill="1" applyAlignment="1" applyProtection="1">
      <alignment vertical="center"/>
      <protection locked="0"/>
    </xf>
    <xf numFmtId="0" fontId="97" fillId="34" borderId="43" xfId="0" applyFont="1" applyFill="1" applyBorder="1" applyAlignment="1" applyProtection="1">
      <alignment horizontal="center" vertical="center" wrapText="1"/>
      <protection/>
    </xf>
    <xf numFmtId="0" fontId="96" fillId="0" borderId="0" xfId="0" applyFont="1" applyFill="1" applyAlignment="1" applyProtection="1">
      <alignment vertical="center" wrapText="1"/>
      <protection/>
    </xf>
    <xf numFmtId="0" fontId="96" fillId="7" borderId="10" xfId="0" applyFont="1" applyFill="1" applyBorder="1" applyAlignment="1" applyProtection="1">
      <alignment horizontal="center" vertical="top" wrapText="1"/>
      <protection/>
    </xf>
    <xf numFmtId="0" fontId="96" fillId="7" borderId="10" xfId="0" applyFont="1" applyFill="1" applyBorder="1" applyAlignment="1" applyProtection="1">
      <alignment vertical="top" wrapText="1"/>
      <protection/>
    </xf>
    <xf numFmtId="4" fontId="97" fillId="7" borderId="10" xfId="0" applyNumberFormat="1" applyFont="1" applyFill="1" applyBorder="1" applyAlignment="1" applyProtection="1">
      <alignment horizontal="right" vertical="top" wrapText="1"/>
      <protection/>
    </xf>
    <xf numFmtId="0" fontId="96" fillId="7" borderId="0" xfId="0" applyFont="1" applyFill="1" applyAlignment="1" applyProtection="1">
      <alignment vertical="top" wrapText="1"/>
      <protection/>
    </xf>
    <xf numFmtId="0" fontId="96" fillId="0" borderId="10" xfId="0" applyFont="1" applyFill="1" applyBorder="1" applyAlignment="1" applyProtection="1">
      <alignment horizontal="center" vertical="top" wrapText="1"/>
      <protection/>
    </xf>
    <xf numFmtId="0" fontId="96" fillId="0" borderId="10" xfId="0" applyFont="1" applyFill="1" applyBorder="1" applyAlignment="1" applyProtection="1">
      <alignment horizontal="left" vertical="top" wrapText="1"/>
      <protection/>
    </xf>
    <xf numFmtId="4" fontId="97" fillId="4" borderId="10" xfId="0" applyNumberFormat="1" applyFont="1" applyFill="1" applyBorder="1" applyAlignment="1" applyProtection="1">
      <alignment horizontal="right" vertical="top" wrapText="1"/>
      <protection locked="0"/>
    </xf>
    <xf numFmtId="0" fontId="96" fillId="0" borderId="0" xfId="0" applyFont="1" applyFill="1" applyAlignment="1" applyProtection="1">
      <alignment vertical="top" wrapText="1"/>
      <protection/>
    </xf>
    <xf numFmtId="0" fontId="96" fillId="35" borderId="10" xfId="0" applyFont="1" applyFill="1" applyBorder="1" applyAlignment="1" applyProtection="1">
      <alignment horizontal="center" vertical="top" wrapText="1"/>
      <protection/>
    </xf>
    <xf numFmtId="0" fontId="97" fillId="35" borderId="10" xfId="0" applyFont="1" applyFill="1" applyBorder="1" applyAlignment="1" applyProtection="1">
      <alignment vertical="top" wrapText="1"/>
      <protection/>
    </xf>
    <xf numFmtId="4" fontId="97" fillId="35" borderId="10" xfId="0" applyNumberFormat="1" applyFont="1" applyFill="1" applyBorder="1" applyAlignment="1" applyProtection="1">
      <alignment horizontal="right" vertical="top" wrapText="1"/>
      <protection/>
    </xf>
    <xf numFmtId="0" fontId="96" fillId="0" borderId="10" xfId="0" applyFont="1" applyFill="1" applyBorder="1" applyAlignment="1" applyProtection="1">
      <alignment vertical="top" wrapText="1"/>
      <protection/>
    </xf>
    <xf numFmtId="0" fontId="97" fillId="35" borderId="10" xfId="0" applyFont="1" applyFill="1" applyBorder="1" applyAlignment="1" applyProtection="1">
      <alignment horizontal="left" vertical="top" wrapText="1" shrinkToFit="1"/>
      <protection/>
    </xf>
    <xf numFmtId="0" fontId="97" fillId="37" borderId="0" xfId="0" applyFont="1" applyFill="1" applyAlignment="1" applyProtection="1">
      <alignment/>
      <protection/>
    </xf>
    <xf numFmtId="0" fontId="97" fillId="37" borderId="0" xfId="0" applyFont="1" applyFill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111" fillId="0" borderId="0" xfId="0" applyFont="1" applyAlignment="1">
      <alignment/>
    </xf>
    <xf numFmtId="0" fontId="96" fillId="41" borderId="10" xfId="0" applyFont="1" applyFill="1" applyBorder="1" applyAlignment="1">
      <alignment horizontal="left" wrapText="1"/>
    </xf>
    <xf numFmtId="4" fontId="96" fillId="41" borderId="10" xfId="0" applyNumberFormat="1" applyFont="1" applyFill="1" applyBorder="1" applyAlignment="1">
      <alignment horizontal="right" vertical="center" wrapText="1"/>
    </xf>
    <xf numFmtId="0" fontId="111" fillId="41" borderId="0" xfId="0" applyFont="1" applyFill="1" applyAlignment="1">
      <alignment horizontal="left" vertical="justify" wrapText="1"/>
    </xf>
    <xf numFmtId="0" fontId="96" fillId="0" borderId="10" xfId="0" applyFont="1" applyBorder="1" applyAlignment="1">
      <alignment horizontal="left" wrapText="1"/>
    </xf>
    <xf numFmtId="4" fontId="9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11" fillId="0" borderId="0" xfId="0" applyFont="1" applyAlignment="1">
      <alignment horizontal="left" vertical="justify" wrapText="1"/>
    </xf>
    <xf numFmtId="0" fontId="97" fillId="41" borderId="10" xfId="0" applyFont="1" applyFill="1" applyBorder="1" applyAlignment="1">
      <alignment horizontal="left" wrapText="1"/>
    </xf>
    <xf numFmtId="4" fontId="97" fillId="41" borderId="10" xfId="0" applyNumberFormat="1" applyFont="1" applyFill="1" applyBorder="1" applyAlignment="1">
      <alignment horizontal="right" vertical="center" wrapText="1"/>
    </xf>
    <xf numFmtId="0" fontId="110" fillId="41" borderId="0" xfId="0" applyFont="1" applyFill="1" applyAlignment="1">
      <alignment horizontal="left" vertical="justify" wrapText="1"/>
    </xf>
    <xf numFmtId="0" fontId="111" fillId="0" borderId="0" xfId="0" applyFont="1" applyAlignment="1" applyProtection="1">
      <alignment/>
      <protection locked="0"/>
    </xf>
    <xf numFmtId="0" fontId="96" fillId="33" borderId="10" xfId="0" applyFont="1" applyFill="1" applyBorder="1" applyAlignment="1">
      <alignment horizontal="center" vertical="center" wrapText="1"/>
    </xf>
    <xf numFmtId="0" fontId="96" fillId="34" borderId="10" xfId="0" applyFont="1" applyFill="1" applyBorder="1" applyAlignment="1">
      <alignment horizontal="center" vertical="center" wrapText="1"/>
    </xf>
    <xf numFmtId="0" fontId="97" fillId="37" borderId="0" xfId="55" applyFont="1" applyFill="1" applyAlignment="1" applyProtection="1">
      <alignment horizontal="center"/>
      <protection/>
    </xf>
    <xf numFmtId="0" fontId="97" fillId="37" borderId="0" xfId="0" applyFont="1" applyFill="1" applyAlignment="1" applyProtection="1">
      <alignment vertical="center"/>
      <protection/>
    </xf>
    <xf numFmtId="0" fontId="96" fillId="37" borderId="0" xfId="55" applyFont="1" applyFill="1" applyProtection="1">
      <alignment/>
      <protection/>
    </xf>
    <xf numFmtId="0" fontId="96" fillId="37" borderId="0" xfId="55" applyFont="1" applyFill="1" applyBorder="1" applyProtection="1">
      <alignment/>
      <protection/>
    </xf>
    <xf numFmtId="0" fontId="113" fillId="37" borderId="0" xfId="55" applyFont="1" applyFill="1" applyProtection="1">
      <alignment/>
      <protection/>
    </xf>
    <xf numFmtId="0" fontId="113" fillId="37" borderId="0" xfId="55" applyFont="1" applyFill="1" applyBorder="1" applyProtection="1">
      <alignment/>
      <protection/>
    </xf>
    <xf numFmtId="0" fontId="112" fillId="37" borderId="0" xfId="56" applyFont="1" applyFill="1" applyProtection="1">
      <alignment/>
      <protection/>
    </xf>
    <xf numFmtId="0" fontId="97" fillId="0" borderId="0" xfId="55" applyFont="1" applyAlignment="1" applyProtection="1">
      <alignment horizontal="center"/>
      <protection/>
    </xf>
    <xf numFmtId="0" fontId="97" fillId="0" borderId="0" xfId="0" applyFont="1" applyFill="1" applyBorder="1" applyAlignment="1" applyProtection="1">
      <alignment horizontal="left" vertical="center"/>
      <protection/>
    </xf>
    <xf numFmtId="0" fontId="96" fillId="0" borderId="0" xfId="55" applyFont="1" applyProtection="1">
      <alignment/>
      <protection/>
    </xf>
    <xf numFmtId="0" fontId="97" fillId="0" borderId="0" xfId="55" applyFont="1" applyAlignment="1" applyProtection="1">
      <alignment horizontal="left"/>
      <protection/>
    </xf>
    <xf numFmtId="0" fontId="97" fillId="34" borderId="44" xfId="55" applyFont="1" applyFill="1" applyBorder="1" applyAlignment="1" applyProtection="1">
      <alignment horizontal="center" vertical="center"/>
      <protection/>
    </xf>
    <xf numFmtId="0" fontId="97" fillId="34" borderId="46" xfId="55" applyFont="1" applyFill="1" applyBorder="1" applyAlignment="1" applyProtection="1">
      <alignment horizontal="center" vertical="center"/>
      <protection/>
    </xf>
    <xf numFmtId="0" fontId="97" fillId="34" borderId="29" xfId="55" applyFont="1" applyFill="1" applyBorder="1" applyAlignment="1" applyProtection="1">
      <alignment horizontal="center" vertical="center"/>
      <protection/>
    </xf>
    <xf numFmtId="0" fontId="96" fillId="35" borderId="76" xfId="55" applyFont="1" applyFill="1" applyBorder="1" applyAlignment="1" applyProtection="1">
      <alignment horizontal="right"/>
      <protection/>
    </xf>
    <xf numFmtId="0" fontId="96" fillId="35" borderId="53" xfId="55" applyFont="1" applyFill="1" applyBorder="1" applyAlignment="1" applyProtection="1">
      <alignment/>
      <protection/>
    </xf>
    <xf numFmtId="0" fontId="97" fillId="34" borderId="77" xfId="55" applyFont="1" applyFill="1" applyBorder="1" applyAlignment="1" applyProtection="1">
      <alignment horizontal="center" vertical="center"/>
      <protection/>
    </xf>
    <xf numFmtId="0" fontId="97" fillId="34" borderId="61" xfId="55" applyFont="1" applyFill="1" applyBorder="1" applyAlignment="1" applyProtection="1">
      <alignment horizontal="center" vertical="center"/>
      <protection/>
    </xf>
    <xf numFmtId="0" fontId="96" fillId="34" borderId="60" xfId="0" applyFont="1" applyFill="1" applyBorder="1" applyAlignment="1" applyProtection="1">
      <alignment/>
      <protection/>
    </xf>
    <xf numFmtId="0" fontId="96" fillId="35" borderId="81" xfId="55" applyFont="1" applyFill="1" applyBorder="1" applyAlignment="1" applyProtection="1">
      <alignment/>
      <protection/>
    </xf>
    <xf numFmtId="0" fontId="96" fillId="35" borderId="66" xfId="55" applyFont="1" applyFill="1" applyBorder="1" applyProtection="1">
      <alignment/>
      <protection/>
    </xf>
    <xf numFmtId="0" fontId="97" fillId="0" borderId="77" xfId="55" applyFont="1" applyBorder="1" applyAlignment="1" applyProtection="1">
      <alignment horizontal="center"/>
      <protection/>
    </xf>
    <xf numFmtId="0" fontId="96" fillId="0" borderId="75" xfId="0" applyFont="1" applyBorder="1" applyAlignment="1" applyProtection="1">
      <alignment/>
      <protection/>
    </xf>
    <xf numFmtId="0" fontId="96" fillId="0" borderId="38" xfId="0" applyFont="1" applyBorder="1" applyAlignment="1" applyProtection="1">
      <alignment/>
      <protection/>
    </xf>
    <xf numFmtId="0" fontId="97" fillId="0" borderId="82" xfId="55" applyFont="1" applyBorder="1" applyAlignment="1" applyProtection="1">
      <alignment horizontal="center"/>
      <protection/>
    </xf>
    <xf numFmtId="0" fontId="97" fillId="0" borderId="50" xfId="55" applyFont="1" applyBorder="1" applyAlignment="1" applyProtection="1">
      <alignment horizontal="center"/>
      <protection/>
    </xf>
    <xf numFmtId="0" fontId="97" fillId="0" borderId="32" xfId="55" applyFont="1" applyBorder="1" applyAlignment="1" applyProtection="1">
      <alignment horizontal="center"/>
      <protection/>
    </xf>
    <xf numFmtId="0" fontId="97" fillId="35" borderId="82" xfId="55" applyFont="1" applyFill="1" applyBorder="1" applyAlignment="1" applyProtection="1">
      <alignment horizontal="center"/>
      <protection/>
    </xf>
    <xf numFmtId="0" fontId="97" fillId="35" borderId="60" xfId="55" applyFont="1" applyFill="1" applyBorder="1" applyAlignment="1" applyProtection="1">
      <alignment horizontal="center"/>
      <protection/>
    </xf>
    <xf numFmtId="0" fontId="96" fillId="0" borderId="47" xfId="55" applyFont="1" applyBorder="1" applyAlignment="1" applyProtection="1">
      <alignment horizontal="center"/>
      <protection/>
    </xf>
    <xf numFmtId="0" fontId="96" fillId="0" borderId="47" xfId="0" applyFont="1" applyBorder="1" applyAlignment="1" applyProtection="1">
      <alignment horizontal="center" vertical="center"/>
      <protection/>
    </xf>
    <xf numFmtId="0" fontId="96" fillId="0" borderId="83" xfId="55" applyFont="1" applyBorder="1" applyAlignment="1" applyProtection="1">
      <alignment horizontal="center" vertical="center"/>
      <protection/>
    </xf>
    <xf numFmtId="0" fontId="96" fillId="0" borderId="72" xfId="55" applyFont="1" applyBorder="1" applyAlignment="1" applyProtection="1">
      <alignment horizontal="center" vertical="center"/>
      <protection/>
    </xf>
    <xf numFmtId="0" fontId="96" fillId="35" borderId="72" xfId="55" applyFont="1" applyFill="1" applyBorder="1" applyAlignment="1" applyProtection="1">
      <alignment horizontal="center" vertical="center"/>
      <protection/>
    </xf>
    <xf numFmtId="0" fontId="96" fillId="35" borderId="53" xfId="55" applyFont="1" applyFill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6" fillId="0" borderId="0" xfId="55" applyFont="1" applyProtection="1">
      <alignment/>
      <protection locked="0"/>
    </xf>
    <xf numFmtId="0" fontId="97" fillId="0" borderId="46" xfId="55" applyFont="1" applyBorder="1" applyAlignment="1" applyProtection="1">
      <alignment horizontal="center" vertical="top" wrapText="1"/>
      <protection/>
    </xf>
    <xf numFmtId="0" fontId="97" fillId="0" borderId="60" xfId="55" applyFont="1" applyBorder="1" applyAlignment="1" applyProtection="1">
      <alignment vertical="top" wrapText="1"/>
      <protection/>
    </xf>
    <xf numFmtId="0" fontId="96" fillId="0" borderId="84" xfId="55" applyFont="1" applyBorder="1" applyAlignment="1" applyProtection="1">
      <alignment vertical="top" wrapText="1"/>
      <protection/>
    </xf>
    <xf numFmtId="4" fontId="96" fillId="4" borderId="34" xfId="55" applyNumberFormat="1" applyFont="1" applyFill="1" applyBorder="1" applyAlignment="1" applyProtection="1">
      <alignment vertical="top" wrapText="1"/>
      <protection locked="0"/>
    </xf>
    <xf numFmtId="0" fontId="96" fillId="0" borderId="0" xfId="55" applyFont="1" applyAlignment="1" applyProtection="1">
      <alignment vertical="top" wrapText="1"/>
      <protection/>
    </xf>
    <xf numFmtId="0" fontId="96" fillId="0" borderId="75" xfId="0" applyFont="1" applyBorder="1" applyAlignment="1" applyProtection="1">
      <alignment vertical="top" wrapText="1"/>
      <protection/>
    </xf>
    <xf numFmtId="0" fontId="96" fillId="0" borderId="75" xfId="55" applyFont="1" applyBorder="1" applyAlignment="1" applyProtection="1">
      <alignment vertical="top" wrapText="1"/>
      <protection/>
    </xf>
    <xf numFmtId="0" fontId="97" fillId="0" borderId="29" xfId="55" applyFont="1" applyBorder="1" applyAlignment="1" applyProtection="1">
      <alignment vertical="top" wrapText="1"/>
      <protection/>
    </xf>
    <xf numFmtId="0" fontId="96" fillId="0" borderId="61" xfId="0" applyFont="1" applyBorder="1" applyAlignment="1" applyProtection="1">
      <alignment vertical="top" wrapText="1"/>
      <protection/>
    </xf>
    <xf numFmtId="0" fontId="96" fillId="0" borderId="61" xfId="55" applyFont="1" applyBorder="1" applyAlignment="1" applyProtection="1">
      <alignment vertical="top" wrapText="1"/>
      <protection/>
    </xf>
    <xf numFmtId="0" fontId="97" fillId="0" borderId="46" xfId="55" applyFont="1" applyFill="1" applyBorder="1" applyAlignment="1" applyProtection="1">
      <alignment horizontal="center" vertical="top" wrapText="1"/>
      <protection/>
    </xf>
    <xf numFmtId="0" fontId="97" fillId="0" borderId="45" xfId="55" applyFont="1" applyBorder="1" applyAlignment="1" applyProtection="1">
      <alignment vertical="top" wrapText="1"/>
      <protection/>
    </xf>
    <xf numFmtId="0" fontId="96" fillId="0" borderId="85" xfId="55" applyFont="1" applyFill="1" applyBorder="1" applyAlignment="1" applyProtection="1">
      <alignment vertical="top" wrapText="1"/>
      <protection/>
    </xf>
    <xf numFmtId="0" fontId="96" fillId="0" borderId="0" xfId="55" applyFont="1" applyFill="1" applyAlignment="1" applyProtection="1">
      <alignment vertical="top" wrapText="1"/>
      <protection/>
    </xf>
    <xf numFmtId="0" fontId="96" fillId="0" borderId="0" xfId="0" applyFont="1" applyBorder="1" applyAlignment="1" applyProtection="1">
      <alignment vertical="top" wrapText="1"/>
      <protection/>
    </xf>
    <xf numFmtId="0" fontId="96" fillId="0" borderId="86" xfId="55" applyFont="1" applyFill="1" applyBorder="1" applyAlignment="1" applyProtection="1">
      <alignment vertical="top" wrapText="1"/>
      <protection/>
    </xf>
    <xf numFmtId="0" fontId="111" fillId="0" borderId="61" xfId="0" applyFont="1" applyBorder="1" applyAlignment="1" applyProtection="1">
      <alignment vertical="top" wrapText="1"/>
      <protection/>
    </xf>
    <xf numFmtId="0" fontId="96" fillId="0" borderId="87" xfId="0" applyFont="1" applyBorder="1" applyAlignment="1" applyProtection="1">
      <alignment horizontal="left" vertical="top" wrapText="1"/>
      <protection/>
    </xf>
    <xf numFmtId="4" fontId="96" fillId="4" borderId="33" xfId="0" applyNumberFormat="1" applyFont="1" applyFill="1" applyBorder="1" applyAlignment="1" applyProtection="1">
      <alignment horizontal="right" vertical="top" wrapText="1"/>
      <protection locked="0"/>
    </xf>
    <xf numFmtId="0" fontId="96" fillId="0" borderId="75" xfId="0" applyFont="1" applyBorder="1" applyAlignment="1" applyProtection="1">
      <alignment horizontal="left" vertical="top" wrapText="1"/>
      <protection/>
    </xf>
    <xf numFmtId="0" fontId="96" fillId="0" borderId="88" xfId="55" applyFont="1" applyFill="1" applyBorder="1" applyAlignment="1" applyProtection="1">
      <alignment vertical="top" wrapText="1"/>
      <protection/>
    </xf>
    <xf numFmtId="0" fontId="97" fillId="0" borderId="60" xfId="55" applyFont="1" applyFill="1" applyBorder="1" applyAlignment="1" applyProtection="1">
      <alignment vertical="top" wrapText="1"/>
      <protection/>
    </xf>
    <xf numFmtId="0" fontId="96" fillId="0" borderId="85" xfId="55" applyFont="1" applyBorder="1" applyAlignment="1" applyProtection="1">
      <alignment vertical="top" wrapText="1"/>
      <protection/>
    </xf>
    <xf numFmtId="0" fontId="96" fillId="0" borderId="89" xfId="0" applyFont="1" applyBorder="1" applyAlignment="1" applyProtection="1">
      <alignment horizontal="left" vertical="top" wrapText="1"/>
      <protection/>
    </xf>
    <xf numFmtId="0" fontId="96" fillId="0" borderId="86" xfId="55" applyFont="1" applyBorder="1" applyAlignment="1" applyProtection="1">
      <alignment vertical="top" wrapText="1"/>
      <protection/>
    </xf>
    <xf numFmtId="0" fontId="111" fillId="0" borderId="75" xfId="0" applyFont="1" applyBorder="1" applyAlignment="1" applyProtection="1">
      <alignment vertical="top" wrapText="1"/>
      <protection/>
    </xf>
    <xf numFmtId="0" fontId="111" fillId="0" borderId="16" xfId="0" applyFont="1" applyBorder="1" applyAlignment="1" applyProtection="1">
      <alignment vertical="top" wrapText="1"/>
      <protection/>
    </xf>
    <xf numFmtId="0" fontId="97" fillId="0" borderId="61" xfId="55" applyFont="1" applyBorder="1" applyAlignment="1" applyProtection="1">
      <alignment horizontal="center" vertical="top" wrapText="1"/>
      <protection/>
    </xf>
    <xf numFmtId="0" fontId="97" fillId="35" borderId="46" xfId="55" applyFont="1" applyFill="1" applyBorder="1" applyAlignment="1" applyProtection="1">
      <alignment horizontal="center" vertical="top" wrapText="1"/>
      <protection/>
    </xf>
    <xf numFmtId="0" fontId="97" fillId="35" borderId="29" xfId="55" applyFont="1" applyFill="1" applyBorder="1" applyAlignment="1" applyProtection="1">
      <alignment vertical="top" wrapText="1"/>
      <protection/>
    </xf>
    <xf numFmtId="0" fontId="96" fillId="35" borderId="84" xfId="55" applyFont="1" applyFill="1" applyBorder="1" applyAlignment="1" applyProtection="1">
      <alignment vertical="top" wrapText="1"/>
      <protection/>
    </xf>
    <xf numFmtId="0" fontId="96" fillId="35" borderId="75" xfId="0" applyFont="1" applyFill="1" applyBorder="1" applyAlignment="1" applyProtection="1">
      <alignment vertical="top" wrapText="1"/>
      <protection/>
    </xf>
    <xf numFmtId="0" fontId="96" fillId="35" borderId="0" xfId="0" applyFont="1" applyFill="1" applyAlignment="1" applyProtection="1">
      <alignment vertical="top" wrapText="1"/>
      <protection/>
    </xf>
    <xf numFmtId="0" fontId="96" fillId="35" borderId="75" xfId="55" applyFont="1" applyFill="1" applyBorder="1" applyAlignment="1" applyProtection="1">
      <alignment vertical="top" wrapText="1"/>
      <protection/>
    </xf>
    <xf numFmtId="0" fontId="97" fillId="35" borderId="85" xfId="0" applyFont="1" applyFill="1" applyBorder="1" applyAlignment="1" applyProtection="1">
      <alignment horizontal="center" vertical="top" wrapText="1"/>
      <protection/>
    </xf>
    <xf numFmtId="0" fontId="97" fillId="35" borderId="85" xfId="0" applyFont="1" applyFill="1" applyBorder="1" applyAlignment="1" applyProtection="1">
      <alignment vertical="top" wrapText="1"/>
      <protection/>
    </xf>
    <xf numFmtId="0" fontId="97" fillId="37" borderId="0" xfId="0" applyFont="1" applyFill="1" applyAlignment="1">
      <alignment/>
    </xf>
    <xf numFmtId="0" fontId="110" fillId="0" borderId="0" xfId="0" applyFont="1" applyAlignment="1">
      <alignment/>
    </xf>
    <xf numFmtId="0" fontId="97" fillId="0" borderId="46" xfId="0" applyNumberFormat="1" applyFont="1" applyFill="1" applyBorder="1" applyAlignment="1">
      <alignment horizontal="center" vertical="center" wrapText="1"/>
    </xf>
    <xf numFmtId="0" fontId="96" fillId="0" borderId="48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97" fillId="0" borderId="75" xfId="0" applyNumberFormat="1" applyFont="1" applyFill="1" applyBorder="1" applyAlignment="1">
      <alignment horizontal="center" vertical="center" wrapText="1"/>
    </xf>
    <xf numFmtId="0" fontId="96" fillId="41" borderId="47" xfId="0" applyNumberFormat="1" applyFont="1" applyFill="1" applyBorder="1" applyAlignment="1">
      <alignment horizontal="center" vertical="center"/>
    </xf>
    <xf numFmtId="0" fontId="96" fillId="0" borderId="76" xfId="0" applyNumberFormat="1" applyFont="1" applyFill="1" applyBorder="1" applyAlignment="1">
      <alignment horizontal="center" vertical="center"/>
    </xf>
    <xf numFmtId="0" fontId="97" fillId="0" borderId="47" xfId="0" applyNumberFormat="1" applyFont="1" applyFill="1" applyBorder="1" applyAlignment="1">
      <alignment horizontal="center" vertical="center"/>
    </xf>
    <xf numFmtId="0" fontId="96" fillId="0" borderId="47" xfId="0" applyNumberFormat="1" applyFont="1" applyFill="1" applyBorder="1" applyAlignment="1">
      <alignment horizontal="center" vertical="center"/>
    </xf>
    <xf numFmtId="0" fontId="96" fillId="0" borderId="53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Alignment="1">
      <alignment wrapText="1"/>
    </xf>
    <xf numFmtId="0" fontId="96" fillId="0" borderId="47" xfId="0" applyNumberFormat="1" applyFont="1" applyFill="1" applyBorder="1" applyAlignment="1">
      <alignment wrapText="1"/>
    </xf>
    <xf numFmtId="0" fontId="96" fillId="41" borderId="0" xfId="0" applyNumberFormat="1" applyFont="1" applyFill="1" applyAlignment="1">
      <alignment wrapText="1"/>
    </xf>
    <xf numFmtId="0" fontId="96" fillId="41" borderId="47" xfId="0" applyNumberFormat="1" applyFont="1" applyFill="1" applyBorder="1" applyAlignment="1">
      <alignment wrapText="1"/>
    </xf>
    <xf numFmtId="0" fontId="96" fillId="0" borderId="76" xfId="0" applyNumberFormat="1" applyFont="1" applyFill="1" applyBorder="1" applyAlignment="1">
      <alignment horizontal="center"/>
    </xf>
    <xf numFmtId="0" fontId="97" fillId="0" borderId="47" xfId="0" applyNumberFormat="1" applyFont="1" applyFill="1" applyBorder="1" applyAlignment="1">
      <alignment horizontal="center"/>
    </xf>
    <xf numFmtId="0" fontId="96" fillId="0" borderId="47" xfId="0" applyNumberFormat="1" applyFont="1" applyFill="1" applyBorder="1" applyAlignment="1">
      <alignment horizontal="center"/>
    </xf>
    <xf numFmtId="0" fontId="96" fillId="0" borderId="83" xfId="0" applyNumberFormat="1" applyFont="1" applyFill="1" applyBorder="1" applyAlignment="1">
      <alignment horizontal="center"/>
    </xf>
    <xf numFmtId="0" fontId="96" fillId="0" borderId="72" xfId="0" applyNumberFormat="1" applyFont="1" applyFill="1" applyBorder="1" applyAlignment="1">
      <alignment horizontal="center"/>
    </xf>
    <xf numFmtId="0" fontId="96" fillId="0" borderId="81" xfId="0" applyNumberFormat="1" applyFont="1" applyFill="1" applyBorder="1" applyAlignment="1">
      <alignment horizontal="center"/>
    </xf>
    <xf numFmtId="0" fontId="96" fillId="41" borderId="72" xfId="0" applyNumberFormat="1" applyFont="1" applyFill="1" applyBorder="1" applyAlignment="1">
      <alignment horizontal="center"/>
    </xf>
    <xf numFmtId="0" fontId="96" fillId="41" borderId="73" xfId="0" applyNumberFormat="1" applyFont="1" applyFill="1" applyBorder="1" applyAlignment="1">
      <alignment horizontal="center"/>
    </xf>
    <xf numFmtId="0" fontId="96" fillId="41" borderId="90" xfId="0" applyNumberFormat="1" applyFont="1" applyFill="1" applyBorder="1" applyAlignment="1">
      <alignment horizontal="center"/>
    </xf>
    <xf numFmtId="0" fontId="96" fillId="0" borderId="78" xfId="0" applyNumberFormat="1" applyFont="1" applyFill="1" applyBorder="1" applyAlignment="1">
      <alignment horizontal="left" vertical="center" wrapText="1"/>
    </xf>
    <xf numFmtId="0" fontId="97" fillId="0" borderId="85" xfId="0" applyNumberFormat="1" applyFont="1" applyFill="1" applyBorder="1" applyAlignment="1">
      <alignment horizontal="left" vertical="center" wrapText="1"/>
    </xf>
    <xf numFmtId="0" fontId="96" fillId="0" borderId="85" xfId="0" applyNumberFormat="1" applyFont="1" applyFill="1" applyBorder="1" applyAlignment="1">
      <alignment horizontal="left" vertical="center" wrapText="1"/>
    </xf>
    <xf numFmtId="0" fontId="96" fillId="0" borderId="34" xfId="0" applyNumberFormat="1" applyFont="1" applyFill="1" applyBorder="1" applyAlignment="1" applyProtection="1">
      <alignment horizontal="right" wrapText="1"/>
      <protection locked="0"/>
    </xf>
    <xf numFmtId="0" fontId="96" fillId="0" borderId="35" xfId="0" applyNumberFormat="1" applyFont="1" applyFill="1" applyBorder="1" applyAlignment="1" applyProtection="1">
      <alignment horizontal="right" wrapText="1"/>
      <protection locked="0"/>
    </xf>
    <xf numFmtId="0" fontId="96" fillId="0" borderId="91" xfId="0" applyNumberFormat="1" applyFont="1" applyFill="1" applyBorder="1" applyAlignment="1">
      <alignment horizontal="left" vertical="center" wrapText="1"/>
    </xf>
    <xf numFmtId="0" fontId="97" fillId="0" borderId="88" xfId="0" applyNumberFormat="1" applyFont="1" applyFill="1" applyBorder="1" applyAlignment="1">
      <alignment horizontal="left" vertical="center" wrapText="1"/>
    </xf>
    <xf numFmtId="0" fontId="96" fillId="0" borderId="88" xfId="0" applyNumberFormat="1" applyFont="1" applyFill="1" applyBorder="1" applyAlignment="1">
      <alignment horizontal="left" vertical="center" wrapText="1"/>
    </xf>
    <xf numFmtId="0" fontId="96" fillId="0" borderId="33" xfId="0" applyNumberFormat="1" applyFont="1" applyFill="1" applyBorder="1" applyAlignment="1" applyProtection="1">
      <alignment horizontal="right" wrapText="1"/>
      <protection locked="0"/>
    </xf>
    <xf numFmtId="0" fontId="96" fillId="0" borderId="10" xfId="0" applyNumberFormat="1" applyFont="1" applyFill="1" applyBorder="1" applyAlignment="1" applyProtection="1">
      <alignment horizontal="right" wrapText="1"/>
      <protection locked="0"/>
    </xf>
    <xf numFmtId="0" fontId="96" fillId="0" borderId="59" xfId="0" applyNumberFormat="1" applyFont="1" applyFill="1" applyBorder="1" applyAlignment="1">
      <alignment horizontal="left" vertical="center" wrapText="1"/>
    </xf>
    <xf numFmtId="0" fontId="97" fillId="0" borderId="84" xfId="0" applyNumberFormat="1" applyFont="1" applyFill="1" applyBorder="1" applyAlignment="1">
      <alignment horizontal="left" vertical="center" wrapText="1"/>
    </xf>
    <xf numFmtId="0" fontId="96" fillId="0" borderId="84" xfId="0" applyNumberFormat="1" applyFont="1" applyFill="1" applyBorder="1" applyAlignment="1">
      <alignment horizontal="left" vertical="center" wrapText="1"/>
    </xf>
    <xf numFmtId="0" fontId="96" fillId="0" borderId="58" xfId="0" applyNumberFormat="1" applyFont="1" applyFill="1" applyBorder="1" applyAlignment="1">
      <alignment horizontal="left" vertical="center" wrapText="1"/>
    </xf>
    <xf numFmtId="0" fontId="97" fillId="0" borderId="87" xfId="0" applyNumberFormat="1" applyFont="1" applyFill="1" applyBorder="1" applyAlignment="1">
      <alignment horizontal="left" vertical="center" wrapText="1"/>
    </xf>
    <xf numFmtId="0" fontId="96" fillId="0" borderId="87" xfId="0" applyNumberFormat="1" applyFont="1" applyFill="1" applyBorder="1" applyAlignment="1">
      <alignment horizontal="left" vertical="center" wrapText="1"/>
    </xf>
    <xf numFmtId="0" fontId="97" fillId="0" borderId="46" xfId="0" applyNumberFormat="1" applyFont="1" applyFill="1" applyBorder="1" applyAlignment="1">
      <alignment horizontal="left" vertical="center" wrapText="1"/>
    </xf>
    <xf numFmtId="0" fontId="97" fillId="0" borderId="75" xfId="0" applyNumberFormat="1" applyFont="1" applyFill="1" applyBorder="1" applyAlignment="1">
      <alignment horizontal="left" vertical="center" wrapText="1"/>
    </xf>
    <xf numFmtId="0" fontId="97" fillId="41" borderId="59" xfId="0" applyNumberFormat="1" applyFont="1" applyFill="1" applyBorder="1" applyAlignment="1">
      <alignment horizontal="left" vertical="center" wrapText="1"/>
    </xf>
    <xf numFmtId="0" fontId="97" fillId="41" borderId="84" xfId="0" applyNumberFormat="1" applyFont="1" applyFill="1" applyBorder="1" applyAlignment="1">
      <alignment horizontal="left" vertical="center" wrapText="1"/>
    </xf>
    <xf numFmtId="0" fontId="110" fillId="41" borderId="0" xfId="0" applyFont="1" applyFill="1" applyAlignment="1">
      <alignment horizontal="left" vertical="center" wrapText="1"/>
    </xf>
    <xf numFmtId="0" fontId="97" fillId="41" borderId="58" xfId="0" applyNumberFormat="1" applyFont="1" applyFill="1" applyBorder="1" applyAlignment="1">
      <alignment horizontal="left" vertical="center" wrapText="1"/>
    </xf>
    <xf numFmtId="0" fontId="97" fillId="41" borderId="87" xfId="0" applyNumberFormat="1" applyFont="1" applyFill="1" applyBorder="1" applyAlignment="1">
      <alignment horizontal="left" vertical="center" wrapText="1"/>
    </xf>
    <xf numFmtId="0" fontId="97" fillId="41" borderId="76" xfId="0" applyNumberFormat="1" applyFont="1" applyFill="1" applyBorder="1" applyAlignment="1">
      <alignment horizontal="left" vertical="center" wrapText="1"/>
    </xf>
    <xf numFmtId="0" fontId="97" fillId="41" borderId="47" xfId="0" applyNumberFormat="1" applyFont="1" applyFill="1" applyBorder="1" applyAlignment="1">
      <alignment horizontal="left" vertical="center" wrapText="1"/>
    </xf>
    <xf numFmtId="0" fontId="96" fillId="32" borderId="0" xfId="0" applyFont="1" applyFill="1" applyAlignment="1" applyProtection="1">
      <alignment horizontal="left" vertical="center"/>
      <protection locked="0"/>
    </xf>
    <xf numFmtId="0" fontId="97" fillId="32" borderId="0" xfId="0" applyFont="1" applyFill="1" applyAlignment="1" applyProtection="1">
      <alignment horizontal="left" vertical="center"/>
      <protection locked="0"/>
    </xf>
    <xf numFmtId="0" fontId="111" fillId="0" borderId="0" xfId="0" applyFont="1" applyAlignment="1" applyProtection="1">
      <alignment horizontal="left" vertical="center"/>
      <protection locked="0"/>
    </xf>
    <xf numFmtId="0" fontId="110" fillId="0" borderId="0" xfId="0" applyFont="1" applyAlignment="1" applyProtection="1">
      <alignment horizontal="left" vertical="center"/>
      <protection locked="0"/>
    </xf>
    <xf numFmtId="0" fontId="111" fillId="0" borderId="0" xfId="0" applyFont="1" applyAlignment="1">
      <alignment horizontal="left" vertical="center"/>
    </xf>
    <xf numFmtId="0" fontId="110" fillId="0" borderId="0" xfId="0" applyFont="1" applyAlignment="1">
      <alignment horizontal="left" vertical="center"/>
    </xf>
    <xf numFmtId="0" fontId="97" fillId="34" borderId="10" xfId="0" applyNumberFormat="1" applyFont="1" applyFill="1" applyBorder="1" applyAlignment="1" applyProtection="1">
      <alignment horizontal="center" vertical="center"/>
      <protection/>
    </xf>
    <xf numFmtId="0" fontId="97" fillId="34" borderId="10" xfId="0" applyNumberFormat="1" applyFont="1" applyFill="1" applyBorder="1" applyAlignment="1" applyProtection="1">
      <alignment horizontal="left" vertical="center" indent="2"/>
      <protection/>
    </xf>
    <xf numFmtId="0" fontId="97" fillId="34" borderId="10" xfId="0" applyNumberFormat="1" applyFont="1" applyFill="1" applyBorder="1" applyAlignment="1" applyProtection="1">
      <alignment horizontal="center" vertical="center" wrapText="1"/>
      <protection/>
    </xf>
    <xf numFmtId="198" fontId="97" fillId="34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top"/>
      <protection/>
    </xf>
    <xf numFmtId="0" fontId="78" fillId="0" borderId="10" xfId="0" applyNumberFormat="1" applyFont="1" applyFill="1" applyBorder="1" applyAlignment="1" applyProtection="1">
      <alignment horizontal="left" vertical="top" indent="7"/>
      <protection/>
    </xf>
    <xf numFmtId="3" fontId="78" fillId="0" borderId="10" xfId="0" applyNumberFormat="1" applyFont="1" applyFill="1" applyBorder="1" applyAlignment="1" applyProtection="1">
      <alignment horizontal="center" vertical="top"/>
      <protection/>
    </xf>
    <xf numFmtId="0" fontId="96" fillId="35" borderId="10" xfId="0" applyNumberFormat="1" applyFont="1" applyFill="1" applyBorder="1" applyAlignment="1" applyProtection="1">
      <alignment horizontal="left" vertical="top" wrapText="1"/>
      <protection/>
    </xf>
    <xf numFmtId="0" fontId="96" fillId="35" borderId="33" xfId="0" applyNumberFormat="1" applyFont="1" applyFill="1" applyBorder="1" applyAlignment="1" applyProtection="1">
      <alignment horizontal="left" vertical="top" wrapText="1"/>
      <protection/>
    </xf>
    <xf numFmtId="0" fontId="111" fillId="0" borderId="0" xfId="0" applyNumberFormat="1" applyFont="1" applyFill="1" applyBorder="1" applyAlignment="1" applyProtection="1">
      <alignment vertical="top"/>
      <protection locked="0"/>
    </xf>
    <xf numFmtId="4" fontId="111" fillId="0" borderId="0" xfId="0" applyNumberFormat="1" applyFont="1" applyFill="1" applyBorder="1" applyAlignment="1" applyProtection="1">
      <alignment vertical="top"/>
      <protection locked="0"/>
    </xf>
    <xf numFmtId="198" fontId="111" fillId="0" borderId="0" xfId="0" applyNumberFormat="1" applyFont="1" applyFill="1" applyBorder="1" applyAlignment="1" applyProtection="1">
      <alignment vertical="top"/>
      <protection locked="0"/>
    </xf>
    <xf numFmtId="0" fontId="96" fillId="0" borderId="10" xfId="0" applyNumberFormat="1" applyFont="1" applyFill="1" applyBorder="1" applyAlignment="1" applyProtection="1">
      <alignment horizontal="left" vertical="top" wrapText="1"/>
      <protection/>
    </xf>
    <xf numFmtId="0" fontId="96" fillId="0" borderId="10" xfId="0" applyNumberFormat="1" applyFont="1" applyFill="1" applyBorder="1" applyAlignment="1" applyProtection="1">
      <alignment horizontal="center" vertical="top" wrapText="1"/>
      <protection/>
    </xf>
    <xf numFmtId="0" fontId="96" fillId="38" borderId="10" xfId="0" applyNumberFormat="1" applyFont="1" applyFill="1" applyBorder="1" applyAlignment="1" applyProtection="1">
      <alignment horizontal="left" vertical="top" wrapText="1"/>
      <protection/>
    </xf>
    <xf numFmtId="4" fontId="96" fillId="38" borderId="10" xfId="0" applyNumberFormat="1" applyFont="1" applyFill="1" applyBorder="1" applyAlignment="1" applyProtection="1">
      <alignment horizontal="right" vertical="top" wrapText="1"/>
      <protection/>
    </xf>
    <xf numFmtId="0" fontId="96" fillId="0" borderId="34" xfId="0" applyNumberFormat="1" applyFont="1" applyFill="1" applyBorder="1" applyAlignment="1" applyProtection="1">
      <alignment horizontal="center" vertical="top" wrapText="1"/>
      <protection/>
    </xf>
    <xf numFmtId="0" fontId="96" fillId="0" borderId="33" xfId="0" applyNumberFormat="1" applyFont="1" applyFill="1" applyBorder="1" applyAlignment="1" applyProtection="1">
      <alignment horizontal="left" vertical="top" wrapText="1"/>
      <protection/>
    </xf>
    <xf numFmtId="0" fontId="111" fillId="37" borderId="0" xfId="0" applyFont="1" applyFill="1" applyAlignment="1" applyProtection="1">
      <alignment vertical="top" wrapText="1"/>
      <protection/>
    </xf>
    <xf numFmtId="0" fontId="96" fillId="37" borderId="33" xfId="0" applyNumberFormat="1" applyFont="1" applyFill="1" applyBorder="1" applyAlignment="1" applyProtection="1">
      <alignment horizontal="left" vertical="top" wrapText="1"/>
      <protection/>
    </xf>
    <xf numFmtId="0" fontId="111" fillId="44" borderId="0" xfId="0" applyFont="1" applyFill="1" applyAlignment="1" applyProtection="1">
      <alignment vertical="top" wrapText="1"/>
      <protection/>
    </xf>
    <xf numFmtId="0" fontId="97" fillId="35" borderId="10" xfId="0" applyNumberFormat="1" applyFont="1" applyFill="1" applyBorder="1" applyAlignment="1" applyProtection="1">
      <alignment horizontal="left" vertical="top" wrapText="1"/>
      <protection/>
    </xf>
    <xf numFmtId="0" fontId="97" fillId="37" borderId="10" xfId="0" applyNumberFormat="1" applyFont="1" applyFill="1" applyBorder="1" applyAlignment="1" applyProtection="1">
      <alignment horizontal="left" vertical="top" wrapText="1"/>
      <protection/>
    </xf>
    <xf numFmtId="4" fontId="97" fillId="37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0" xfId="0" applyFont="1" applyFill="1" applyAlignment="1" applyProtection="1">
      <alignment vertical="center"/>
      <protection/>
    </xf>
    <xf numFmtId="0" fontId="112" fillId="0" borderId="0" xfId="56" applyFont="1" applyProtection="1">
      <alignment/>
      <protection/>
    </xf>
    <xf numFmtId="4" fontId="96" fillId="38" borderId="10" xfId="0" applyNumberFormat="1" applyFont="1" applyFill="1" applyBorder="1" applyAlignment="1" applyProtection="1">
      <alignment horizontal="left" vertical="top" wrapText="1"/>
      <protection/>
    </xf>
    <xf numFmtId="0" fontId="78" fillId="0" borderId="10" xfId="0" applyNumberFormat="1" applyFont="1" applyFill="1" applyBorder="1" applyAlignment="1" applyProtection="1">
      <alignment horizontal="center" vertical="top" wrapText="1"/>
      <protection/>
    </xf>
    <xf numFmtId="0" fontId="78" fillId="0" borderId="10" xfId="0" applyNumberFormat="1" applyFont="1" applyFill="1" applyBorder="1" applyAlignment="1" applyProtection="1">
      <alignment horizontal="left" vertical="top" wrapText="1"/>
      <protection/>
    </xf>
    <xf numFmtId="3" fontId="78" fillId="0" borderId="10" xfId="0" applyNumberFormat="1" applyFont="1" applyFill="1" applyBorder="1" applyAlignment="1" applyProtection="1">
      <alignment horizontal="center" vertical="top" wrapText="1"/>
      <protection/>
    </xf>
    <xf numFmtId="4" fontId="90" fillId="35" borderId="10" xfId="0" applyNumberFormat="1" applyFont="1" applyFill="1" applyBorder="1" applyAlignment="1" applyProtection="1">
      <alignment horizontal="right" vertical="top" wrapText="1"/>
      <protection/>
    </xf>
    <xf numFmtId="0" fontId="99" fillId="0" borderId="10" xfId="0" applyNumberFormat="1" applyFont="1" applyFill="1" applyBorder="1" applyAlignment="1" applyProtection="1">
      <alignment horizontal="left" vertical="top" wrapText="1"/>
      <protection/>
    </xf>
    <xf numFmtId="0" fontId="99" fillId="0" borderId="10" xfId="0" applyNumberFormat="1" applyFont="1" applyFill="1" applyBorder="1" applyAlignment="1" applyProtection="1">
      <alignment horizontal="center" vertical="top" wrapText="1"/>
      <protection/>
    </xf>
    <xf numFmtId="0" fontId="99" fillId="38" borderId="10" xfId="0" applyNumberFormat="1" applyFont="1" applyFill="1" applyBorder="1" applyAlignment="1" applyProtection="1">
      <alignment horizontal="left" vertical="top" wrapText="1"/>
      <protection/>
    </xf>
    <xf numFmtId="4" fontId="90" fillId="38" borderId="10" xfId="0" applyNumberFormat="1" applyFont="1" applyFill="1" applyBorder="1" applyAlignment="1" applyProtection="1">
      <alignment horizontal="right" vertical="top" wrapText="1"/>
      <protection/>
    </xf>
    <xf numFmtId="0" fontId="114" fillId="0" borderId="34" xfId="0" applyNumberFormat="1" applyFont="1" applyFill="1" applyBorder="1" applyAlignment="1" applyProtection="1">
      <alignment horizontal="center" vertical="top" wrapText="1"/>
      <protection/>
    </xf>
    <xf numFmtId="0" fontId="115" fillId="0" borderId="34" xfId="0" applyNumberFormat="1" applyFont="1" applyFill="1" applyBorder="1" applyAlignment="1" applyProtection="1">
      <alignment horizontal="center" vertical="top" wrapText="1"/>
      <protection/>
    </xf>
    <xf numFmtId="0" fontId="99" fillId="0" borderId="33" xfId="0" applyNumberFormat="1" applyFont="1" applyFill="1" applyBorder="1" applyAlignment="1" applyProtection="1">
      <alignment horizontal="left" vertical="top" wrapText="1"/>
      <protection/>
    </xf>
    <xf numFmtId="4" fontId="90" fillId="38" borderId="10" xfId="0" applyNumberFormat="1" applyFont="1" applyFill="1" applyBorder="1" applyAlignment="1" applyProtection="1">
      <alignment horizontal="left" vertical="top" wrapText="1"/>
      <protection/>
    </xf>
    <xf numFmtId="0" fontId="89" fillId="35" borderId="10" xfId="0" applyNumberFormat="1" applyFont="1" applyFill="1" applyBorder="1" applyAlignment="1" applyProtection="1">
      <alignment horizontal="left" vertical="top" wrapText="1"/>
      <protection/>
    </xf>
    <xf numFmtId="4" fontId="89" fillId="35" borderId="10" xfId="0" applyNumberFormat="1" applyFont="1" applyFill="1" applyBorder="1" applyAlignment="1" applyProtection="1">
      <alignment horizontal="right" vertical="top" wrapText="1"/>
      <protection/>
    </xf>
    <xf numFmtId="0" fontId="116" fillId="35" borderId="10" xfId="0" applyNumberFormat="1" applyFont="1" applyFill="1" applyBorder="1" applyAlignment="1" applyProtection="1">
      <alignment horizontal="left" vertical="top" wrapText="1"/>
      <protection/>
    </xf>
    <xf numFmtId="0" fontId="96" fillId="0" borderId="0" xfId="0" applyNumberFormat="1" applyFont="1" applyAlignment="1" applyProtection="1">
      <alignment horizontal="center" vertical="center"/>
      <protection/>
    </xf>
    <xf numFmtId="0" fontId="111" fillId="0" borderId="0" xfId="0" applyNumberFormat="1" applyFont="1" applyFill="1" applyBorder="1" applyAlignment="1" applyProtection="1">
      <alignment vertical="top"/>
      <protection/>
    </xf>
    <xf numFmtId="4" fontId="111" fillId="0" borderId="0" xfId="0" applyNumberFormat="1" applyFont="1" applyFill="1" applyBorder="1" applyAlignment="1" applyProtection="1">
      <alignment vertical="top"/>
      <protection/>
    </xf>
    <xf numFmtId="198" fontId="111" fillId="0" borderId="0" xfId="0" applyNumberFormat="1" applyFont="1" applyFill="1" applyBorder="1" applyAlignment="1" applyProtection="1">
      <alignment vertical="top"/>
      <protection/>
    </xf>
    <xf numFmtId="0" fontId="97" fillId="37" borderId="0" xfId="0" applyFont="1" applyFill="1" applyBorder="1" applyAlignment="1" applyProtection="1">
      <alignment horizontal="left" vertical="center"/>
      <protection/>
    </xf>
    <xf numFmtId="0" fontId="97" fillId="45" borderId="10" xfId="0" applyNumberFormat="1" applyFont="1" applyFill="1" applyBorder="1" applyAlignment="1" applyProtection="1">
      <alignment horizontal="center" vertical="center"/>
      <protection/>
    </xf>
    <xf numFmtId="0" fontId="96" fillId="41" borderId="10" xfId="0" applyNumberFormat="1" applyFont="1" applyFill="1" applyBorder="1" applyAlignment="1" applyProtection="1">
      <alignment horizontal="left" vertical="top" wrapText="1"/>
      <protection/>
    </xf>
    <xf numFmtId="0" fontId="96" fillId="41" borderId="33" xfId="0" applyNumberFormat="1" applyFont="1" applyFill="1" applyBorder="1" applyAlignment="1" applyProtection="1">
      <alignment horizontal="left" vertical="top" wrapText="1"/>
      <protection/>
    </xf>
    <xf numFmtId="0" fontId="96" fillId="37" borderId="0" xfId="0" applyNumberFormat="1" applyFont="1" applyFill="1" applyAlignment="1" applyProtection="1">
      <alignment horizontal="center" vertical="center"/>
      <protection locked="0"/>
    </xf>
    <xf numFmtId="0" fontId="96" fillId="37" borderId="0" xfId="0" applyFont="1" applyFill="1" applyAlignment="1" applyProtection="1">
      <alignment/>
      <protection locked="0"/>
    </xf>
    <xf numFmtId="0" fontId="111" fillId="37" borderId="0" xfId="0" applyNumberFormat="1" applyFont="1" applyFill="1" applyBorder="1" applyAlignment="1" applyProtection="1">
      <alignment vertical="top"/>
      <protection locked="0"/>
    </xf>
    <xf numFmtId="4" fontId="111" fillId="37" borderId="0" xfId="0" applyNumberFormat="1" applyFont="1" applyFill="1" applyBorder="1" applyAlignment="1" applyProtection="1">
      <alignment vertical="top"/>
      <protection locked="0"/>
    </xf>
    <xf numFmtId="198" fontId="111" fillId="37" borderId="0" xfId="0" applyNumberFormat="1" applyFont="1" applyFill="1" applyBorder="1" applyAlignment="1" applyProtection="1">
      <alignment vertical="top"/>
      <protection locked="0"/>
    </xf>
    <xf numFmtId="0" fontId="111" fillId="37" borderId="0" xfId="0" applyFont="1" applyFill="1" applyAlignment="1" applyProtection="1">
      <alignment/>
      <protection locked="0"/>
    </xf>
    <xf numFmtId="4" fontId="96" fillId="37" borderId="0" xfId="0" applyNumberFormat="1" applyFont="1" applyFill="1" applyBorder="1" applyAlignment="1" applyProtection="1">
      <alignment horizontal="left" vertical="center"/>
      <protection/>
    </xf>
    <xf numFmtId="4" fontId="96" fillId="37" borderId="0" xfId="0" applyNumberFormat="1" applyFont="1" applyFill="1" applyBorder="1" applyAlignment="1" applyProtection="1">
      <alignment horizontal="right" vertical="center"/>
      <protection/>
    </xf>
    <xf numFmtId="0" fontId="111" fillId="37" borderId="0" xfId="0" applyFont="1" applyFill="1" applyBorder="1" applyAlignment="1" applyProtection="1">
      <alignment/>
      <protection/>
    </xf>
    <xf numFmtId="0" fontId="96" fillId="45" borderId="53" xfId="0" applyFont="1" applyFill="1" applyBorder="1" applyAlignment="1" applyProtection="1">
      <alignment horizontal="center" vertical="center" wrapText="1"/>
      <protection/>
    </xf>
    <xf numFmtId="0" fontId="96" fillId="45" borderId="46" xfId="0" applyFont="1" applyFill="1" applyBorder="1" applyAlignment="1" applyProtection="1">
      <alignment horizontal="center" wrapText="1"/>
      <protection/>
    </xf>
    <xf numFmtId="0" fontId="111" fillId="0" borderId="10" xfId="0" applyFont="1" applyFill="1" applyBorder="1" applyAlignment="1" applyProtection="1">
      <alignment vertical="top" wrapText="1"/>
      <protection/>
    </xf>
    <xf numFmtId="4" fontId="96" fillId="41" borderId="10" xfId="0" applyNumberFormat="1" applyFont="1" applyFill="1" applyBorder="1" applyAlignment="1" applyProtection="1">
      <alignment horizontal="right" vertical="top" wrapText="1"/>
      <protection/>
    </xf>
    <xf numFmtId="4" fontId="96" fillId="0" borderId="10" xfId="0" applyNumberFormat="1" applyFont="1" applyFill="1" applyBorder="1" applyAlignment="1" applyProtection="1">
      <alignment horizontal="right" vertical="top" wrapText="1"/>
      <protection locked="0"/>
    </xf>
    <xf numFmtId="4" fontId="96" fillId="0" borderId="10" xfId="0" applyNumberFormat="1" applyFont="1" applyFill="1" applyBorder="1" applyAlignment="1" applyProtection="1">
      <alignment horizontal="right" vertical="top" wrapText="1"/>
      <protection/>
    </xf>
    <xf numFmtId="0" fontId="97" fillId="41" borderId="10" xfId="0" applyNumberFormat="1" applyFont="1" applyFill="1" applyBorder="1" applyAlignment="1" applyProtection="1">
      <alignment horizontal="left" vertical="top" wrapText="1"/>
      <protection/>
    </xf>
    <xf numFmtId="4" fontId="97" fillId="41" borderId="10" xfId="0" applyNumberFormat="1" applyFont="1" applyFill="1" applyBorder="1" applyAlignment="1" applyProtection="1">
      <alignment horizontal="right" vertical="top" wrapText="1"/>
      <protection/>
    </xf>
    <xf numFmtId="0" fontId="96" fillId="37" borderId="0" xfId="58" applyFont="1" applyFill="1" applyAlignment="1" applyProtection="1">
      <alignment/>
      <protection/>
    </xf>
    <xf numFmtId="0" fontId="96" fillId="37" borderId="0" xfId="58" applyFont="1" applyFill="1" applyAlignment="1" applyProtection="1">
      <alignment/>
      <protection/>
    </xf>
    <xf numFmtId="0" fontId="117" fillId="37" borderId="0" xfId="58" applyFont="1" applyFill="1" applyAlignment="1" applyProtection="1">
      <alignment/>
      <protection/>
    </xf>
    <xf numFmtId="0" fontId="112" fillId="37" borderId="0" xfId="56" applyFont="1" applyFill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6" fillId="0" borderId="0" xfId="58" applyFont="1" applyAlignment="1" applyProtection="1">
      <alignment/>
      <protection/>
    </xf>
    <xf numFmtId="0" fontId="97" fillId="0" borderId="0" xfId="58" applyFont="1" applyFill="1" applyBorder="1" applyAlignment="1" applyProtection="1">
      <alignment horizontal="left" vertical="top" wrapText="1"/>
      <protection/>
    </xf>
    <xf numFmtId="0" fontId="96" fillId="0" borderId="0" xfId="58" applyFont="1" applyAlignment="1" applyProtection="1">
      <alignment/>
      <protection/>
    </xf>
    <xf numFmtId="0" fontId="117" fillId="0" borderId="0" xfId="58" applyFont="1" applyAlignment="1" applyProtection="1">
      <alignment/>
      <protection/>
    </xf>
    <xf numFmtId="0" fontId="118" fillId="34" borderId="44" xfId="58" applyFont="1" applyFill="1" applyBorder="1" applyAlignment="1" applyProtection="1">
      <alignment horizontal="center" vertical="center" wrapText="1"/>
      <protection/>
    </xf>
    <xf numFmtId="0" fontId="119" fillId="0" borderId="0" xfId="58" applyFont="1" applyAlignment="1" applyProtection="1">
      <alignment/>
      <protection/>
    </xf>
    <xf numFmtId="0" fontId="118" fillId="34" borderId="77" xfId="58" applyFont="1" applyFill="1" applyBorder="1" applyAlignment="1" applyProtection="1">
      <alignment horizontal="center" vertical="center" wrapText="1"/>
      <protection/>
    </xf>
    <xf numFmtId="0" fontId="118" fillId="34" borderId="37" xfId="58" applyFont="1" applyFill="1" applyBorder="1" applyAlignment="1" applyProtection="1">
      <alignment horizontal="center" vertical="center" wrapText="1"/>
      <protection/>
    </xf>
    <xf numFmtId="0" fontId="117" fillId="0" borderId="0" xfId="58" applyFont="1" applyAlignment="1" applyProtection="1">
      <alignment/>
      <protection locked="0"/>
    </xf>
    <xf numFmtId="0" fontId="96" fillId="0" borderId="0" xfId="58" applyFont="1" applyAlignment="1" applyProtection="1">
      <alignment/>
      <protection locked="0"/>
    </xf>
    <xf numFmtId="0" fontId="96" fillId="0" borderId="0" xfId="58" applyFont="1" applyAlignment="1" applyProtection="1">
      <alignment horizontal="center"/>
      <protection locked="0"/>
    </xf>
    <xf numFmtId="0" fontId="96" fillId="0" borderId="0" xfId="58" applyFont="1" applyBorder="1" applyAlignment="1" applyProtection="1">
      <alignment horizontal="center"/>
      <protection locked="0"/>
    </xf>
    <xf numFmtId="0" fontId="96" fillId="0" borderId="0" xfId="58" applyFont="1" applyAlignment="1" applyProtection="1">
      <alignment horizontal="center"/>
      <protection locked="0"/>
    </xf>
    <xf numFmtId="1" fontId="119" fillId="0" borderId="36" xfId="58" applyNumberFormat="1" applyFont="1" applyBorder="1" applyAlignment="1" applyProtection="1">
      <alignment horizontal="center" vertical="top" wrapText="1"/>
      <protection/>
    </xf>
    <xf numFmtId="49" fontId="119" fillId="4" borderId="71" xfId="58" applyNumberFormat="1" applyFont="1" applyFill="1" applyBorder="1" applyAlignment="1" applyProtection="1">
      <alignment horizontal="center" vertical="top" wrapText="1"/>
      <protection locked="0"/>
    </xf>
    <xf numFmtId="14" fontId="119" fillId="4" borderId="71" xfId="58" applyNumberFormat="1" applyFont="1" applyFill="1" applyBorder="1" applyAlignment="1" applyProtection="1">
      <alignment horizontal="center" vertical="top" wrapText="1"/>
      <protection locked="0"/>
    </xf>
    <xf numFmtId="2" fontId="119" fillId="4" borderId="71" xfId="58" applyNumberFormat="1" applyFont="1" applyFill="1" applyBorder="1" applyAlignment="1" applyProtection="1">
      <alignment horizontal="center" vertical="top" wrapText="1"/>
      <protection locked="0"/>
    </xf>
    <xf numFmtId="49" fontId="119" fillId="4" borderId="76" xfId="58" applyNumberFormat="1" applyFont="1" applyFill="1" applyBorder="1" applyAlignment="1" applyProtection="1">
      <alignment horizontal="center" vertical="top" wrapText="1"/>
      <protection locked="0"/>
    </xf>
    <xf numFmtId="49" fontId="119" fillId="4" borderId="47" xfId="58" applyNumberFormat="1" applyFont="1" applyFill="1" applyBorder="1" applyAlignment="1" applyProtection="1">
      <alignment horizontal="center" vertical="top" wrapText="1"/>
      <protection locked="0"/>
    </xf>
    <xf numFmtId="0" fontId="119" fillId="0" borderId="0" xfId="58" applyFont="1" applyBorder="1" applyAlignment="1" applyProtection="1">
      <alignment vertical="top" wrapText="1"/>
      <protection/>
    </xf>
    <xf numFmtId="0" fontId="119" fillId="0" borderId="0" xfId="58" applyFont="1" applyAlignment="1" applyProtection="1">
      <alignment vertical="top" wrapText="1"/>
      <protection/>
    </xf>
    <xf numFmtId="0" fontId="118" fillId="0" borderId="0" xfId="58" applyFont="1" applyBorder="1" applyAlignment="1" applyProtection="1">
      <alignment vertical="top" wrapText="1"/>
      <protection/>
    </xf>
    <xf numFmtId="0" fontId="118" fillId="0" borderId="0" xfId="58" applyFont="1" applyAlignment="1" applyProtection="1">
      <alignment vertical="top" wrapText="1"/>
      <protection/>
    </xf>
    <xf numFmtId="0" fontId="119" fillId="0" borderId="71" xfId="58" applyFont="1" applyBorder="1" applyAlignment="1" applyProtection="1">
      <alignment vertical="top" wrapText="1"/>
      <protection/>
    </xf>
    <xf numFmtId="0" fontId="118" fillId="0" borderId="72" xfId="58" applyFont="1" applyFill="1" applyBorder="1" applyAlignment="1" applyProtection="1">
      <alignment horizontal="center" vertical="top" wrapText="1"/>
      <protection/>
    </xf>
    <xf numFmtId="0" fontId="119" fillId="0" borderId="71" xfId="58" applyFont="1" applyFill="1" applyBorder="1" applyAlignment="1" applyProtection="1" quotePrefix="1">
      <alignment horizontal="left" vertical="top" wrapText="1"/>
      <protection/>
    </xf>
    <xf numFmtId="2" fontId="119" fillId="37" borderId="71" xfId="58" applyNumberFormat="1" applyFont="1" applyFill="1" applyBorder="1" applyAlignment="1" applyProtection="1" quotePrefix="1">
      <alignment horizontal="left" vertical="top" wrapText="1"/>
      <protection/>
    </xf>
    <xf numFmtId="4" fontId="119" fillId="41" borderId="53" xfId="58" applyNumberFormat="1" applyFont="1" applyFill="1" applyBorder="1" applyAlignment="1" applyProtection="1">
      <alignment vertical="top" wrapText="1"/>
      <protection/>
    </xf>
    <xf numFmtId="0" fontId="117" fillId="0" borderId="47" xfId="58" applyFont="1" applyBorder="1" applyAlignment="1" applyProtection="1">
      <alignment vertical="top" wrapText="1"/>
      <protection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96" fillId="36" borderId="10" xfId="0" applyFont="1" applyFill="1" applyBorder="1" applyAlignment="1">
      <alignment horizontal="center" vertical="top" wrapText="1"/>
    </xf>
    <xf numFmtId="0" fontId="97" fillId="33" borderId="43" xfId="0" applyFont="1" applyFill="1" applyBorder="1" applyAlignment="1" applyProtection="1">
      <alignment horizontal="center"/>
      <protection/>
    </xf>
    <xf numFmtId="0" fontId="96" fillId="0" borderId="10" xfId="0" applyFont="1" applyBorder="1" applyAlignment="1">
      <alignment horizontal="justify" vertical="top" wrapText="1"/>
    </xf>
    <xf numFmtId="0" fontId="96" fillId="0" borderId="10" xfId="0" applyFont="1" applyBorder="1" applyAlignment="1" applyProtection="1">
      <alignment horizontal="justify" vertical="top" wrapText="1"/>
      <protection locked="0"/>
    </xf>
    <xf numFmtId="0" fontId="96" fillId="37" borderId="10" xfId="0" applyFont="1" applyFill="1" applyBorder="1" applyAlignment="1" applyProtection="1">
      <alignment horizontal="justify" vertical="top" wrapText="1"/>
      <protection locked="0"/>
    </xf>
    <xf numFmtId="0" fontId="96" fillId="0" borderId="43" xfId="0" applyFont="1" applyBorder="1" applyAlignment="1" applyProtection="1">
      <alignment horizontal="justify" vertical="top" wrapText="1"/>
      <protection locked="0"/>
    </xf>
    <xf numFmtId="0" fontId="96" fillId="0" borderId="32" xfId="0" applyFont="1" applyBorder="1" applyAlignment="1">
      <alignment horizontal="justify" vertical="top" wrapText="1"/>
    </xf>
    <xf numFmtId="0" fontId="96" fillId="0" borderId="32" xfId="0" applyFont="1" applyBorder="1" applyAlignment="1" applyProtection="1">
      <alignment horizontal="justify" vertical="top" wrapText="1"/>
      <protection locked="0"/>
    </xf>
    <xf numFmtId="0" fontId="96" fillId="37" borderId="32" xfId="0" applyFont="1" applyFill="1" applyBorder="1" applyAlignment="1" applyProtection="1">
      <alignment horizontal="justify" vertical="top" wrapText="1"/>
      <protection locked="0"/>
    </xf>
    <xf numFmtId="0" fontId="96" fillId="0" borderId="58" xfId="0" applyFont="1" applyBorder="1" applyAlignment="1" applyProtection="1">
      <alignment horizontal="justify" vertical="top" wrapText="1"/>
      <protection locked="0"/>
    </xf>
    <xf numFmtId="0" fontId="69" fillId="37" borderId="0" xfId="0" applyFont="1" applyFill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78" fillId="37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 applyProtection="1">
      <alignment vertical="top" wrapText="1"/>
      <protection locked="0"/>
    </xf>
    <xf numFmtId="0" fontId="69" fillId="0" borderId="10" xfId="0" applyFont="1" applyFill="1" applyBorder="1" applyAlignment="1" applyProtection="1">
      <alignment vertical="top" wrapText="1"/>
      <protection locked="0"/>
    </xf>
    <xf numFmtId="0" fontId="69" fillId="0" borderId="43" xfId="0" applyFont="1" applyBorder="1" applyAlignment="1" applyProtection="1">
      <alignment vertical="top" wrapText="1"/>
      <protection locked="0"/>
    </xf>
    <xf numFmtId="0" fontId="97" fillId="46" borderId="10" xfId="0" applyFont="1" applyFill="1" applyBorder="1" applyAlignment="1">
      <alignment horizontal="center" vertical="center" wrapText="1"/>
    </xf>
    <xf numFmtId="0" fontId="97" fillId="46" borderId="43" xfId="0" applyFont="1" applyFill="1" applyBorder="1" applyAlignment="1">
      <alignment horizontal="center" vertical="center" wrapText="1"/>
    </xf>
    <xf numFmtId="0" fontId="96" fillId="0" borderId="0" xfId="0" applyFont="1" applyAlignment="1" applyProtection="1">
      <alignment horizontal="center"/>
      <protection/>
    </xf>
    <xf numFmtId="0" fontId="112" fillId="0" borderId="0" xfId="56" applyFont="1" applyAlignment="1" applyProtection="1">
      <alignment/>
      <protection/>
    </xf>
    <xf numFmtId="0" fontId="97" fillId="36" borderId="10" xfId="0" applyFont="1" applyFill="1" applyBorder="1" applyAlignment="1" applyProtection="1">
      <alignment horizontal="center" vertical="center"/>
      <protection/>
    </xf>
    <xf numFmtId="0" fontId="96" fillId="36" borderId="10" xfId="0" applyFont="1" applyFill="1" applyBorder="1" applyAlignment="1" applyProtection="1">
      <alignment horizontal="center" vertical="center"/>
      <protection/>
    </xf>
    <xf numFmtId="0" fontId="96" fillId="0" borderId="10" xfId="0" applyFont="1" applyFill="1" applyBorder="1" applyAlignment="1" applyProtection="1">
      <alignment/>
      <protection/>
    </xf>
    <xf numFmtId="0" fontId="113" fillId="0" borderId="10" xfId="0" applyFont="1" applyFill="1" applyBorder="1" applyAlignment="1" applyProtection="1">
      <alignment/>
      <protection/>
    </xf>
    <xf numFmtId="0" fontId="97" fillId="35" borderId="10" xfId="0" applyFont="1" applyFill="1" applyBorder="1" applyAlignment="1" applyProtection="1">
      <alignment/>
      <protection/>
    </xf>
    <xf numFmtId="0" fontId="113" fillId="35" borderId="10" xfId="0" applyFont="1" applyFill="1" applyBorder="1" applyAlignment="1" applyProtection="1">
      <alignment/>
      <protection/>
    </xf>
    <xf numFmtId="4" fontId="120" fillId="35" borderId="10" xfId="0" applyNumberFormat="1" applyFont="1" applyFill="1" applyBorder="1" applyAlignment="1" applyProtection="1">
      <alignment horizontal="right"/>
      <protection/>
    </xf>
    <xf numFmtId="3" fontId="96" fillId="0" borderId="0" xfId="0" applyNumberFormat="1" applyFont="1" applyFill="1" applyBorder="1" applyAlignment="1" applyProtection="1">
      <alignment horizontal="right"/>
      <protection/>
    </xf>
    <xf numFmtId="3" fontId="96" fillId="0" borderId="0" xfId="0" applyNumberFormat="1" applyFont="1" applyFill="1" applyBorder="1" applyAlignment="1" applyProtection="1">
      <alignment horizontal="right"/>
      <protection locked="0"/>
    </xf>
    <xf numFmtId="0" fontId="113" fillId="0" borderId="10" xfId="0" applyFont="1" applyFill="1" applyBorder="1" applyAlignment="1" applyProtection="1">
      <alignment vertical="top" wrapText="1"/>
      <protection/>
    </xf>
    <xf numFmtId="0" fontId="97" fillId="35" borderId="10" xfId="0" applyFont="1" applyFill="1" applyBorder="1" applyAlignment="1" applyProtection="1">
      <alignment vertical="top" wrapText="1"/>
      <protection/>
    </xf>
    <xf numFmtId="0" fontId="113" fillId="35" borderId="10" xfId="0" applyFont="1" applyFill="1" applyBorder="1" applyAlignment="1" applyProtection="1">
      <alignment horizontal="center" vertical="top" wrapText="1"/>
      <protection/>
    </xf>
    <xf numFmtId="0" fontId="113" fillId="35" borderId="10" xfId="0" applyFont="1" applyFill="1" applyBorder="1" applyAlignment="1" applyProtection="1">
      <alignment vertical="top" wrapText="1"/>
      <protection/>
    </xf>
    <xf numFmtId="4" fontId="120" fillId="35" borderId="10" xfId="0" applyNumberFormat="1" applyFont="1" applyFill="1" applyBorder="1" applyAlignment="1" applyProtection="1">
      <alignment horizontal="right" vertical="top" wrapText="1"/>
      <protection/>
    </xf>
    <xf numFmtId="0" fontId="97" fillId="37" borderId="0" xfId="0" applyFont="1" applyFill="1" applyBorder="1" applyAlignment="1" applyProtection="1">
      <alignment vertical="center"/>
      <protection/>
    </xf>
    <xf numFmtId="0" fontId="97" fillId="37" borderId="0" xfId="0" applyFont="1" applyFill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96" fillId="36" borderId="10" xfId="0" applyFont="1" applyFill="1" applyBorder="1" applyAlignment="1">
      <alignment horizontal="center" wrapText="1"/>
    </xf>
    <xf numFmtId="0" fontId="96" fillId="33" borderId="10" xfId="0" applyFont="1" applyFill="1" applyBorder="1" applyAlignment="1">
      <alignment horizontal="center" vertical="top" wrapText="1"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horizontal="center"/>
    </xf>
    <xf numFmtId="0" fontId="96" fillId="0" borderId="10" xfId="0" applyFont="1" applyBorder="1" applyAlignment="1">
      <alignment horizontal="center" vertical="top" wrapText="1"/>
    </xf>
    <xf numFmtId="0" fontId="96" fillId="0" borderId="10" xfId="0" applyFont="1" applyBorder="1" applyAlignment="1">
      <alignment vertical="top" wrapText="1"/>
    </xf>
    <xf numFmtId="0" fontId="113" fillId="0" borderId="10" xfId="0" applyFont="1" applyBorder="1" applyAlignment="1">
      <alignment vertical="top" wrapText="1"/>
    </xf>
    <xf numFmtId="0" fontId="96" fillId="32" borderId="10" xfId="0" applyFont="1" applyFill="1" applyBorder="1" applyAlignment="1">
      <alignment vertical="top" wrapText="1"/>
    </xf>
    <xf numFmtId="0" fontId="113" fillId="32" borderId="10" xfId="0" applyFont="1" applyFill="1" applyBorder="1" applyAlignment="1">
      <alignment vertical="top" wrapText="1"/>
    </xf>
    <xf numFmtId="0" fontId="96" fillId="35" borderId="10" xfId="0" applyFont="1" applyFill="1" applyBorder="1" applyAlignment="1">
      <alignment vertical="top" wrapText="1"/>
    </xf>
    <xf numFmtId="0" fontId="113" fillId="35" borderId="10" xfId="0" applyFont="1" applyFill="1" applyBorder="1" applyAlignment="1">
      <alignment vertical="top" wrapText="1"/>
    </xf>
    <xf numFmtId="0" fontId="96" fillId="0" borderId="10" xfId="0" applyFont="1" applyFill="1" applyBorder="1" applyAlignment="1" applyProtection="1">
      <alignment horizontal="right" vertical="top" wrapText="1"/>
      <protection locked="0"/>
    </xf>
    <xf numFmtId="0" fontId="96" fillId="0" borderId="10" xfId="0" applyFont="1" applyFill="1" applyBorder="1" applyAlignment="1">
      <alignment horizontal="right" vertical="top" wrapText="1"/>
    </xf>
    <xf numFmtId="0" fontId="111" fillId="0" borderId="0" xfId="0" applyFont="1" applyAlignment="1">
      <alignment vertical="top" wrapText="1"/>
    </xf>
    <xf numFmtId="0" fontId="113" fillId="0" borderId="10" xfId="0" applyFont="1" applyBorder="1" applyAlignment="1">
      <alignment horizontal="left" vertical="top" wrapText="1"/>
    </xf>
    <xf numFmtId="0" fontId="113" fillId="4" borderId="10" xfId="0" applyFont="1" applyFill="1" applyBorder="1" applyAlignment="1" applyProtection="1">
      <alignment horizontal="right" vertical="top" wrapText="1"/>
      <protection locked="0"/>
    </xf>
    <xf numFmtId="0" fontId="96" fillId="32" borderId="10" xfId="0" applyFont="1" applyFill="1" applyBorder="1" applyAlignment="1">
      <alignment horizontal="left" vertical="top" wrapText="1"/>
    </xf>
    <xf numFmtId="0" fontId="113" fillId="32" borderId="10" xfId="0" applyFont="1" applyFill="1" applyBorder="1" applyAlignment="1">
      <alignment horizontal="left" vertical="top" wrapText="1"/>
    </xf>
    <xf numFmtId="0" fontId="96" fillId="35" borderId="10" xfId="0" applyFont="1" applyFill="1" applyBorder="1" applyAlignment="1">
      <alignment horizontal="left" vertical="top" wrapText="1"/>
    </xf>
    <xf numFmtId="0" fontId="113" fillId="35" borderId="10" xfId="0" applyFont="1" applyFill="1" applyBorder="1" applyAlignment="1">
      <alignment horizontal="left" vertical="top" wrapText="1"/>
    </xf>
    <xf numFmtId="0" fontId="97" fillId="36" borderId="15" xfId="0" applyFont="1" applyFill="1" applyBorder="1" applyAlignment="1" applyProtection="1">
      <alignment horizontal="center" vertical="center"/>
      <protection/>
    </xf>
    <xf numFmtId="0" fontId="96" fillId="36" borderId="12" xfId="0" applyFont="1" applyFill="1" applyBorder="1" applyAlignment="1" applyProtection="1">
      <alignment horizontal="center" vertical="center"/>
      <protection/>
    </xf>
    <xf numFmtId="0" fontId="97" fillId="33" borderId="11" xfId="0" applyFont="1" applyFill="1" applyBorder="1" applyAlignment="1" applyProtection="1">
      <alignment horizontal="center" vertical="center"/>
      <protection/>
    </xf>
    <xf numFmtId="0" fontId="97" fillId="33" borderId="12" xfId="0" applyFont="1" applyFill="1" applyBorder="1" applyAlignment="1" applyProtection="1">
      <alignment horizontal="center"/>
      <protection/>
    </xf>
    <xf numFmtId="0" fontId="96" fillId="0" borderId="11" xfId="0" applyFont="1" applyBorder="1" applyAlignment="1" applyProtection="1">
      <alignment horizontal="center" vertical="center"/>
      <protection/>
    </xf>
    <xf numFmtId="0" fontId="96" fillId="0" borderId="10" xfId="0" applyFont="1" applyFill="1" applyBorder="1" applyAlignment="1" applyProtection="1">
      <alignment wrapText="1"/>
      <protection/>
    </xf>
    <xf numFmtId="4" fontId="97" fillId="35" borderId="12" xfId="0" applyNumberFormat="1" applyFont="1" applyFill="1" applyBorder="1" applyAlignment="1" applyProtection="1">
      <alignment horizontal="right"/>
      <protection/>
    </xf>
    <xf numFmtId="0" fontId="96" fillId="35" borderId="11" xfId="0" applyFont="1" applyFill="1" applyBorder="1" applyAlignment="1" applyProtection="1">
      <alignment horizontal="center"/>
      <protection/>
    </xf>
    <xf numFmtId="0" fontId="96" fillId="35" borderId="10" xfId="0" applyFont="1" applyFill="1" applyBorder="1" applyAlignment="1" applyProtection="1">
      <alignment/>
      <protection/>
    </xf>
    <xf numFmtId="0" fontId="113" fillId="35" borderId="11" xfId="0" applyFont="1" applyFill="1" applyBorder="1" applyAlignment="1" applyProtection="1">
      <alignment/>
      <protection/>
    </xf>
    <xf numFmtId="0" fontId="96" fillId="47" borderId="11" xfId="0" applyFont="1" applyFill="1" applyBorder="1" applyAlignment="1" applyProtection="1">
      <alignment horizontal="center" vertical="center"/>
      <protection/>
    </xf>
    <xf numFmtId="0" fontId="96" fillId="47" borderId="10" xfId="0" applyFont="1" applyFill="1" applyBorder="1" applyAlignment="1" applyProtection="1">
      <alignment horizontal="left"/>
      <protection/>
    </xf>
    <xf numFmtId="4" fontId="96" fillId="47" borderId="10" xfId="0" applyNumberFormat="1" applyFont="1" applyFill="1" applyBorder="1" applyAlignment="1" applyProtection="1">
      <alignment horizontal="right"/>
      <protection locked="0"/>
    </xf>
    <xf numFmtId="4" fontId="97" fillId="41" borderId="12" xfId="0" applyNumberFormat="1" applyFont="1" applyFill="1" applyBorder="1" applyAlignment="1" applyProtection="1">
      <alignment horizontal="right"/>
      <protection/>
    </xf>
    <xf numFmtId="0" fontId="96" fillId="47" borderId="0" xfId="0" applyFont="1" applyFill="1" applyAlignment="1" applyProtection="1">
      <alignment/>
      <protection/>
    </xf>
    <xf numFmtId="0" fontId="96" fillId="47" borderId="10" xfId="0" applyFont="1" applyFill="1" applyBorder="1" applyAlignment="1" applyProtection="1">
      <alignment/>
      <protection/>
    </xf>
    <xf numFmtId="0" fontId="96" fillId="0" borderId="52" xfId="0" applyFont="1" applyBorder="1" applyAlignment="1" applyProtection="1">
      <alignment horizontal="center" vertical="center"/>
      <protection/>
    </xf>
    <xf numFmtId="49" fontId="96" fillId="0" borderId="32" xfId="0" applyNumberFormat="1" applyFont="1" applyBorder="1" applyAlignment="1" applyProtection="1">
      <alignment horizontal="center" vertical="center"/>
      <protection/>
    </xf>
    <xf numFmtId="0" fontId="113" fillId="0" borderId="33" xfId="0" applyFont="1" applyFill="1" applyBorder="1" applyAlignment="1" applyProtection="1">
      <alignment wrapText="1"/>
      <protection/>
    </xf>
    <xf numFmtId="0" fontId="96" fillId="0" borderId="56" xfId="0" applyFont="1" applyBorder="1" applyAlignment="1" applyProtection="1">
      <alignment horizontal="center" vertical="center"/>
      <protection/>
    </xf>
    <xf numFmtId="0" fontId="113" fillId="0" borderId="33" xfId="0" applyFont="1" applyFill="1" applyBorder="1" applyAlignment="1" applyProtection="1">
      <alignment/>
      <protection/>
    </xf>
    <xf numFmtId="0" fontId="96" fillId="47" borderId="36" xfId="0" applyFont="1" applyFill="1" applyBorder="1" applyAlignment="1" applyProtection="1">
      <alignment horizontal="center" vertical="center"/>
      <protection/>
    </xf>
    <xf numFmtId="0" fontId="97" fillId="35" borderId="11" xfId="0" applyFont="1" applyFill="1" applyBorder="1" applyAlignment="1" applyProtection="1">
      <alignment horizontal="center" vertical="center"/>
      <protection/>
    </xf>
    <xf numFmtId="0" fontId="113" fillId="35" borderId="11" xfId="0" applyFont="1" applyFill="1" applyBorder="1" applyAlignment="1" applyProtection="1">
      <alignment horizontal="center" vertical="center"/>
      <protection/>
    </xf>
    <xf numFmtId="0" fontId="113" fillId="0" borderId="0" xfId="0" applyFont="1" applyAlignment="1" applyProtection="1">
      <alignment/>
      <protection/>
    </xf>
    <xf numFmtId="0" fontId="96" fillId="35" borderId="11" xfId="0" applyFont="1" applyFill="1" applyBorder="1" applyAlignment="1" applyProtection="1">
      <alignment horizontal="center" vertical="center"/>
      <protection/>
    </xf>
    <xf numFmtId="4" fontId="120" fillId="35" borderId="19" xfId="0" applyNumberFormat="1" applyFont="1" applyFill="1" applyBorder="1" applyAlignment="1" applyProtection="1">
      <alignment horizontal="right"/>
      <protection/>
    </xf>
    <xf numFmtId="0" fontId="96" fillId="35" borderId="18" xfId="0" applyFont="1" applyFill="1" applyBorder="1" applyAlignment="1" applyProtection="1">
      <alignment horizontal="center" vertical="center"/>
      <protection/>
    </xf>
    <xf numFmtId="0" fontId="113" fillId="35" borderId="19" xfId="0" applyFont="1" applyFill="1" applyBorder="1" applyAlignment="1" applyProtection="1">
      <alignment/>
      <protection/>
    </xf>
    <xf numFmtId="0" fontId="96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>
      <alignment vertical="top" wrapText="1"/>
    </xf>
    <xf numFmtId="0" fontId="90" fillId="32" borderId="10" xfId="0" applyFont="1" applyFill="1" applyBorder="1" applyAlignment="1">
      <alignment horizontal="left" vertical="top" wrapText="1"/>
    </xf>
    <xf numFmtId="4" fontId="89" fillId="35" borderId="10" xfId="0" applyNumberFormat="1" applyFont="1" applyFill="1" applyBorder="1" applyAlignment="1">
      <alignment horizontal="right" vertical="top" wrapText="1"/>
    </xf>
    <xf numFmtId="0" fontId="89" fillId="35" borderId="10" xfId="0" applyFont="1" applyFill="1" applyBorder="1" applyAlignment="1">
      <alignment horizontal="left" vertical="top" wrapText="1"/>
    </xf>
    <xf numFmtId="0" fontId="104" fillId="35" borderId="10" xfId="0" applyFont="1" applyFill="1" applyBorder="1" applyAlignment="1">
      <alignment horizontal="left" vertical="top" wrapText="1"/>
    </xf>
    <xf numFmtId="0" fontId="92" fillId="32" borderId="10" xfId="0" applyFont="1" applyFill="1" applyBorder="1" applyAlignment="1">
      <alignment horizontal="left" vertical="top" wrapText="1"/>
    </xf>
    <xf numFmtId="4" fontId="121" fillId="35" borderId="10" xfId="0" applyNumberFormat="1" applyFont="1" applyFill="1" applyBorder="1" applyAlignment="1" applyProtection="1">
      <alignment horizontal="right" vertical="top" wrapText="1"/>
      <protection/>
    </xf>
    <xf numFmtId="4" fontId="104" fillId="35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0" xfId="0" applyFont="1" applyFill="1" applyBorder="1" applyAlignment="1" applyProtection="1">
      <alignment vertical="center" wrapText="1"/>
      <protection/>
    </xf>
    <xf numFmtId="0" fontId="97" fillId="0" borderId="0" xfId="0" applyFont="1" applyFill="1" applyBorder="1" applyAlignment="1" applyProtection="1">
      <alignment horizontal="left" vertical="center" wrapText="1"/>
      <protection/>
    </xf>
    <xf numFmtId="0" fontId="97" fillId="36" borderId="10" xfId="0" applyFont="1" applyFill="1" applyBorder="1" applyAlignment="1" applyProtection="1">
      <alignment horizontal="center" vertical="center" wrapText="1"/>
      <protection/>
    </xf>
    <xf numFmtId="0" fontId="97" fillId="36" borderId="11" xfId="0" applyFont="1" applyFill="1" applyBorder="1" applyAlignment="1" applyProtection="1">
      <alignment horizontal="center"/>
      <protection/>
    </xf>
    <xf numFmtId="0" fontId="97" fillId="36" borderId="10" xfId="0" applyFont="1" applyFill="1" applyBorder="1" applyAlignment="1" applyProtection="1">
      <alignment horizontal="center"/>
      <protection/>
    </xf>
    <xf numFmtId="0" fontId="97" fillId="36" borderId="12" xfId="0" applyFont="1" applyFill="1" applyBorder="1" applyAlignment="1" applyProtection="1">
      <alignment horizontal="center"/>
      <protection/>
    </xf>
    <xf numFmtId="4" fontId="97" fillId="35" borderId="12" xfId="0" applyNumberFormat="1" applyFont="1" applyFill="1" applyBorder="1" applyAlignment="1" applyProtection="1">
      <alignment horizontal="right" vertical="top" wrapText="1"/>
      <protection/>
    </xf>
    <xf numFmtId="0" fontId="96" fillId="0" borderId="52" xfId="0" applyFont="1" applyBorder="1" applyAlignment="1" applyProtection="1">
      <alignment horizontal="center" vertical="top" wrapText="1"/>
      <protection/>
    </xf>
    <xf numFmtId="0" fontId="96" fillId="0" borderId="36" xfId="0" applyFont="1" applyBorder="1" applyAlignment="1" applyProtection="1">
      <alignment horizontal="center" vertical="top" wrapText="1"/>
      <protection/>
    </xf>
    <xf numFmtId="0" fontId="113" fillId="35" borderId="19" xfId="0" applyFont="1" applyFill="1" applyBorder="1" applyAlignment="1" applyProtection="1">
      <alignment vertical="top" wrapText="1"/>
      <protection/>
    </xf>
    <xf numFmtId="4" fontId="120" fillId="35" borderId="19" xfId="0" applyNumberFormat="1" applyFont="1" applyFill="1" applyBorder="1" applyAlignment="1" applyProtection="1">
      <alignment horizontal="right" vertical="top" wrapText="1"/>
      <protection/>
    </xf>
    <xf numFmtId="4" fontId="97" fillId="35" borderId="17" xfId="0" applyNumberFormat="1" applyFont="1" applyFill="1" applyBorder="1" applyAlignment="1" applyProtection="1">
      <alignment horizontal="right" vertical="top" wrapText="1"/>
      <protection/>
    </xf>
    <xf numFmtId="0" fontId="111" fillId="0" borderId="0" xfId="0" applyFont="1" applyAlignment="1" applyProtection="1">
      <alignment vertical="top" wrapText="1"/>
      <protection locked="0"/>
    </xf>
    <xf numFmtId="3" fontId="120" fillId="0" borderId="0" xfId="0" applyNumberFormat="1" applyFont="1" applyFill="1" applyBorder="1" applyAlignment="1" applyProtection="1">
      <alignment horizontal="right" vertical="top" wrapText="1"/>
      <protection locked="0"/>
    </xf>
    <xf numFmtId="0" fontId="110" fillId="0" borderId="0" xfId="0" applyFont="1" applyAlignment="1">
      <alignment/>
    </xf>
    <xf numFmtId="0" fontId="111" fillId="0" borderId="0" xfId="0" applyFont="1" applyAlignment="1">
      <alignment vertical="center"/>
    </xf>
    <xf numFmtId="0" fontId="96" fillId="36" borderId="10" xfId="0" applyFont="1" applyFill="1" applyBorder="1" applyAlignment="1">
      <alignment horizontal="center" vertical="center"/>
    </xf>
    <xf numFmtId="0" fontId="96" fillId="36" borderId="10" xfId="0" applyFont="1" applyFill="1" applyBorder="1" applyAlignment="1">
      <alignment horizontal="center"/>
    </xf>
    <xf numFmtId="0" fontId="69" fillId="36" borderId="10" xfId="0" applyFont="1" applyFill="1" applyBorder="1" applyAlignment="1">
      <alignment/>
    </xf>
    <xf numFmtId="0" fontId="96" fillId="36" borderId="10" xfId="0" applyFont="1" applyFill="1" applyBorder="1" applyAlignment="1">
      <alignment horizontal="right"/>
    </xf>
    <xf numFmtId="4" fontId="96" fillId="35" borderId="10" xfId="0" applyNumberFormat="1" applyFont="1" applyFill="1" applyBorder="1" applyAlignment="1">
      <alignment horizontal="right" vertical="top" wrapText="1"/>
    </xf>
    <xf numFmtId="4" fontId="113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1" fillId="0" borderId="0" xfId="0" applyFont="1" applyAlignment="1">
      <alignment vertical="center" wrapText="1"/>
    </xf>
    <xf numFmtId="0" fontId="96" fillId="36" borderId="10" xfId="0" applyFont="1" applyFill="1" applyBorder="1" applyAlignment="1">
      <alignment horizontal="center" vertical="center" wrapText="1"/>
    </xf>
    <xf numFmtId="0" fontId="97" fillId="36" borderId="13" xfId="0" applyFont="1" applyFill="1" applyBorder="1" applyAlignment="1" applyProtection="1">
      <alignment horizontal="center" vertical="center"/>
      <protection/>
    </xf>
    <xf numFmtId="0" fontId="97" fillId="36" borderId="14" xfId="0" applyFont="1" applyFill="1" applyBorder="1" applyAlignment="1" applyProtection="1">
      <alignment horizontal="center" vertical="center"/>
      <protection/>
    </xf>
    <xf numFmtId="0" fontId="97" fillId="36" borderId="11" xfId="0" applyFont="1" applyFill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 horizontal="right"/>
      <protection/>
    </xf>
    <xf numFmtId="0" fontId="96" fillId="0" borderId="10" xfId="0" applyFont="1" applyBorder="1" applyAlignment="1" applyProtection="1">
      <alignment horizontal="center" vertical="top" wrapText="1"/>
      <protection/>
    </xf>
    <xf numFmtId="0" fontId="96" fillId="0" borderId="10" xfId="0" applyFont="1" applyFill="1" applyBorder="1" applyAlignment="1" applyProtection="1">
      <alignment horizontal="center" vertical="top" wrapText="1"/>
      <protection/>
    </xf>
    <xf numFmtId="0" fontId="96" fillId="38" borderId="10" xfId="0" applyFont="1" applyFill="1" applyBorder="1" applyAlignment="1" applyProtection="1">
      <alignment vertical="top" wrapText="1"/>
      <protection/>
    </xf>
    <xf numFmtId="4" fontId="97" fillId="38" borderId="10" xfId="0" applyNumberFormat="1" applyFont="1" applyFill="1" applyBorder="1" applyAlignment="1" applyProtection="1">
      <alignment horizontal="right" vertical="top" wrapText="1"/>
      <protection/>
    </xf>
    <xf numFmtId="0" fontId="96" fillId="0" borderId="10" xfId="0" applyFont="1" applyBorder="1" applyAlignment="1" applyProtection="1">
      <alignment vertical="top" wrapText="1"/>
      <protection/>
    </xf>
    <xf numFmtId="0" fontId="113" fillId="38" borderId="10" xfId="0" applyFont="1" applyFill="1" applyBorder="1" applyAlignment="1" applyProtection="1">
      <alignment vertical="top" wrapText="1"/>
      <protection/>
    </xf>
    <xf numFmtId="4" fontId="113" fillId="38" borderId="10" xfId="0" applyNumberFormat="1" applyFont="1" applyFill="1" applyBorder="1" applyAlignment="1" applyProtection="1">
      <alignment horizontal="right" vertical="top" wrapText="1"/>
      <protection/>
    </xf>
    <xf numFmtId="0" fontId="96" fillId="0" borderId="32" xfId="0" applyFont="1" applyBorder="1" applyAlignment="1" applyProtection="1">
      <alignment horizontal="center" vertical="top" wrapText="1"/>
      <protection/>
    </xf>
    <xf numFmtId="0" fontId="96" fillId="0" borderId="35" xfId="0" applyFont="1" applyBorder="1" applyAlignment="1" applyProtection="1">
      <alignment horizontal="center" vertical="top" wrapText="1"/>
      <protection/>
    </xf>
    <xf numFmtId="0" fontId="97" fillId="37" borderId="0" xfId="0" applyFont="1" applyFill="1" applyBorder="1" applyAlignment="1" applyProtection="1">
      <alignment vertical="center" wrapText="1"/>
      <protection/>
    </xf>
    <xf numFmtId="0" fontId="78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7" fillId="0" borderId="0" xfId="0" applyFont="1" applyFill="1" applyBorder="1" applyAlignment="1">
      <alignment wrapText="1"/>
    </xf>
    <xf numFmtId="4" fontId="96" fillId="38" borderId="10" xfId="0" applyNumberFormat="1" applyFont="1" applyFill="1" applyBorder="1" applyAlignment="1">
      <alignment horizontal="right" vertical="top" wrapText="1"/>
    </xf>
    <xf numFmtId="4" fontId="96" fillId="38" borderId="10" xfId="0" applyNumberFormat="1" applyFont="1" applyFill="1" applyBorder="1" applyAlignment="1">
      <alignment vertical="top" wrapText="1"/>
    </xf>
    <xf numFmtId="4" fontId="96" fillId="4" borderId="10" xfId="0" applyNumberFormat="1" applyFont="1" applyFill="1" applyBorder="1" applyAlignment="1" applyProtection="1">
      <alignment vertical="top" wrapText="1"/>
      <protection locked="0"/>
    </xf>
    <xf numFmtId="0" fontId="69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vertical="top" wrapText="1"/>
    </xf>
    <xf numFmtId="0" fontId="96" fillId="36" borderId="10" xfId="0" applyFont="1" applyFill="1" applyBorder="1" applyAlignment="1">
      <alignment horizontal="right" vertical="top" wrapText="1"/>
    </xf>
    <xf numFmtId="0" fontId="89" fillId="34" borderId="13" xfId="0" applyFont="1" applyFill="1" applyBorder="1" applyAlignment="1" applyProtection="1">
      <alignment horizontal="center" vertical="center" wrapText="1"/>
      <protection/>
    </xf>
    <xf numFmtId="0" fontId="89" fillId="34" borderId="14" xfId="0" applyFont="1" applyFill="1" applyBorder="1" applyAlignment="1" applyProtection="1">
      <alignment horizontal="center" vertical="center" wrapText="1"/>
      <protection/>
    </xf>
    <xf numFmtId="0" fontId="89" fillId="34" borderId="15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vertical="center" wrapText="1"/>
      <protection/>
    </xf>
    <xf numFmtId="0" fontId="89" fillId="34" borderId="11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Continuous" vertical="center" wrapText="1"/>
      <protection/>
    </xf>
    <xf numFmtId="0" fontId="89" fillId="34" borderId="12" xfId="0" applyFont="1" applyFill="1" applyBorder="1" applyAlignment="1" applyProtection="1">
      <alignment horizontal="center" vertical="center" wrapText="1"/>
      <protection/>
    </xf>
    <xf numFmtId="0" fontId="111" fillId="37" borderId="0" xfId="54" applyFont="1" applyFill="1" applyAlignment="1" applyProtection="1">
      <alignment/>
      <protection/>
    </xf>
    <xf numFmtId="0" fontId="97" fillId="37" borderId="0" xfId="54" applyFont="1" applyFill="1" applyBorder="1" applyAlignment="1" applyProtection="1">
      <alignment horizontal="left" vertical="center"/>
      <protection/>
    </xf>
    <xf numFmtId="0" fontId="96" fillId="37" borderId="0" xfId="54" applyFont="1" applyFill="1" applyBorder="1" applyAlignment="1" applyProtection="1">
      <alignment vertical="center"/>
      <protection/>
    </xf>
    <xf numFmtId="0" fontId="111" fillId="0" borderId="0" xfId="54" applyFont="1" applyAlignment="1" applyProtection="1">
      <alignment/>
      <protection/>
    </xf>
    <xf numFmtId="0" fontId="97" fillId="0" borderId="0" xfId="54" applyFont="1" applyFill="1" applyBorder="1" applyAlignment="1" applyProtection="1">
      <alignment vertical="center"/>
      <protection/>
    </xf>
    <xf numFmtId="0" fontId="97" fillId="0" borderId="0" xfId="54" applyFont="1" applyFill="1" applyBorder="1" applyAlignment="1" applyProtection="1">
      <alignment horizontal="left" vertical="center"/>
      <protection/>
    </xf>
    <xf numFmtId="0" fontId="97" fillId="0" borderId="0" xfId="54" applyFont="1" applyFill="1" applyBorder="1" applyAlignment="1" applyProtection="1">
      <alignment horizontal="centerContinuous" vertical="center"/>
      <protection/>
    </xf>
    <xf numFmtId="0" fontId="96" fillId="32" borderId="0" xfId="54" applyFont="1" applyFill="1" applyBorder="1" applyAlignment="1" applyProtection="1">
      <alignment vertical="center"/>
      <protection/>
    </xf>
    <xf numFmtId="0" fontId="96" fillId="32" borderId="0" xfId="54" applyFont="1" applyFill="1" applyBorder="1" applyAlignment="1" applyProtection="1">
      <alignment horizontal="center" vertical="center"/>
      <protection/>
    </xf>
    <xf numFmtId="0" fontId="113" fillId="0" borderId="0" xfId="54" applyFont="1" applyFill="1" applyBorder="1" applyAlignment="1" applyProtection="1">
      <alignment horizontal="center" vertical="center"/>
      <protection/>
    </xf>
    <xf numFmtId="0" fontId="111" fillId="34" borderId="10" xfId="54" applyFont="1" applyFill="1" applyBorder="1" applyAlignment="1" applyProtection="1">
      <alignment/>
      <protection/>
    </xf>
    <xf numFmtId="0" fontId="97" fillId="35" borderId="10" xfId="54" applyFont="1" applyFill="1" applyBorder="1" applyAlignment="1" applyProtection="1">
      <alignment horizontal="center" vertical="center"/>
      <protection/>
    </xf>
    <xf numFmtId="0" fontId="96" fillId="32" borderId="0" xfId="54" applyFont="1" applyFill="1" applyAlignment="1" applyProtection="1">
      <alignment vertical="center"/>
      <protection/>
    </xf>
    <xf numFmtId="0" fontId="111" fillId="34" borderId="10" xfId="54" applyFont="1" applyFill="1" applyBorder="1" applyAlignment="1" applyProtection="1">
      <alignment horizontal="center"/>
      <protection/>
    </xf>
    <xf numFmtId="0" fontId="97" fillId="34" borderId="10" xfId="54" applyFont="1" applyFill="1" applyBorder="1" applyAlignment="1" applyProtection="1">
      <alignment horizontal="centerContinuous" vertical="center"/>
      <protection/>
    </xf>
    <xf numFmtId="0" fontId="111" fillId="35" borderId="10" xfId="54" applyFont="1" applyFill="1" applyBorder="1" applyAlignment="1" applyProtection="1">
      <alignment/>
      <protection/>
    </xf>
    <xf numFmtId="0" fontId="97" fillId="35" borderId="10" xfId="54" applyFont="1" applyFill="1" applyBorder="1" applyAlignment="1" applyProtection="1">
      <alignment horizontal="centerContinuous" vertical="center"/>
      <protection/>
    </xf>
    <xf numFmtId="0" fontId="97" fillId="33" borderId="10" xfId="54" applyFont="1" applyFill="1" applyBorder="1" applyAlignment="1" applyProtection="1">
      <alignment horizontal="center" vertical="center"/>
      <protection/>
    </xf>
    <xf numFmtId="0" fontId="97" fillId="33" borderId="10" xfId="54" applyFont="1" applyFill="1" applyBorder="1" applyAlignment="1" applyProtection="1">
      <alignment horizontal="centerContinuous" vertical="center"/>
      <protection/>
    </xf>
    <xf numFmtId="0" fontId="97" fillId="33" borderId="10" xfId="54" applyFont="1" applyFill="1" applyBorder="1" applyAlignment="1" applyProtection="1">
      <alignment vertical="center"/>
      <protection/>
    </xf>
    <xf numFmtId="0" fontId="96" fillId="38" borderId="10" xfId="54" applyFont="1" applyFill="1" applyBorder="1" applyAlignment="1" applyProtection="1">
      <alignment horizontal="center" vertical="center"/>
      <protection/>
    </xf>
    <xf numFmtId="0" fontId="96" fillId="38" borderId="10" xfId="54" applyFont="1" applyFill="1" applyBorder="1" applyAlignment="1" applyProtection="1">
      <alignment vertical="center" wrapText="1"/>
      <protection/>
    </xf>
    <xf numFmtId="4" fontId="97" fillId="38" borderId="10" xfId="54" applyNumberFormat="1" applyFont="1" applyFill="1" applyBorder="1" applyAlignment="1" applyProtection="1">
      <alignment horizontal="right" vertical="center"/>
      <protection/>
    </xf>
    <xf numFmtId="4" fontId="97" fillId="35" borderId="10" xfId="54" applyNumberFormat="1" applyFont="1" applyFill="1" applyBorder="1" applyAlignment="1" applyProtection="1">
      <alignment horizontal="right" vertical="center"/>
      <protection/>
    </xf>
    <xf numFmtId="0" fontId="96" fillId="32" borderId="10" xfId="54" applyFont="1" applyFill="1" applyBorder="1" applyAlignment="1" applyProtection="1">
      <alignment horizontal="center" vertical="center"/>
      <protection/>
    </xf>
    <xf numFmtId="0" fontId="96" fillId="0" borderId="10" xfId="54" applyFont="1" applyFill="1" applyBorder="1" applyAlignment="1" applyProtection="1">
      <alignment horizontal="left" vertical="center" wrapText="1"/>
      <protection/>
    </xf>
    <xf numFmtId="4" fontId="96" fillId="4" borderId="10" xfId="54" applyNumberFormat="1" applyFont="1" applyFill="1" applyBorder="1" applyAlignment="1" applyProtection="1">
      <alignment horizontal="right" vertical="center"/>
      <protection locked="0"/>
    </xf>
    <xf numFmtId="0" fontId="97" fillId="38" borderId="10" xfId="54" applyFont="1" applyFill="1" applyBorder="1" applyAlignment="1" applyProtection="1">
      <alignment horizontal="center" vertical="center"/>
      <protection/>
    </xf>
    <xf numFmtId="0" fontId="97" fillId="38" borderId="10" xfId="54" applyFont="1" applyFill="1" applyBorder="1" applyAlignment="1" applyProtection="1">
      <alignment vertical="center" wrapText="1"/>
      <protection/>
    </xf>
    <xf numFmtId="0" fontId="96" fillId="0" borderId="10" xfId="54" applyFont="1" applyFill="1" applyBorder="1" applyAlignment="1" applyProtection="1">
      <alignment vertical="center" wrapText="1"/>
      <protection/>
    </xf>
    <xf numFmtId="0" fontId="97" fillId="35" borderId="10" xfId="54" applyFont="1" applyFill="1" applyBorder="1" applyAlignment="1" applyProtection="1">
      <alignment horizontal="center" vertical="center" shrinkToFit="1"/>
      <protection/>
    </xf>
    <xf numFmtId="0" fontId="97" fillId="35" borderId="10" xfId="54" applyFont="1" applyFill="1" applyBorder="1" applyAlignment="1" applyProtection="1">
      <alignment horizontal="left" vertical="center" wrapText="1" shrinkToFit="1"/>
      <protection/>
    </xf>
    <xf numFmtId="0" fontId="96" fillId="0" borderId="10" xfId="54" applyFont="1" applyFill="1" applyBorder="1" applyAlignment="1" applyProtection="1">
      <alignment horizontal="center"/>
      <protection/>
    </xf>
    <xf numFmtId="0" fontId="96" fillId="0" borderId="10" xfId="54" applyFont="1" applyFill="1" applyBorder="1" applyAlignment="1" applyProtection="1">
      <alignment wrapText="1"/>
      <protection/>
    </xf>
    <xf numFmtId="0" fontId="96" fillId="48" borderId="10" xfId="54" applyFont="1" applyFill="1" applyBorder="1" applyAlignment="1" applyProtection="1">
      <alignment/>
      <protection locked="0"/>
    </xf>
    <xf numFmtId="0" fontId="96" fillId="0" borderId="0" xfId="54" applyFont="1" applyFill="1" applyAlignment="1" applyProtection="1">
      <alignment/>
      <protection/>
    </xf>
    <xf numFmtId="0" fontId="96" fillId="0" borderId="0" xfId="54" applyNumberFormat="1" applyFont="1" applyAlignment="1" applyProtection="1">
      <alignment horizontal="center" vertical="center"/>
      <protection locked="0"/>
    </xf>
    <xf numFmtId="0" fontId="96" fillId="0" borderId="0" xfId="54" applyFont="1" applyProtection="1">
      <alignment/>
      <protection locked="0"/>
    </xf>
    <xf numFmtId="0" fontId="111" fillId="0" borderId="0" xfId="54" applyFont="1" applyProtection="1">
      <alignment/>
      <protection locked="0"/>
    </xf>
    <xf numFmtId="0" fontId="96" fillId="32" borderId="0" xfId="54" applyFont="1" applyFill="1" applyAlignment="1" applyProtection="1">
      <alignment vertical="center"/>
      <protection locked="0"/>
    </xf>
    <xf numFmtId="0" fontId="96" fillId="32" borderId="0" xfId="54" applyFont="1" applyFill="1" applyAlignment="1" applyProtection="1">
      <alignment horizontal="center" vertical="center"/>
      <protection locked="0"/>
    </xf>
    <xf numFmtId="0" fontId="96" fillId="32" borderId="0" xfId="54" applyFont="1" applyFill="1" applyAlignment="1" applyProtection="1">
      <alignment horizontal="center" vertical="center"/>
      <protection/>
    </xf>
    <xf numFmtId="0" fontId="97" fillId="32" borderId="0" xfId="54" applyFont="1" applyFill="1" applyBorder="1" applyAlignment="1" applyProtection="1">
      <alignment vertical="center"/>
      <protection/>
    </xf>
    <xf numFmtId="0" fontId="96" fillId="32" borderId="0" xfId="54" applyFont="1" applyFill="1" applyBorder="1" applyAlignment="1" applyProtection="1" quotePrefix="1">
      <alignment vertical="center"/>
      <protection/>
    </xf>
    <xf numFmtId="0" fontId="97" fillId="34" borderId="10" xfId="54" applyFont="1" applyFill="1" applyBorder="1" applyAlignment="1" applyProtection="1">
      <alignment horizontal="center" vertical="center" wrapText="1"/>
      <protection/>
    </xf>
    <xf numFmtId="0" fontId="111" fillId="34" borderId="10" xfId="54" applyFont="1" applyFill="1" applyBorder="1" applyAlignment="1" applyProtection="1">
      <alignment vertical="center" wrapText="1"/>
      <protection/>
    </xf>
    <xf numFmtId="0" fontId="97" fillId="35" borderId="10" xfId="54" applyFont="1" applyFill="1" applyBorder="1" applyAlignment="1" applyProtection="1">
      <alignment horizontal="center" vertical="center" wrapText="1"/>
      <protection/>
    </xf>
    <xf numFmtId="0" fontId="96" fillId="32" borderId="0" xfId="54" applyFont="1" applyFill="1" applyAlignment="1" applyProtection="1">
      <alignment vertical="center" wrapText="1"/>
      <protection/>
    </xf>
    <xf numFmtId="0" fontId="111" fillId="34" borderId="10" xfId="54" applyFont="1" applyFill="1" applyBorder="1" applyAlignment="1" applyProtection="1">
      <alignment horizontal="left" vertical="center" wrapText="1"/>
      <protection/>
    </xf>
    <xf numFmtId="0" fontId="97" fillId="34" borderId="10" xfId="54" applyFont="1" applyFill="1" applyBorder="1" applyAlignment="1" applyProtection="1">
      <alignment horizontal="left" vertical="center" wrapText="1"/>
      <protection/>
    </xf>
    <xf numFmtId="0" fontId="97" fillId="35" borderId="10" xfId="54" applyFont="1" applyFill="1" applyBorder="1" applyAlignment="1" applyProtection="1">
      <alignment horizontal="left" vertical="center" wrapText="1"/>
      <protection/>
    </xf>
    <xf numFmtId="0" fontId="96" fillId="32" borderId="0" xfId="54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right" vertical="top" wrapText="1"/>
      <protection/>
    </xf>
    <xf numFmtId="49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4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14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49" fontId="1" fillId="4" borderId="12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" fillId="41" borderId="10" xfId="0" applyFont="1" applyFill="1" applyBorder="1" applyAlignment="1" applyProtection="1">
      <alignment vertical="top" wrapText="1"/>
      <protection/>
    </xf>
    <xf numFmtId="4" fontId="7" fillId="41" borderId="10" xfId="0" applyNumberFormat="1" applyFont="1" applyFill="1" applyBorder="1" applyAlignment="1" applyProtection="1">
      <alignment vertical="top" wrapText="1"/>
      <protection/>
    </xf>
    <xf numFmtId="0" fontId="7" fillId="41" borderId="10" xfId="0" applyFont="1" applyFill="1" applyBorder="1" applyAlignment="1" applyProtection="1">
      <alignment vertical="top" wrapText="1"/>
      <protection/>
    </xf>
    <xf numFmtId="0" fontId="0" fillId="41" borderId="10" xfId="0" applyFont="1" applyFill="1" applyBorder="1" applyAlignment="1" applyProtection="1">
      <alignment vertical="top" wrapText="1"/>
      <protection/>
    </xf>
    <xf numFmtId="0" fontId="88" fillId="0" borderId="0" xfId="0" applyFont="1" applyFill="1" applyAlignment="1" applyProtection="1">
      <alignment/>
      <protection/>
    </xf>
    <xf numFmtId="0" fontId="92" fillId="32" borderId="0" xfId="0" applyFont="1" applyFill="1" applyBorder="1" applyAlignment="1" applyProtection="1">
      <alignment/>
      <protection/>
    </xf>
    <xf numFmtId="1" fontId="89" fillId="32" borderId="10" xfId="0" applyNumberFormat="1" applyFont="1" applyFill="1" applyBorder="1" applyAlignment="1" applyProtection="1">
      <alignment horizontal="center" vertical="top" wrapText="1"/>
      <protection/>
    </xf>
    <xf numFmtId="0" fontId="90" fillId="0" borderId="0" xfId="0" applyFont="1" applyAlignment="1" applyProtection="1">
      <alignment vertical="top" wrapText="1"/>
      <protection/>
    </xf>
    <xf numFmtId="49" fontId="90" fillId="4" borderId="10" xfId="0" applyNumberFormat="1" applyFont="1" applyFill="1" applyBorder="1" applyAlignment="1" applyProtection="1">
      <alignment horizontal="left" vertical="top" wrapText="1"/>
      <protection locked="0"/>
    </xf>
    <xf numFmtId="1" fontId="90" fillId="4" borderId="10" xfId="0" applyNumberFormat="1" applyFont="1" applyFill="1" applyBorder="1" applyAlignment="1" applyProtection="1">
      <alignment horizontal="right" vertical="top" wrapText="1"/>
      <protection locked="0"/>
    </xf>
    <xf numFmtId="10" fontId="90" fillId="4" borderId="10" xfId="0" applyNumberFormat="1" applyFont="1" applyFill="1" applyBorder="1" applyAlignment="1" applyProtection="1">
      <alignment horizontal="right" vertical="top" wrapText="1"/>
      <protection locked="0"/>
    </xf>
    <xf numFmtId="40" fontId="89" fillId="41" borderId="10" xfId="0" applyNumberFormat="1" applyFont="1" applyFill="1" applyBorder="1" applyAlignment="1" applyProtection="1">
      <alignment vertical="top" wrapText="1"/>
      <protection/>
    </xf>
    <xf numFmtId="0" fontId="96" fillId="0" borderId="0" xfId="0" applyFont="1" applyAlignment="1">
      <alignment vertical="center"/>
    </xf>
    <xf numFmtId="0" fontId="96" fillId="34" borderId="71" xfId="0" applyFont="1" applyFill="1" applyBorder="1" applyAlignment="1">
      <alignment horizontal="center" wrapText="1"/>
    </xf>
    <xf numFmtId="0" fontId="96" fillId="34" borderId="73" xfId="0" applyFont="1" applyFill="1" applyBorder="1" applyAlignment="1">
      <alignment horizontal="center" vertical="top" wrapText="1"/>
    </xf>
    <xf numFmtId="0" fontId="97" fillId="33" borderId="35" xfId="0" applyFont="1" applyFill="1" applyBorder="1" applyAlignment="1">
      <alignment horizontal="center" vertical="center"/>
    </xf>
    <xf numFmtId="0" fontId="97" fillId="33" borderId="56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96" fillId="32" borderId="10" xfId="0" applyFont="1" applyFill="1" applyBorder="1" applyAlignment="1">
      <alignment horizontal="center" vertical="top" wrapText="1"/>
    </xf>
    <xf numFmtId="0" fontId="111" fillId="0" borderId="0" xfId="0" applyFont="1" applyAlignment="1" applyProtection="1">
      <alignment vertical="center"/>
      <protection locked="0"/>
    </xf>
    <xf numFmtId="0" fontId="97" fillId="32" borderId="10" xfId="0" applyFont="1" applyFill="1" applyBorder="1" applyAlignment="1">
      <alignment horizontal="center" vertical="top" wrapText="1"/>
    </xf>
    <xf numFmtId="0" fontId="69" fillId="32" borderId="10" xfId="0" applyFont="1" applyFill="1" applyBorder="1" applyAlignment="1">
      <alignment vertical="top" wrapText="1"/>
    </xf>
    <xf numFmtId="2" fontId="69" fillId="4" borderId="10" xfId="0" applyNumberFormat="1" applyFont="1" applyFill="1" applyBorder="1" applyAlignment="1" applyProtection="1">
      <alignment horizontal="right" vertical="top" wrapText="1"/>
      <protection locked="0"/>
    </xf>
    <xf numFmtId="4" fontId="96" fillId="4" borderId="12" xfId="0" applyNumberFormat="1" applyFont="1" applyFill="1" applyBorder="1" applyAlignment="1" applyProtection="1">
      <alignment horizontal="right" vertical="top" wrapText="1"/>
      <protection locked="0"/>
    </xf>
    <xf numFmtId="0" fontId="96" fillId="0" borderId="10" xfId="0" applyFont="1" applyFill="1" applyBorder="1" applyAlignment="1">
      <alignment horizontal="left" vertical="top" wrapText="1"/>
    </xf>
    <xf numFmtId="0" fontId="97" fillId="0" borderId="10" xfId="0" applyFont="1" applyBorder="1" applyAlignment="1">
      <alignment horizontal="center" vertical="top" wrapText="1"/>
    </xf>
    <xf numFmtId="2" fontId="69" fillId="32" borderId="10" xfId="0" applyNumberFormat="1" applyFont="1" applyFill="1" applyBorder="1" applyAlignment="1" applyProtection="1">
      <alignment horizontal="right" vertical="top" wrapText="1"/>
      <protection locked="0"/>
    </xf>
    <xf numFmtId="2" fontId="96" fillId="32" borderId="10" xfId="0" applyNumberFormat="1" applyFont="1" applyFill="1" applyBorder="1" applyAlignment="1" applyProtection="1">
      <alignment horizontal="right" vertical="top" wrapText="1"/>
      <protection locked="0"/>
    </xf>
    <xf numFmtId="2" fontId="69" fillId="0" borderId="10" xfId="0" applyNumberFormat="1" applyFont="1" applyBorder="1" applyAlignment="1">
      <alignment horizontal="right" vertical="top" wrapText="1"/>
    </xf>
    <xf numFmtId="2" fontId="69" fillId="39" borderId="10" xfId="0" applyNumberFormat="1" applyFont="1" applyFill="1" applyBorder="1" applyAlignment="1">
      <alignment horizontal="right" vertical="top" wrapText="1"/>
    </xf>
    <xf numFmtId="4" fontId="96" fillId="39" borderId="10" xfId="0" applyNumberFormat="1" applyFont="1" applyFill="1" applyBorder="1" applyAlignment="1" applyProtection="1">
      <alignment horizontal="right" vertical="top" wrapText="1"/>
      <protection/>
    </xf>
    <xf numFmtId="2" fontId="96" fillId="0" borderId="10" xfId="0" applyNumberFormat="1" applyFont="1" applyBorder="1" applyAlignment="1">
      <alignment horizontal="right" vertical="top" wrapText="1"/>
    </xf>
    <xf numFmtId="0" fontId="96" fillId="32" borderId="0" xfId="0" applyFont="1" applyFill="1" applyBorder="1" applyAlignment="1" applyProtection="1">
      <alignment/>
      <protection/>
    </xf>
    <xf numFmtId="0" fontId="97" fillId="32" borderId="0" xfId="0" applyFont="1" applyFill="1" applyBorder="1" applyAlignment="1" applyProtection="1">
      <alignment horizontal="left"/>
      <protection/>
    </xf>
    <xf numFmtId="0" fontId="97" fillId="34" borderId="47" xfId="0" applyFont="1" applyFill="1" applyBorder="1" applyAlignment="1" applyProtection="1">
      <alignment horizontal="center" vertical="center" wrapText="1"/>
      <protection/>
    </xf>
    <xf numFmtId="0" fontId="97" fillId="33" borderId="36" xfId="0" applyFont="1" applyFill="1" applyBorder="1" applyAlignment="1" applyProtection="1">
      <alignment horizontal="centerContinuous"/>
      <protection/>
    </xf>
    <xf numFmtId="0" fontId="97" fillId="33" borderId="34" xfId="0" applyFont="1" applyFill="1" applyBorder="1" applyAlignment="1" applyProtection="1">
      <alignment horizontal="center"/>
      <protection/>
    </xf>
    <xf numFmtId="0" fontId="97" fillId="33" borderId="35" xfId="0" applyFont="1" applyFill="1" applyBorder="1" applyAlignment="1" applyProtection="1">
      <alignment horizontal="center"/>
      <protection/>
    </xf>
    <xf numFmtId="0" fontId="97" fillId="33" borderId="59" xfId="0" applyFont="1" applyFill="1" applyBorder="1" applyAlignment="1" applyProtection="1">
      <alignment horizontal="center"/>
      <protection/>
    </xf>
    <xf numFmtId="0" fontId="97" fillId="33" borderId="74" xfId="0" applyFont="1" applyFill="1" applyBorder="1" applyAlignment="1" applyProtection="1">
      <alignment horizontal="center"/>
      <protection/>
    </xf>
    <xf numFmtId="0" fontId="97" fillId="32" borderId="11" xfId="0" applyFont="1" applyFill="1" applyBorder="1" applyAlignment="1" applyProtection="1">
      <alignment horizontal="center" vertical="top" wrapText="1"/>
      <protection/>
    </xf>
    <xf numFmtId="0" fontId="96" fillId="32" borderId="33" xfId="0" applyFont="1" applyFill="1" applyBorder="1" applyAlignment="1" applyProtection="1">
      <alignment horizontal="center" vertical="top" wrapText="1"/>
      <protection/>
    </xf>
    <xf numFmtId="0" fontId="96" fillId="32" borderId="10" xfId="0" applyFont="1" applyFill="1" applyBorder="1" applyAlignment="1" applyProtection="1">
      <alignment horizontal="center" vertical="top" wrapText="1"/>
      <protection/>
    </xf>
    <xf numFmtId="0" fontId="96" fillId="0" borderId="12" xfId="0" applyFont="1" applyBorder="1" applyAlignment="1" applyProtection="1">
      <alignment vertical="top" wrapText="1"/>
      <protection/>
    </xf>
    <xf numFmtId="0" fontId="96" fillId="39" borderId="11" xfId="0" applyFont="1" applyFill="1" applyBorder="1" applyAlignment="1" applyProtection="1">
      <alignment horizontal="left" vertical="top" wrapText="1"/>
      <protection/>
    </xf>
    <xf numFmtId="4" fontId="96" fillId="39" borderId="43" xfId="0" applyNumberFormat="1" applyFont="1" applyFill="1" applyBorder="1" applyAlignment="1" applyProtection="1">
      <alignment horizontal="right" vertical="top" wrapText="1"/>
      <protection/>
    </xf>
    <xf numFmtId="4" fontId="97" fillId="39" borderId="12" xfId="0" applyNumberFormat="1" applyFont="1" applyFill="1" applyBorder="1" applyAlignment="1" applyProtection="1">
      <alignment vertical="top" wrapText="1"/>
      <protection/>
    </xf>
    <xf numFmtId="0" fontId="96" fillId="39" borderId="77" xfId="0" applyFont="1" applyFill="1" applyBorder="1" applyAlignment="1" applyProtection="1">
      <alignment vertical="top" wrapText="1"/>
      <protection/>
    </xf>
    <xf numFmtId="0" fontId="96" fillId="0" borderId="11" xfId="0" applyFont="1" applyFill="1" applyBorder="1" applyAlignment="1" applyProtection="1">
      <alignment horizontal="left" vertical="top" wrapText="1"/>
      <protection/>
    </xf>
    <xf numFmtId="0" fontId="96" fillId="0" borderId="50" xfId="0" applyFont="1" applyFill="1" applyBorder="1" applyAlignment="1" applyProtection="1">
      <alignment horizontal="left" vertical="top" wrapText="1"/>
      <protection/>
    </xf>
    <xf numFmtId="49" fontId="96" fillId="4" borderId="10" xfId="0" applyNumberFormat="1" applyFont="1" applyFill="1" applyBorder="1" applyAlignment="1" applyProtection="1">
      <alignment horizontal="right" vertical="top" wrapText="1"/>
      <protection locked="0"/>
    </xf>
    <xf numFmtId="0" fontId="97" fillId="0" borderId="11" xfId="0" applyFont="1" applyFill="1" applyBorder="1" applyAlignment="1" applyProtection="1">
      <alignment horizontal="center" vertical="top" wrapText="1"/>
      <protection/>
    </xf>
    <xf numFmtId="3" fontId="97" fillId="32" borderId="32" xfId="0" applyNumberFormat="1" applyFont="1" applyFill="1" applyBorder="1" applyAlignment="1" applyProtection="1">
      <alignment horizontal="right" vertical="top" wrapText="1"/>
      <protection locked="0"/>
    </xf>
    <xf numFmtId="3" fontId="97" fillId="32" borderId="58" xfId="0" applyNumberFormat="1" applyFont="1" applyFill="1" applyBorder="1" applyAlignment="1" applyProtection="1">
      <alignment horizontal="right" vertical="top" wrapText="1"/>
      <protection locked="0"/>
    </xf>
    <xf numFmtId="0" fontId="96" fillId="0" borderId="54" xfId="0" applyFont="1" applyBorder="1" applyAlignment="1" applyProtection="1">
      <alignment vertical="top" wrapText="1"/>
      <protection locked="0"/>
    </xf>
    <xf numFmtId="0" fontId="96" fillId="0" borderId="92" xfId="0" applyFont="1" applyFill="1" applyBorder="1" applyAlignment="1" applyProtection="1">
      <alignment vertical="top" wrapText="1"/>
      <protection/>
    </xf>
    <xf numFmtId="4" fontId="96" fillId="39" borderId="12" xfId="0" applyNumberFormat="1" applyFont="1" applyFill="1" applyBorder="1" applyAlignment="1" applyProtection="1">
      <alignment horizontal="right" vertical="top" wrapText="1"/>
      <protection/>
    </xf>
    <xf numFmtId="0" fontId="96" fillId="0" borderId="92" xfId="0" applyFont="1" applyFill="1" applyBorder="1" applyAlignment="1" applyProtection="1">
      <alignment horizontal="left" vertical="top" wrapText="1"/>
      <protection/>
    </xf>
    <xf numFmtId="0" fontId="97" fillId="0" borderId="92" xfId="0" applyFont="1" applyFill="1" applyBorder="1" applyAlignment="1" applyProtection="1">
      <alignment horizontal="center" vertical="top" wrapText="1"/>
      <protection/>
    </xf>
    <xf numFmtId="4" fontId="96" fillId="0" borderId="10" xfId="0" applyNumberFormat="1" applyFont="1" applyBorder="1" applyAlignment="1" applyProtection="1">
      <alignment vertical="top" wrapText="1"/>
      <protection locked="0"/>
    </xf>
    <xf numFmtId="4" fontId="96" fillId="0" borderId="12" xfId="0" applyNumberFormat="1" applyFont="1" applyBorder="1" applyAlignment="1" applyProtection="1">
      <alignment vertical="top" wrapText="1"/>
      <protection locked="0"/>
    </xf>
    <xf numFmtId="0" fontId="96" fillId="0" borderId="11" xfId="0" applyFont="1" applyFill="1" applyBorder="1" applyAlignment="1" applyProtection="1">
      <alignment vertical="top" wrapText="1"/>
      <protection/>
    </xf>
    <xf numFmtId="0" fontId="96" fillId="39" borderId="11" xfId="0" applyFont="1" applyFill="1" applyBorder="1" applyAlignment="1" applyProtection="1">
      <alignment vertical="top" wrapText="1"/>
      <protection/>
    </xf>
    <xf numFmtId="0" fontId="97" fillId="0" borderId="11" xfId="0" applyFont="1" applyBorder="1" applyAlignment="1" applyProtection="1">
      <alignment horizontal="center" vertical="top" wrapText="1"/>
      <protection/>
    </xf>
    <xf numFmtId="4" fontId="96" fillId="0" borderId="10" xfId="0" applyNumberFormat="1" applyFont="1" applyBorder="1" applyAlignment="1" applyProtection="1">
      <alignment horizontal="right" vertical="top" wrapText="1"/>
      <protection locked="0"/>
    </xf>
    <xf numFmtId="4" fontId="96" fillId="0" borderId="12" xfId="0" applyNumberFormat="1" applyFont="1" applyBorder="1" applyAlignment="1" applyProtection="1">
      <alignment horizontal="right" vertical="top" wrapText="1"/>
      <protection locked="0"/>
    </xf>
    <xf numFmtId="0" fontId="96" fillId="39" borderId="18" xfId="0" applyFont="1" applyFill="1" applyBorder="1" applyAlignment="1" applyProtection="1">
      <alignment vertical="top" wrapText="1"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 horizontal="center"/>
      <protection/>
    </xf>
    <xf numFmtId="0" fontId="97" fillId="0" borderId="13" xfId="0" applyFont="1" applyBorder="1" applyAlignment="1" applyProtection="1">
      <alignment horizontal="center"/>
      <protection/>
    </xf>
    <xf numFmtId="0" fontId="96" fillId="0" borderId="15" xfId="0" applyFont="1" applyBorder="1" applyAlignment="1" applyProtection="1">
      <alignment/>
      <protection/>
    </xf>
    <xf numFmtId="0" fontId="96" fillId="0" borderId="11" xfId="0" applyFont="1" applyBorder="1" applyAlignment="1" applyProtection="1">
      <alignment horizontal="left" vertical="top" wrapText="1"/>
      <protection/>
    </xf>
    <xf numFmtId="49" fontId="96" fillId="4" borderId="12" xfId="0" applyNumberFormat="1" applyFont="1" applyFill="1" applyBorder="1" applyAlignment="1" applyProtection="1">
      <alignment horizontal="center" vertical="top" wrapText="1"/>
      <protection locked="0"/>
    </xf>
    <xf numFmtId="0" fontId="96" fillId="0" borderId="52" xfId="0" applyFont="1" applyBorder="1" applyAlignment="1" applyProtection="1">
      <alignment horizontal="left" vertical="top" wrapText="1"/>
      <protection/>
    </xf>
    <xf numFmtId="49" fontId="96" fillId="4" borderId="54" xfId="0" applyNumberFormat="1" applyFont="1" applyFill="1" applyBorder="1" applyAlignment="1" applyProtection="1">
      <alignment horizontal="center" vertical="top" wrapText="1"/>
      <protection locked="0"/>
    </xf>
    <xf numFmtId="0" fontId="96" fillId="0" borderId="18" xfId="0" applyFont="1" applyBorder="1" applyAlignment="1" applyProtection="1">
      <alignment horizontal="left" vertical="top" wrapText="1"/>
      <protection/>
    </xf>
    <xf numFmtId="49" fontId="96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6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 wrapText="1"/>
    </xf>
    <xf numFmtId="0" fontId="88" fillId="0" borderId="13" xfId="0" applyFont="1" applyBorder="1" applyAlignment="1">
      <alignment/>
    </xf>
    <xf numFmtId="0" fontId="88" fillId="0" borderId="14" xfId="0" applyFont="1" applyBorder="1" applyAlignment="1">
      <alignment wrapText="1"/>
    </xf>
    <xf numFmtId="0" fontId="88" fillId="0" borderId="14" xfId="0" applyFont="1" applyBorder="1" applyAlignment="1">
      <alignment/>
    </xf>
    <xf numFmtId="0" fontId="88" fillId="0" borderId="15" xfId="0" applyFont="1" applyBorder="1" applyAlignment="1">
      <alignment/>
    </xf>
    <xf numFmtId="0" fontId="88" fillId="0" borderId="11" xfId="0" applyFont="1" applyBorder="1" applyAlignment="1">
      <alignment/>
    </xf>
    <xf numFmtId="0" fontId="88" fillId="0" borderId="10" xfId="0" applyFont="1" applyBorder="1" applyAlignment="1">
      <alignment wrapText="1"/>
    </xf>
    <xf numFmtId="4" fontId="88" fillId="0" borderId="10" xfId="0" applyNumberFormat="1" applyFont="1" applyBorder="1" applyAlignment="1">
      <alignment/>
    </xf>
    <xf numFmtId="4" fontId="88" fillId="0" borderId="12" xfId="0" applyNumberFormat="1" applyFont="1" applyBorder="1" applyAlignment="1">
      <alignment/>
    </xf>
    <xf numFmtId="4" fontId="88" fillId="0" borderId="0" xfId="0" applyNumberFormat="1" applyFont="1" applyAlignment="1">
      <alignment/>
    </xf>
    <xf numFmtId="4" fontId="88" fillId="37" borderId="10" xfId="0" applyNumberFormat="1" applyFont="1" applyFill="1" applyBorder="1" applyAlignment="1">
      <alignment/>
    </xf>
    <xf numFmtId="4" fontId="88" fillId="0" borderId="10" xfId="0" applyNumberFormat="1" applyFont="1" applyFill="1" applyBorder="1" applyAlignment="1">
      <alignment/>
    </xf>
    <xf numFmtId="207" fontId="88" fillId="0" borderId="10" xfId="0" applyNumberFormat="1" applyFont="1" applyBorder="1" applyAlignment="1">
      <alignment/>
    </xf>
    <xf numFmtId="0" fontId="90" fillId="32" borderId="78" xfId="0" applyFont="1" applyFill="1" applyBorder="1" applyAlignment="1">
      <alignment horizontal="center" vertical="center" wrapText="1"/>
    </xf>
    <xf numFmtId="0" fontId="90" fillId="32" borderId="91" xfId="0" applyFont="1" applyFill="1" applyBorder="1" applyAlignment="1">
      <alignment horizontal="center" vertical="center" wrapText="1"/>
    </xf>
    <xf numFmtId="2" fontId="90" fillId="32" borderId="93" xfId="0" applyNumberFormat="1" applyFont="1" applyFill="1" applyBorder="1" applyAlignment="1">
      <alignment horizontal="center" vertical="center" wrapText="1"/>
    </xf>
    <xf numFmtId="2" fontId="90" fillId="32" borderId="94" xfId="0" applyNumberFormat="1" applyFont="1" applyFill="1" applyBorder="1" applyAlignment="1">
      <alignment horizontal="center" vertical="center" wrapText="1"/>
    </xf>
    <xf numFmtId="0" fontId="90" fillId="32" borderId="93" xfId="0" applyFont="1" applyFill="1" applyBorder="1" applyAlignment="1">
      <alignment horizontal="center" vertical="center" wrapText="1"/>
    </xf>
    <xf numFmtId="0" fontId="90" fillId="32" borderId="94" xfId="0" applyFont="1" applyFill="1" applyBorder="1" applyAlignment="1">
      <alignment horizontal="center" vertical="center" wrapText="1"/>
    </xf>
    <xf numFmtId="1" fontId="90" fillId="32" borderId="93" xfId="0" applyNumberFormat="1" applyFont="1" applyFill="1" applyBorder="1" applyAlignment="1">
      <alignment horizontal="center" vertical="center" wrapText="1"/>
    </xf>
    <xf numFmtId="0" fontId="90" fillId="32" borderId="38" xfId="0" applyFont="1" applyFill="1" applyBorder="1" applyAlignment="1">
      <alignment horizontal="center" vertical="center" wrapText="1"/>
    </xf>
    <xf numFmtId="10" fontId="90" fillId="32" borderId="47" xfId="64" applyNumberFormat="1" applyFont="1" applyFill="1" applyBorder="1" applyAlignment="1">
      <alignment horizontal="center" vertical="center" wrapText="1"/>
    </xf>
    <xf numFmtId="0" fontId="90" fillId="0" borderId="38" xfId="0" applyFont="1" applyFill="1" applyBorder="1" applyAlignment="1" applyProtection="1">
      <alignment vertical="top" wrapText="1"/>
      <protection locked="0"/>
    </xf>
    <xf numFmtId="0" fontId="90" fillId="32" borderId="75" xfId="0" applyFont="1" applyFill="1" applyBorder="1" applyAlignment="1">
      <alignment vertical="center" wrapText="1"/>
    </xf>
    <xf numFmtId="0" fontId="90" fillId="32" borderId="0" xfId="0" applyFont="1" applyFill="1" applyAlignment="1">
      <alignment vertical="center" wrapText="1"/>
    </xf>
    <xf numFmtId="0" fontId="90" fillId="32" borderId="64" xfId="0" applyFont="1" applyFill="1" applyBorder="1" applyAlignment="1">
      <alignment vertical="center" wrapText="1"/>
    </xf>
    <xf numFmtId="0" fontId="90" fillId="32" borderId="95" xfId="0" applyFont="1" applyFill="1" applyBorder="1" applyAlignment="1">
      <alignment vertical="center" wrapText="1"/>
    </xf>
    <xf numFmtId="0" fontId="89" fillId="32" borderId="53" xfId="0" applyFont="1" applyFill="1" applyBorder="1" applyAlignment="1">
      <alignment vertical="center" wrapText="1"/>
    </xf>
    <xf numFmtId="10" fontId="90" fillId="32" borderId="62" xfId="0" applyNumberFormat="1" applyFont="1" applyFill="1" applyBorder="1" applyAlignment="1">
      <alignment vertical="top" wrapText="1"/>
    </xf>
    <xf numFmtId="4" fontId="90" fillId="32" borderId="29" xfId="0" applyNumberFormat="1" applyFont="1" applyFill="1" applyBorder="1" applyAlignment="1">
      <alignment vertical="top" wrapText="1"/>
    </xf>
    <xf numFmtId="4" fontId="90" fillId="32" borderId="38" xfId="0" applyNumberFormat="1" applyFont="1" applyFill="1" applyBorder="1" applyAlignment="1">
      <alignment vertical="top" wrapText="1"/>
    </xf>
    <xf numFmtId="0" fontId="90" fillId="32" borderId="96" xfId="0" applyFont="1" applyFill="1" applyBorder="1" applyAlignment="1">
      <alignment vertical="center" wrapText="1"/>
    </xf>
    <xf numFmtId="10" fontId="90" fillId="32" borderId="75" xfId="64" applyNumberFormat="1" applyFont="1" applyFill="1" applyBorder="1" applyAlignment="1">
      <alignment vertical="top" wrapText="1"/>
    </xf>
    <xf numFmtId="10" fontId="90" fillId="6" borderId="10" xfId="64" applyNumberFormat="1" applyFont="1" applyFill="1" applyBorder="1" applyAlignment="1">
      <alignment horizontal="center" vertical="top" wrapText="1"/>
    </xf>
    <xf numFmtId="10" fontId="90" fillId="6" borderId="64" xfId="64" applyNumberFormat="1" applyFont="1" applyFill="1" applyBorder="1" applyAlignment="1">
      <alignment horizontal="center" vertical="top" wrapText="1"/>
    </xf>
    <xf numFmtId="10" fontId="90" fillId="6" borderId="60" xfId="64" applyNumberFormat="1" applyFont="1" applyFill="1" applyBorder="1" applyAlignment="1">
      <alignment horizontal="center" vertical="top" wrapText="1"/>
    </xf>
    <xf numFmtId="2" fontId="90" fillId="6" borderId="75" xfId="64" applyNumberFormat="1" applyFont="1" applyFill="1" applyBorder="1" applyAlignment="1" applyProtection="1">
      <alignment vertical="center" wrapText="1"/>
      <protection locked="0"/>
    </xf>
    <xf numFmtId="49" fontId="119" fillId="4" borderId="76" xfId="58" applyNumberFormat="1" applyFont="1" applyFill="1" applyBorder="1" applyAlignment="1" applyProtection="1">
      <alignment horizontal="center" vertical="top" wrapText="1"/>
      <protection locked="0"/>
    </xf>
    <xf numFmtId="2" fontId="89" fillId="41" borderId="10" xfId="0" applyNumberFormat="1" applyFont="1" applyFill="1" applyBorder="1" applyAlignment="1">
      <alignment horizontal="right" vertical="center" wrapText="1"/>
    </xf>
    <xf numFmtId="2" fontId="9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90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0" fillId="41" borderId="10" xfId="0" applyNumberFormat="1" applyFont="1" applyFill="1" applyBorder="1" applyAlignment="1">
      <alignment horizontal="right" vertical="center" wrapText="1"/>
    </xf>
    <xf numFmtId="2" fontId="90" fillId="39" borderId="10" xfId="0" applyNumberFormat="1" applyFont="1" applyFill="1" applyBorder="1" applyAlignment="1" applyProtection="1">
      <alignment horizontal="right" vertical="center" wrapText="1"/>
      <protection/>
    </xf>
    <xf numFmtId="2" fontId="89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89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0" fillId="39" borderId="10" xfId="0" applyNumberFormat="1" applyFont="1" applyFill="1" applyBorder="1" applyAlignment="1">
      <alignment horizontal="right" vertical="center" wrapText="1"/>
    </xf>
    <xf numFmtId="2" fontId="90" fillId="39" borderId="12" xfId="0" applyNumberFormat="1" applyFont="1" applyFill="1" applyBorder="1" applyAlignment="1" applyProtection="1">
      <alignment horizontal="right" wrapText="1"/>
      <protection/>
    </xf>
    <xf numFmtId="0" fontId="111" fillId="37" borderId="0" xfId="0" applyFont="1" applyFill="1" applyAlignment="1">
      <alignment horizontal="center" vertical="center" wrapText="1"/>
    </xf>
    <xf numFmtId="0" fontId="111" fillId="37" borderId="0" xfId="0" applyFont="1" applyFill="1" applyAlignment="1">
      <alignment horizontal="left" vertical="justify" wrapText="1"/>
    </xf>
    <xf numFmtId="0" fontId="110" fillId="37" borderId="0" xfId="0" applyFont="1" applyFill="1" applyAlignment="1">
      <alignment horizontal="left" vertical="justify" wrapText="1"/>
    </xf>
    <xf numFmtId="4" fontId="89" fillId="35" borderId="19" xfId="0" applyNumberFormat="1" applyFont="1" applyFill="1" applyBorder="1" applyAlignment="1" applyProtection="1">
      <alignment horizontal="right" vertical="center" wrapText="1"/>
      <protection/>
    </xf>
    <xf numFmtId="4" fontId="96" fillId="35" borderId="34" xfId="55" applyNumberFormat="1" applyFont="1" applyFill="1" applyBorder="1" applyAlignment="1" applyProtection="1">
      <alignment vertical="top" wrapText="1"/>
      <protection/>
    </xf>
    <xf numFmtId="4" fontId="96" fillId="35" borderId="35" xfId="55" applyNumberFormat="1" applyFont="1" applyFill="1" applyBorder="1" applyAlignment="1" applyProtection="1">
      <alignment vertical="top" wrapText="1"/>
      <protection/>
    </xf>
    <xf numFmtId="2" fontId="97" fillId="41" borderId="33" xfId="0" applyNumberFormat="1" applyFont="1" applyFill="1" applyBorder="1" applyAlignment="1">
      <alignment horizontal="right" wrapText="1"/>
    </xf>
    <xf numFmtId="2" fontId="97" fillId="41" borderId="35" xfId="55" applyNumberFormat="1" applyFont="1" applyFill="1" applyBorder="1" applyAlignment="1" applyProtection="1">
      <alignment/>
      <protection/>
    </xf>
    <xf numFmtId="2" fontId="96" fillId="41" borderId="35" xfId="0" applyNumberFormat="1" applyFont="1" applyFill="1" applyBorder="1" applyAlignment="1">
      <alignment horizontal="right" wrapText="1"/>
    </xf>
    <xf numFmtId="4" fontId="111" fillId="0" borderId="10" xfId="0" applyNumberFormat="1" applyFont="1" applyFill="1" applyBorder="1" applyAlignment="1" applyProtection="1">
      <alignment vertical="top" wrapText="1"/>
      <protection locked="0"/>
    </xf>
    <xf numFmtId="2" fontId="88" fillId="39" borderId="19" xfId="0" applyNumberFormat="1" applyFont="1" applyFill="1" applyBorder="1" applyAlignment="1" applyProtection="1">
      <alignment/>
      <protection/>
    </xf>
    <xf numFmtId="4" fontId="89" fillId="35" borderId="19" xfId="0" applyNumberFormat="1" applyFont="1" applyFill="1" applyBorder="1" applyAlignment="1" applyProtection="1">
      <alignment/>
      <protection/>
    </xf>
    <xf numFmtId="4" fontId="89" fillId="41" borderId="12" xfId="0" applyNumberFormat="1" applyFont="1" applyFill="1" applyBorder="1" applyAlignment="1" applyProtection="1">
      <alignment horizontal="right"/>
      <protection/>
    </xf>
    <xf numFmtId="4" fontId="89" fillId="41" borderId="17" xfId="0" applyNumberFormat="1" applyFont="1" applyFill="1" applyBorder="1" applyAlignment="1" applyProtection="1">
      <alignment horizontal="right"/>
      <protection/>
    </xf>
    <xf numFmtId="2" fontId="96" fillId="35" borderId="81" xfId="0" applyNumberFormat="1" applyFont="1" applyFill="1" applyBorder="1" applyAlignment="1" applyProtection="1">
      <alignment horizontal="center" vertical="center" wrapText="1"/>
      <protection/>
    </xf>
    <xf numFmtId="2" fontId="96" fillId="35" borderId="66" xfId="0" applyNumberFormat="1" applyFont="1" applyFill="1" applyBorder="1" applyAlignment="1" applyProtection="1">
      <alignment horizontal="center" vertical="center" wrapText="1"/>
      <protection/>
    </xf>
    <xf numFmtId="0" fontId="97" fillId="0" borderId="10" xfId="0" applyFont="1" applyBorder="1" applyAlignment="1" applyProtection="1">
      <alignment horizontal="center" vertical="center" wrapText="1"/>
      <protection/>
    </xf>
    <xf numFmtId="0" fontId="112" fillId="0" borderId="10" xfId="0" applyFont="1" applyBorder="1" applyAlignment="1" applyProtection="1">
      <alignment horizontal="center" vertical="center" wrapText="1"/>
      <protection/>
    </xf>
    <xf numFmtId="0" fontId="97" fillId="0" borderId="12" xfId="0" applyFont="1" applyBorder="1" applyAlignment="1" applyProtection="1">
      <alignment horizontal="center" vertical="center" wrapText="1"/>
      <protection/>
    </xf>
    <xf numFmtId="0" fontId="96" fillId="4" borderId="10" xfId="0" applyFont="1" applyFill="1" applyBorder="1" applyAlignment="1" applyProtection="1">
      <alignment horizontal="center" vertical="center" wrapText="1"/>
      <protection locked="0"/>
    </xf>
    <xf numFmtId="0" fontId="111" fillId="4" borderId="10" xfId="0" applyFont="1" applyFill="1" applyBorder="1" applyAlignment="1" applyProtection="1">
      <alignment horizontal="center" vertical="center" wrapText="1"/>
      <protection locked="0"/>
    </xf>
    <xf numFmtId="0" fontId="96" fillId="4" borderId="12" xfId="0" applyFont="1" applyFill="1" applyBorder="1" applyAlignment="1" applyProtection="1">
      <alignment horizontal="center" vertical="center" wrapText="1"/>
      <protection locked="0"/>
    </xf>
    <xf numFmtId="0" fontId="96" fillId="32" borderId="10" xfId="0" applyFont="1" applyFill="1" applyBorder="1" applyAlignment="1">
      <alignment wrapText="1"/>
    </xf>
    <xf numFmtId="0" fontId="96" fillId="37" borderId="10" xfId="0" applyFont="1" applyFill="1" applyBorder="1" applyAlignment="1" applyProtection="1">
      <alignment horizontal="center" vertical="center" wrapText="1"/>
      <protection locked="0"/>
    </xf>
    <xf numFmtId="0" fontId="111" fillId="37" borderId="10" xfId="0" applyFont="1" applyFill="1" applyBorder="1" applyAlignment="1" applyProtection="1">
      <alignment horizontal="center" vertical="center" wrapText="1"/>
      <protection locked="0"/>
    </xf>
    <xf numFmtId="0" fontId="96" fillId="37" borderId="12" xfId="0" applyFont="1" applyFill="1" applyBorder="1" applyAlignment="1" applyProtection="1">
      <alignment horizontal="center" vertical="center" wrapText="1"/>
      <protection locked="0"/>
    </xf>
    <xf numFmtId="0" fontId="96" fillId="37" borderId="56" xfId="0" applyFont="1" applyFill="1" applyBorder="1" applyAlignment="1" applyProtection="1">
      <alignment horizontal="center" vertical="center" wrapText="1"/>
      <protection locked="0"/>
    </xf>
    <xf numFmtId="0" fontId="111" fillId="37" borderId="56" xfId="0" applyFont="1" applyFill="1" applyBorder="1" applyAlignment="1" applyProtection="1">
      <alignment horizontal="center" vertical="center" wrapText="1"/>
      <protection locked="0"/>
    </xf>
    <xf numFmtId="0" fontId="96" fillId="37" borderId="57" xfId="0" applyFont="1" applyFill="1" applyBorder="1" applyAlignment="1" applyProtection="1">
      <alignment horizontal="center" vertical="center" wrapText="1"/>
      <protection locked="0"/>
    </xf>
    <xf numFmtId="207" fontId="90" fillId="38" borderId="10" xfId="0" applyNumberFormat="1" applyFont="1" applyFill="1" applyBorder="1" applyAlignment="1" applyProtection="1">
      <alignment/>
      <protection/>
    </xf>
    <xf numFmtId="2" fontId="89" fillId="41" borderId="43" xfId="0" applyNumberFormat="1" applyFont="1" applyFill="1" applyBorder="1" applyAlignment="1" applyProtection="1">
      <alignment horizontal="right"/>
      <protection/>
    </xf>
    <xf numFmtId="2" fontId="4" fillId="35" borderId="10" xfId="0" applyNumberFormat="1" applyFont="1" applyFill="1" applyBorder="1" applyAlignment="1">
      <alignment vertical="top" wrapText="1"/>
    </xf>
    <xf numFmtId="0" fontId="90" fillId="34" borderId="10" xfId="0" applyFont="1" applyFill="1" applyBorder="1" applyAlignment="1" applyProtection="1">
      <alignment horizontal="center" vertical="center" wrapText="1"/>
      <protection/>
    </xf>
    <xf numFmtId="2" fontId="89" fillId="41" borderId="10" xfId="0" applyNumberFormat="1" applyFont="1" applyFill="1" applyBorder="1" applyAlignment="1" applyProtection="1">
      <alignment vertical="top" wrapText="1"/>
      <protection/>
    </xf>
    <xf numFmtId="0" fontId="90" fillId="41" borderId="10" xfId="0" applyFont="1" applyFill="1" applyBorder="1" applyAlignment="1" applyProtection="1">
      <alignment vertical="top" wrapText="1"/>
      <protection/>
    </xf>
    <xf numFmtId="2" fontId="88" fillId="0" borderId="10" xfId="0" applyNumberFormat="1" applyFont="1" applyBorder="1" applyAlignment="1">
      <alignment/>
    </xf>
    <xf numFmtId="0" fontId="90" fillId="32" borderId="76" xfId="0" applyFont="1" applyFill="1" applyBorder="1" applyAlignment="1">
      <alignment horizontal="center" vertical="center" wrapText="1"/>
    </xf>
    <xf numFmtId="0" fontId="96" fillId="34" borderId="32" xfId="0" applyFont="1" applyFill="1" applyBorder="1" applyAlignment="1" applyProtection="1">
      <alignment horizontal="centerContinuous" vertical="center" wrapText="1"/>
      <protection/>
    </xf>
    <xf numFmtId="4" fontId="90" fillId="4" borderId="10" xfId="0" applyNumberFormat="1" applyFont="1" applyFill="1" applyBorder="1" applyAlignment="1" applyProtection="1">
      <alignment horizontal="right"/>
      <protection/>
    </xf>
    <xf numFmtId="4" fontId="90" fillId="4" borderId="12" xfId="0" applyNumberFormat="1" applyFont="1" applyFill="1" applyBorder="1" applyAlignment="1" applyProtection="1">
      <alignment horizontal="right"/>
      <protection/>
    </xf>
    <xf numFmtId="4" fontId="96" fillId="4" borderId="10" xfId="0" applyNumberFormat="1" applyFont="1" applyFill="1" applyBorder="1" applyAlignment="1" applyProtection="1">
      <alignment horizontal="right"/>
      <protection/>
    </xf>
    <xf numFmtId="4" fontId="97" fillId="4" borderId="10" xfId="0" applyNumberFormat="1" applyFont="1" applyFill="1" applyBorder="1" applyAlignment="1" applyProtection="1">
      <alignment horizontal="right" vertical="top" wrapText="1"/>
      <protection/>
    </xf>
    <xf numFmtId="4" fontId="96" fillId="4" borderId="10" xfId="0" applyNumberFormat="1" applyFont="1" applyFill="1" applyBorder="1" applyAlignment="1" applyProtection="1">
      <alignment horizontal="right" vertical="top" wrapText="1"/>
      <protection/>
    </xf>
    <xf numFmtId="49" fontId="119" fillId="4" borderId="76" xfId="58" applyNumberFormat="1" applyFont="1" applyFill="1" applyBorder="1" applyAlignment="1" applyProtection="1">
      <alignment horizontal="center" vertical="top" wrapText="1"/>
      <protection locked="0"/>
    </xf>
    <xf numFmtId="49" fontId="119" fillId="4" borderId="53" xfId="58" applyNumberFormat="1" applyFont="1" applyFill="1" applyBorder="1" applyAlignment="1" applyProtection="1" quotePrefix="1">
      <alignment horizontal="center" vertical="top" wrapText="1"/>
      <protection locked="0"/>
    </xf>
    <xf numFmtId="0" fontId="8" fillId="0" borderId="0" xfId="54" applyFont="1" applyBorder="1" applyAlignment="1">
      <alignment horizontal="center" vertical="top" wrapText="1"/>
      <protection/>
    </xf>
    <xf numFmtId="0" fontId="11" fillId="0" borderId="0" xfId="0" applyFont="1" applyBorder="1" applyAlignment="1">
      <alignment vertical="top" wrapText="1"/>
    </xf>
    <xf numFmtId="0" fontId="11" fillId="0" borderId="0" xfId="54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1" fillId="0" borderId="0" xfId="59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11" fillId="0" borderId="0" xfId="54" applyFont="1" applyFill="1" applyBorder="1" applyAlignment="1" applyProtection="1">
      <alignment vertical="center" wrapText="1"/>
      <protection locked="0"/>
    </xf>
    <xf numFmtId="0" fontId="11" fillId="0" borderId="0" xfId="59" applyFont="1" applyFill="1" applyBorder="1" applyAlignment="1" applyProtection="1">
      <alignment vertical="top" wrapText="1"/>
      <protection locked="0"/>
    </xf>
    <xf numFmtId="0" fontId="11" fillId="0" borderId="0" xfId="54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32" borderId="0" xfId="59" applyFont="1" applyFill="1" applyAlignment="1" applyProtection="1">
      <alignment horizontal="center" vertical="top" wrapText="1"/>
      <protection/>
    </xf>
    <xf numFmtId="0" fontId="8" fillId="32" borderId="0" xfId="59" applyFont="1" applyFill="1" applyAlignment="1" applyProtection="1">
      <alignment horizontal="center" vertical="top" wrapText="1"/>
      <protection locked="0"/>
    </xf>
    <xf numFmtId="0" fontId="8" fillId="32" borderId="0" xfId="0" applyFont="1" applyFill="1" applyBorder="1" applyAlignment="1">
      <alignment horizontal="center" vertical="top" wrapText="1"/>
    </xf>
    <xf numFmtId="0" fontId="108" fillId="0" borderId="7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96" fillId="4" borderId="43" xfId="0" applyFont="1" applyFill="1" applyBorder="1" applyAlignment="1" applyProtection="1">
      <alignment horizontal="right" vertical="top" wrapText="1"/>
      <protection locked="0"/>
    </xf>
    <xf numFmtId="0" fontId="111" fillId="49" borderId="77" xfId="0" applyFont="1" applyFill="1" applyBorder="1" applyAlignment="1" applyProtection="1">
      <alignment horizontal="center" vertical="top" wrapText="1"/>
      <protection/>
    </xf>
    <xf numFmtId="0" fontId="96" fillId="49" borderId="10" xfId="0" applyFont="1" applyFill="1" applyBorder="1" applyAlignment="1" applyProtection="1">
      <alignment horizontal="left" vertical="top" wrapText="1"/>
      <protection/>
    </xf>
    <xf numFmtId="0" fontId="96" fillId="49" borderId="10" xfId="0" applyFont="1" applyFill="1" applyBorder="1" applyAlignment="1" applyProtection="1">
      <alignment horizontal="right" vertical="top" wrapText="1"/>
      <protection locked="0"/>
    </xf>
    <xf numFmtId="2" fontId="96" fillId="49" borderId="10" xfId="0" applyNumberFormat="1" applyFont="1" applyFill="1" applyBorder="1" applyAlignment="1" applyProtection="1">
      <alignment horizontal="right" vertical="top" wrapText="1"/>
      <protection locked="0"/>
    </xf>
    <xf numFmtId="4" fontId="97" fillId="38" borderId="43" xfId="0" applyNumberFormat="1" applyFont="1" applyFill="1" applyBorder="1" applyAlignment="1" applyProtection="1">
      <alignment horizontal="right" vertical="top" wrapText="1"/>
      <protection/>
    </xf>
    <xf numFmtId="2" fontId="103" fillId="4" borderId="10" xfId="53" applyNumberFormat="1" applyFont="1" applyFill="1" applyBorder="1" applyAlignment="1" applyProtection="1">
      <alignment vertical="top" wrapText="1"/>
      <protection locked="0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1" fillId="32" borderId="0" xfId="59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32" borderId="0" xfId="54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32" borderId="0" xfId="0" applyFont="1" applyFill="1" applyBorder="1" applyAlignment="1" applyProtection="1">
      <alignment vertical="center" wrapText="1"/>
      <protection locked="0"/>
    </xf>
    <xf numFmtId="0" fontId="11" fillId="32" borderId="35" xfId="59" applyFont="1" applyFill="1" applyBorder="1" applyAlignment="1" applyProtection="1">
      <alignment vertical="center" wrapText="1"/>
      <protection locked="0"/>
    </xf>
    <xf numFmtId="0" fontId="11" fillId="32" borderId="55" xfId="59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1" fillId="0" borderId="0" xfId="59" applyFont="1" applyFill="1" applyBorder="1" applyAlignment="1" applyProtection="1">
      <alignment vertical="center" wrapText="1"/>
      <protection locked="0"/>
    </xf>
    <xf numFmtId="0" fontId="15" fillId="0" borderId="0" xfId="59" applyFont="1" applyFill="1" applyBorder="1" applyAlignment="1" applyProtection="1">
      <alignment vertical="center" wrapText="1"/>
      <protection locked="0"/>
    </xf>
    <xf numFmtId="0" fontId="15" fillId="0" borderId="0" xfId="54" applyFont="1" applyFill="1" applyBorder="1" applyAlignment="1" applyProtection="1">
      <alignment vertical="center" wrapText="1"/>
      <protection locked="0"/>
    </xf>
    <xf numFmtId="1" fontId="90" fillId="0" borderId="94" xfId="0" applyNumberFormat="1" applyFont="1" applyFill="1" applyBorder="1" applyAlignment="1">
      <alignment horizontal="center" vertical="center" wrapText="1"/>
    </xf>
    <xf numFmtId="0" fontId="90" fillId="0" borderId="9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4" fontId="4" fillId="4" borderId="0" xfId="0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97" xfId="0" applyFont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 vertical="center"/>
      <protection/>
    </xf>
    <xf numFmtId="0" fontId="4" fillId="32" borderId="45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32" borderId="48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vertical="center"/>
      <protection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0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32" borderId="98" xfId="0" applyFont="1" applyFill="1" applyBorder="1" applyAlignment="1" applyProtection="1">
      <alignment horizontal="center" vertical="center"/>
      <protection locked="0"/>
    </xf>
    <xf numFmtId="0" fontId="4" fillId="32" borderId="99" xfId="0" applyFont="1" applyFill="1" applyBorder="1" applyAlignment="1" applyProtection="1">
      <alignment horizontal="center" vertical="center"/>
      <protection locked="0"/>
    </xf>
    <xf numFmtId="0" fontId="4" fillId="32" borderId="100" xfId="0" applyFont="1" applyFill="1" applyBorder="1" applyAlignment="1" applyProtection="1">
      <alignment horizontal="center" vertical="center"/>
      <protection/>
    </xf>
    <xf numFmtId="0" fontId="4" fillId="32" borderId="101" xfId="0" applyFont="1" applyFill="1" applyBorder="1" applyAlignment="1" applyProtection="1">
      <alignment horizontal="center" vertical="center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101" xfId="0" applyFont="1" applyFill="1" applyBorder="1" applyAlignment="1" applyProtection="1">
      <alignment horizontal="center" vertical="center" wrapText="1"/>
      <protection/>
    </xf>
    <xf numFmtId="0" fontId="4" fillId="32" borderId="45" xfId="0" applyFont="1" applyFill="1" applyBorder="1" applyAlignment="1" applyProtection="1">
      <alignment horizontal="center" vertical="center"/>
      <protection/>
    </xf>
    <xf numFmtId="0" fontId="4" fillId="32" borderId="102" xfId="0" applyFont="1" applyFill="1" applyBorder="1" applyAlignment="1" applyProtection="1">
      <alignment vertical="center" wrapText="1"/>
      <protection/>
    </xf>
    <xf numFmtId="0" fontId="4" fillId="32" borderId="27" xfId="0" applyFont="1" applyFill="1" applyBorder="1" applyAlignment="1" applyProtection="1">
      <alignment vertical="center" wrapText="1"/>
      <protection/>
    </xf>
    <xf numFmtId="0" fontId="4" fillId="32" borderId="103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4" fillId="32" borderId="104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4" fillId="32" borderId="23" xfId="0" applyFont="1" applyFill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vertical="center" wrapText="1"/>
      <protection locked="0"/>
    </xf>
    <xf numFmtId="0" fontId="4" fillId="0" borderId="105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32" borderId="101" xfId="0" applyFont="1" applyFill="1" applyBorder="1" applyAlignment="1" applyProtection="1">
      <alignment vertical="center"/>
      <protection/>
    </xf>
    <xf numFmtId="0" fontId="4" fillId="0" borderId="106" xfId="0" applyFont="1" applyBorder="1" applyAlignment="1" applyProtection="1">
      <alignment vertical="center" wrapText="1"/>
      <protection locked="0"/>
    </xf>
    <xf numFmtId="0" fontId="4" fillId="0" borderId="107" xfId="0" applyFont="1" applyBorder="1" applyAlignment="1" applyProtection="1">
      <alignment vertical="center" wrapText="1"/>
      <protection locked="0"/>
    </xf>
    <xf numFmtId="0" fontId="4" fillId="0" borderId="108" xfId="0" applyFont="1" applyBorder="1" applyAlignment="1" applyProtection="1">
      <alignment vertical="center" wrapText="1"/>
      <protection locked="0"/>
    </xf>
    <xf numFmtId="0" fontId="4" fillId="0" borderId="109" xfId="0" applyFont="1" applyBorder="1" applyAlignment="1" applyProtection="1">
      <alignment vertical="center" wrapText="1"/>
      <protection locked="0"/>
    </xf>
    <xf numFmtId="0" fontId="4" fillId="0" borderId="110" xfId="0" applyFont="1" applyBorder="1" applyAlignment="1" applyProtection="1">
      <alignment vertical="center" wrapText="1"/>
      <protection locked="0"/>
    </xf>
    <xf numFmtId="0" fontId="4" fillId="0" borderId="111" xfId="0" applyFont="1" applyBorder="1" applyAlignment="1" applyProtection="1">
      <alignment vertical="center" wrapText="1"/>
      <protection locked="0"/>
    </xf>
    <xf numFmtId="0" fontId="90" fillId="0" borderId="0" xfId="0" applyNumberFormat="1" applyFont="1" applyAlignment="1" applyProtection="1">
      <alignment horizontal="left" vertical="center" wrapText="1"/>
      <protection locked="0"/>
    </xf>
    <xf numFmtId="0" fontId="90" fillId="0" borderId="0" xfId="0" applyFont="1" applyAlignment="1" applyProtection="1">
      <alignment horizontal="left"/>
      <protection locked="0"/>
    </xf>
    <xf numFmtId="0" fontId="94" fillId="0" borderId="48" xfId="0" applyFont="1" applyFill="1" applyBorder="1" applyAlignment="1">
      <alignment horizontal="left" vertical="justify"/>
    </xf>
    <xf numFmtId="0" fontId="97" fillId="40" borderId="43" xfId="0" applyFont="1" applyFill="1" applyBorder="1" applyAlignment="1" applyProtection="1">
      <alignment horizontal="center" vertical="center" wrapText="1"/>
      <protection/>
    </xf>
    <xf numFmtId="0" fontId="97" fillId="40" borderId="33" xfId="0" applyFont="1" applyFill="1" applyBorder="1" applyAlignment="1" applyProtection="1">
      <alignment horizontal="center" vertical="center" wrapText="1"/>
      <protection/>
    </xf>
    <xf numFmtId="0" fontId="97" fillId="40" borderId="32" xfId="0" applyFont="1" applyFill="1" applyBorder="1" applyAlignment="1" applyProtection="1">
      <alignment horizontal="center" vertical="center" wrapText="1"/>
      <protection/>
    </xf>
    <xf numFmtId="0" fontId="97" fillId="40" borderId="35" xfId="0" applyFont="1" applyFill="1" applyBorder="1" applyAlignment="1" applyProtection="1">
      <alignment horizontal="center" vertical="center" wrapText="1"/>
      <protection/>
    </xf>
    <xf numFmtId="0" fontId="112" fillId="40" borderId="32" xfId="0" applyFont="1" applyFill="1" applyBorder="1" applyAlignment="1" applyProtection="1">
      <alignment horizontal="center" vertical="center" wrapText="1"/>
      <protection/>
    </xf>
    <xf numFmtId="0" fontId="112" fillId="40" borderId="35" xfId="0" applyFont="1" applyFill="1" applyBorder="1" applyAlignment="1" applyProtection="1">
      <alignment horizontal="center" vertical="center" wrapText="1"/>
      <protection/>
    </xf>
    <xf numFmtId="0" fontId="97" fillId="40" borderId="32" xfId="0" applyFont="1" applyFill="1" applyBorder="1" applyAlignment="1">
      <alignment horizontal="center" vertical="center" wrapText="1"/>
    </xf>
    <xf numFmtId="0" fontId="97" fillId="40" borderId="35" xfId="0" applyFont="1" applyFill="1" applyBorder="1" applyAlignment="1">
      <alignment horizontal="center" vertical="center" wrapText="1"/>
    </xf>
    <xf numFmtId="0" fontId="97" fillId="40" borderId="10" xfId="0" applyFont="1" applyFill="1" applyBorder="1" applyAlignment="1">
      <alignment horizontal="center" vertical="center" wrapText="1"/>
    </xf>
    <xf numFmtId="0" fontId="97" fillId="40" borderId="79" xfId="0" applyFont="1" applyFill="1" applyBorder="1" applyAlignment="1" applyProtection="1">
      <alignment horizontal="center" vertical="center" wrapText="1"/>
      <protection/>
    </xf>
    <xf numFmtId="0" fontId="97" fillId="40" borderId="112" xfId="0" applyFont="1" applyFill="1" applyBorder="1" applyAlignment="1" applyProtection="1">
      <alignment horizontal="center" vertical="center" wrapText="1"/>
      <protection/>
    </xf>
    <xf numFmtId="0" fontId="97" fillId="40" borderId="79" xfId="0" applyNumberFormat="1" applyFont="1" applyFill="1" applyBorder="1" applyAlignment="1" applyProtection="1">
      <alignment horizontal="center" vertical="center" wrapText="1"/>
      <protection/>
    </xf>
    <xf numFmtId="0" fontId="97" fillId="40" borderId="93" xfId="0" applyNumberFormat="1" applyFont="1" applyFill="1" applyBorder="1" applyAlignment="1" applyProtection="1">
      <alignment horizontal="center" vertical="center" wrapText="1"/>
      <protection/>
    </xf>
    <xf numFmtId="0" fontId="90" fillId="40" borderId="43" xfId="0" applyFont="1" applyFill="1" applyBorder="1" applyAlignment="1">
      <alignment horizontal="center" vertical="center" wrapText="1"/>
    </xf>
    <xf numFmtId="0" fontId="90" fillId="40" borderId="33" xfId="0" applyFont="1" applyFill="1" applyBorder="1" applyAlignment="1">
      <alignment horizontal="center" vertical="center" wrapText="1"/>
    </xf>
    <xf numFmtId="0" fontId="90" fillId="40" borderId="32" xfId="0" applyFont="1" applyFill="1" applyBorder="1" applyAlignment="1">
      <alignment horizontal="center" vertical="center" wrapText="1"/>
    </xf>
    <xf numFmtId="0" fontId="90" fillId="40" borderId="35" xfId="0" applyFont="1" applyFill="1" applyBorder="1" applyAlignment="1">
      <alignment horizontal="center" vertical="center" wrapText="1"/>
    </xf>
    <xf numFmtId="0" fontId="89" fillId="0" borderId="92" xfId="0" applyFont="1" applyFill="1" applyBorder="1" applyAlignment="1">
      <alignment horizontal="left" vertical="center" wrapText="1"/>
    </xf>
    <xf numFmtId="0" fontId="89" fillId="0" borderId="33" xfId="0" applyFont="1" applyFill="1" applyBorder="1" applyAlignment="1">
      <alignment horizontal="left" vertical="center" wrapText="1"/>
    </xf>
    <xf numFmtId="0" fontId="89" fillId="0" borderId="92" xfId="0" applyFont="1" applyFill="1" applyBorder="1" applyAlignment="1">
      <alignment horizontal="left" vertical="justify" wrapText="1"/>
    </xf>
    <xf numFmtId="0" fontId="89" fillId="0" borderId="33" xfId="0" applyFont="1" applyFill="1" applyBorder="1" applyAlignment="1">
      <alignment horizontal="left" vertical="justify" wrapText="1"/>
    </xf>
    <xf numFmtId="0" fontId="89" fillId="0" borderId="11" xfId="0" applyFont="1" applyFill="1" applyBorder="1" applyAlignment="1">
      <alignment horizontal="left" vertical="justify" wrapText="1"/>
    </xf>
    <xf numFmtId="0" fontId="89" fillId="0" borderId="10" xfId="0" applyFont="1" applyFill="1" applyBorder="1" applyAlignment="1">
      <alignment horizontal="left" vertical="justify" wrapText="1"/>
    </xf>
    <xf numFmtId="0" fontId="96" fillId="34" borderId="76" xfId="55" applyFont="1" applyFill="1" applyBorder="1" applyAlignment="1" applyProtection="1">
      <alignment horizontal="center"/>
      <protection/>
    </xf>
    <xf numFmtId="0" fontId="96" fillId="34" borderId="48" xfId="55" applyFont="1" applyFill="1" applyBorder="1" applyAlignment="1" applyProtection="1">
      <alignment horizontal="center"/>
      <protection/>
    </xf>
    <xf numFmtId="0" fontId="96" fillId="34" borderId="53" xfId="55" applyFont="1" applyFill="1" applyBorder="1" applyAlignment="1" applyProtection="1">
      <alignment horizontal="center"/>
      <protection/>
    </xf>
    <xf numFmtId="0" fontId="97" fillId="34" borderId="78" xfId="55" applyFont="1" applyFill="1" applyBorder="1" applyAlignment="1" applyProtection="1">
      <alignment horizontal="center"/>
      <protection/>
    </xf>
    <xf numFmtId="0" fontId="97" fillId="34" borderId="112" xfId="55" applyFont="1" applyFill="1" applyBorder="1" applyAlignment="1" applyProtection="1">
      <alignment horizontal="center"/>
      <protection/>
    </xf>
    <xf numFmtId="0" fontId="96" fillId="0" borderId="76" xfId="0" applyNumberFormat="1" applyFont="1" applyFill="1" applyBorder="1" applyAlignment="1">
      <alignment horizontal="center" vertical="center"/>
    </xf>
    <xf numFmtId="0" fontId="96" fillId="0" borderId="48" xfId="0" applyNumberFormat="1" applyFont="1" applyFill="1" applyBorder="1" applyAlignment="1">
      <alignment horizontal="center" vertical="center"/>
    </xf>
    <xf numFmtId="0" fontId="96" fillId="0" borderId="53" xfId="0" applyNumberFormat="1" applyFont="1" applyFill="1" applyBorder="1" applyAlignment="1">
      <alignment horizontal="center" vertical="center"/>
    </xf>
    <xf numFmtId="0" fontId="96" fillId="32" borderId="0" xfId="0" applyFont="1" applyFill="1" applyAlignment="1" applyProtection="1">
      <alignment horizontal="left" vertical="center"/>
      <protection locked="0"/>
    </xf>
    <xf numFmtId="0" fontId="97" fillId="0" borderId="46" xfId="0" applyNumberFormat="1" applyFont="1" applyFill="1" applyBorder="1" applyAlignment="1">
      <alignment horizontal="center" vertical="center" wrapText="1"/>
    </xf>
    <xf numFmtId="0" fontId="97" fillId="0" borderId="75" xfId="0" applyNumberFormat="1" applyFont="1" applyFill="1" applyBorder="1" applyAlignment="1">
      <alignment horizontal="center" vertical="center" wrapText="1"/>
    </xf>
    <xf numFmtId="0" fontId="97" fillId="0" borderId="46" xfId="0" applyNumberFormat="1" applyFont="1" applyFill="1" applyBorder="1" applyAlignment="1">
      <alignment horizontal="left" vertical="center" wrapText="1"/>
    </xf>
    <xf numFmtId="0" fontId="97" fillId="0" borderId="75" xfId="0" applyNumberFormat="1" applyFont="1" applyFill="1" applyBorder="1" applyAlignment="1">
      <alignment horizontal="left" vertical="center" wrapText="1"/>
    </xf>
    <xf numFmtId="0" fontId="96" fillId="41" borderId="45" xfId="0" applyNumberFormat="1" applyFont="1" applyFill="1" applyBorder="1" applyAlignment="1">
      <alignment horizontal="center" vertical="center"/>
    </xf>
    <xf numFmtId="0" fontId="96" fillId="41" borderId="29" xfId="0" applyNumberFormat="1" applyFont="1" applyFill="1" applyBorder="1" applyAlignment="1">
      <alignment horizontal="center" vertical="center"/>
    </xf>
    <xf numFmtId="0" fontId="96" fillId="41" borderId="16" xfId="0" applyNumberFormat="1" applyFont="1" applyFill="1" applyBorder="1" applyAlignment="1">
      <alignment horizontal="center" vertical="center"/>
    </xf>
    <xf numFmtId="0" fontId="96" fillId="41" borderId="38" xfId="0" applyNumberFormat="1" applyFont="1" applyFill="1" applyBorder="1" applyAlignment="1">
      <alignment horizontal="center" vertical="center"/>
    </xf>
    <xf numFmtId="0" fontId="96" fillId="0" borderId="44" xfId="0" applyNumberFormat="1" applyFont="1" applyFill="1" applyBorder="1" applyAlignment="1">
      <alignment horizontal="center" vertical="center"/>
    </xf>
    <xf numFmtId="0" fontId="96" fillId="0" borderId="37" xfId="0" applyNumberFormat="1" applyFont="1" applyFill="1" applyBorder="1" applyAlignment="1">
      <alignment horizontal="center" vertical="center"/>
    </xf>
    <xf numFmtId="0" fontId="96" fillId="0" borderId="78" xfId="0" applyNumberFormat="1" applyFont="1" applyFill="1" applyBorder="1" applyAlignment="1">
      <alignment horizontal="left" vertical="center" wrapText="1"/>
    </xf>
    <xf numFmtId="0" fontId="96" fillId="0" borderId="91" xfId="0" applyNumberFormat="1" applyFont="1" applyFill="1" applyBorder="1" applyAlignment="1">
      <alignment horizontal="left" vertical="center" wrapText="1"/>
    </xf>
    <xf numFmtId="0" fontId="96" fillId="0" borderId="46" xfId="0" applyNumberFormat="1" applyFont="1" applyFill="1" applyBorder="1" applyAlignment="1">
      <alignment horizontal="center" vertical="center"/>
    </xf>
    <xf numFmtId="0" fontId="96" fillId="0" borderId="75" xfId="0" applyNumberFormat="1" applyFont="1" applyFill="1" applyBorder="1" applyAlignment="1">
      <alignment horizontal="center" vertical="center"/>
    </xf>
    <xf numFmtId="0" fontId="96" fillId="0" borderId="32" xfId="0" applyNumberFormat="1" applyFont="1" applyFill="1" applyBorder="1" applyAlignment="1" applyProtection="1">
      <alignment horizontal="center" vertical="top" wrapText="1"/>
      <protection/>
    </xf>
    <xf numFmtId="0" fontId="96" fillId="0" borderId="56" xfId="0" applyNumberFormat="1" applyFont="1" applyFill="1" applyBorder="1" applyAlignment="1" applyProtection="1">
      <alignment horizontal="center" vertical="top" wrapText="1"/>
      <protection/>
    </xf>
    <xf numFmtId="0" fontId="96" fillId="0" borderId="35" xfId="0" applyNumberFormat="1" applyFont="1" applyFill="1" applyBorder="1" applyAlignment="1" applyProtection="1">
      <alignment horizontal="center" vertical="top" wrapText="1"/>
      <protection/>
    </xf>
    <xf numFmtId="0" fontId="96" fillId="44" borderId="56" xfId="0" applyNumberFormat="1" applyFont="1" applyFill="1" applyBorder="1" applyAlignment="1" applyProtection="1">
      <alignment horizontal="center" vertical="top" wrapText="1"/>
      <protection/>
    </xf>
    <xf numFmtId="0" fontId="96" fillId="44" borderId="35" xfId="0" applyNumberFormat="1" applyFont="1" applyFill="1" applyBorder="1" applyAlignment="1" applyProtection="1">
      <alignment horizontal="center" vertical="top" wrapText="1"/>
      <protection/>
    </xf>
    <xf numFmtId="0" fontId="96" fillId="37" borderId="35" xfId="0" applyNumberFormat="1" applyFont="1" applyFill="1" applyBorder="1" applyAlignment="1" applyProtection="1">
      <alignment horizontal="center" vertical="top" wrapText="1"/>
      <protection/>
    </xf>
    <xf numFmtId="0" fontId="96" fillId="37" borderId="10" xfId="0" applyNumberFormat="1" applyFont="1" applyFill="1" applyBorder="1" applyAlignment="1" applyProtection="1">
      <alignment horizontal="center" vertical="top" wrapText="1"/>
      <protection/>
    </xf>
    <xf numFmtId="0" fontId="96" fillId="37" borderId="32" xfId="0" applyNumberFormat="1" applyFont="1" applyFill="1" applyBorder="1" applyAlignment="1" applyProtection="1">
      <alignment horizontal="center" vertical="top" wrapText="1"/>
      <protection/>
    </xf>
    <xf numFmtId="49" fontId="96" fillId="0" borderId="32" xfId="0" applyNumberFormat="1" applyFont="1" applyFill="1" applyBorder="1" applyAlignment="1" applyProtection="1">
      <alignment horizontal="center" vertical="top" wrapText="1"/>
      <protection/>
    </xf>
    <xf numFmtId="49" fontId="96" fillId="0" borderId="56" xfId="0" applyNumberFormat="1" applyFont="1" applyFill="1" applyBorder="1" applyAlignment="1" applyProtection="1">
      <alignment horizontal="center" vertical="top" wrapText="1"/>
      <protection/>
    </xf>
    <xf numFmtId="0" fontId="97" fillId="0" borderId="31" xfId="0" applyFont="1" applyBorder="1" applyAlignment="1" applyProtection="1">
      <alignment horizontal="left"/>
      <protection/>
    </xf>
    <xf numFmtId="0" fontId="96" fillId="0" borderId="49" xfId="0" applyNumberFormat="1" applyFont="1" applyFill="1" applyBorder="1" applyAlignment="1" applyProtection="1">
      <alignment horizontal="center" vertical="top" wrapText="1"/>
      <protection/>
    </xf>
    <xf numFmtId="0" fontId="96" fillId="0" borderId="82" xfId="0" applyNumberFormat="1" applyFont="1" applyFill="1" applyBorder="1" applyAlignment="1" applyProtection="1">
      <alignment horizontal="center" vertical="top" wrapText="1"/>
      <protection/>
    </xf>
    <xf numFmtId="0" fontId="99" fillId="0" borderId="32" xfId="0" applyNumberFormat="1" applyFont="1" applyFill="1" applyBorder="1" applyAlignment="1" applyProtection="1">
      <alignment horizontal="center" vertical="top" wrapText="1"/>
      <protection/>
    </xf>
    <xf numFmtId="0" fontId="99" fillId="0" borderId="56" xfId="0" applyNumberFormat="1" applyFont="1" applyFill="1" applyBorder="1" applyAlignment="1" applyProtection="1">
      <alignment horizontal="center" vertical="top" wrapText="1"/>
      <protection/>
    </xf>
    <xf numFmtId="0" fontId="99" fillId="0" borderId="49" xfId="0" applyNumberFormat="1" applyFont="1" applyFill="1" applyBorder="1" applyAlignment="1" applyProtection="1">
      <alignment horizontal="center" vertical="top" wrapText="1"/>
      <protection/>
    </xf>
    <xf numFmtId="0" fontId="99" fillId="0" borderId="82" xfId="0" applyNumberFormat="1" applyFont="1" applyFill="1" applyBorder="1" applyAlignment="1" applyProtection="1">
      <alignment horizontal="center" vertical="top" wrapText="1"/>
      <protection/>
    </xf>
    <xf numFmtId="0" fontId="99" fillId="0" borderId="35" xfId="0" applyNumberFormat="1" applyFont="1" applyFill="1" applyBorder="1" applyAlignment="1" applyProtection="1">
      <alignment horizontal="center" vertical="top" wrapText="1"/>
      <protection/>
    </xf>
    <xf numFmtId="0" fontId="89" fillId="0" borderId="31" xfId="0" applyFont="1" applyBorder="1" applyAlignment="1" applyProtection="1">
      <alignment horizontal="left"/>
      <protection/>
    </xf>
    <xf numFmtId="0" fontId="90" fillId="0" borderId="32" xfId="0" applyNumberFormat="1" applyFont="1" applyFill="1" applyBorder="1" applyAlignment="1" applyProtection="1">
      <alignment horizontal="center" vertical="top" wrapText="1"/>
      <protection/>
    </xf>
    <xf numFmtId="0" fontId="90" fillId="0" borderId="56" xfId="0" applyNumberFormat="1" applyFont="1" applyFill="1" applyBorder="1" applyAlignment="1" applyProtection="1">
      <alignment horizontal="center" vertical="top" wrapText="1"/>
      <protection/>
    </xf>
    <xf numFmtId="49" fontId="99" fillId="0" borderId="32" xfId="0" applyNumberFormat="1" applyFont="1" applyFill="1" applyBorder="1" applyAlignment="1" applyProtection="1">
      <alignment horizontal="center" vertical="top" wrapText="1"/>
      <protection/>
    </xf>
    <xf numFmtId="49" fontId="99" fillId="0" borderId="56" xfId="0" applyNumberFormat="1" applyFont="1" applyFill="1" applyBorder="1" applyAlignment="1" applyProtection="1">
      <alignment horizontal="center" vertical="top" wrapText="1"/>
      <protection/>
    </xf>
    <xf numFmtId="0" fontId="90" fillId="0" borderId="35" xfId="0" applyNumberFormat="1" applyFont="1" applyFill="1" applyBorder="1" applyAlignment="1" applyProtection="1">
      <alignment horizontal="center" vertical="top" wrapText="1"/>
      <protection/>
    </xf>
    <xf numFmtId="0" fontId="97" fillId="37" borderId="31" xfId="0" applyFont="1" applyFill="1" applyBorder="1" applyAlignment="1" applyProtection="1">
      <alignment horizontal="left"/>
      <protection/>
    </xf>
    <xf numFmtId="3" fontId="89" fillId="34" borderId="79" xfId="0" applyNumberFormat="1" applyFont="1" applyFill="1" applyBorder="1" applyAlignment="1" applyProtection="1">
      <alignment horizontal="center"/>
      <protection/>
    </xf>
    <xf numFmtId="3" fontId="89" fillId="34" borderId="113" xfId="0" applyNumberFormat="1" applyFont="1" applyFill="1" applyBorder="1" applyAlignment="1" applyProtection="1">
      <alignment horizontal="center"/>
      <protection/>
    </xf>
    <xf numFmtId="3" fontId="89" fillId="34" borderId="112" xfId="0" applyNumberFormat="1" applyFont="1" applyFill="1" applyBorder="1" applyAlignment="1" applyProtection="1">
      <alignment horizontal="center"/>
      <protection/>
    </xf>
    <xf numFmtId="49" fontId="119" fillId="4" borderId="76" xfId="58" applyNumberFormat="1" applyFont="1" applyFill="1" applyBorder="1" applyAlignment="1" applyProtection="1">
      <alignment horizontal="center" vertical="top" wrapText="1"/>
      <protection locked="0"/>
    </xf>
    <xf numFmtId="49" fontId="119" fillId="4" borderId="53" xfId="58" applyNumberFormat="1" applyFont="1" applyFill="1" applyBorder="1" applyAlignment="1" applyProtection="1" quotePrefix="1">
      <alignment horizontal="center" vertical="top" wrapText="1"/>
      <protection locked="0"/>
    </xf>
    <xf numFmtId="0" fontId="118" fillId="34" borderId="44" xfId="58" applyFont="1" applyFill="1" applyBorder="1" applyAlignment="1" applyProtection="1">
      <alignment horizontal="center" vertical="center" wrapText="1"/>
      <protection/>
    </xf>
    <xf numFmtId="0" fontId="118" fillId="34" borderId="45" xfId="58" applyFont="1" applyFill="1" applyBorder="1" applyAlignment="1" applyProtection="1">
      <alignment horizontal="center" vertical="center" wrapText="1"/>
      <protection/>
    </xf>
    <xf numFmtId="0" fontId="118" fillId="34" borderId="37" xfId="58" applyFont="1" applyFill="1" applyBorder="1" applyAlignment="1" applyProtection="1">
      <alignment horizontal="center" vertical="center" wrapText="1"/>
      <protection/>
    </xf>
    <xf numFmtId="0" fontId="118" fillId="34" borderId="16" xfId="58" applyFont="1" applyFill="1" applyBorder="1" applyAlignment="1" applyProtection="1">
      <alignment horizontal="center" vertical="center" wrapText="1"/>
      <protection/>
    </xf>
    <xf numFmtId="0" fontId="118" fillId="34" borderId="46" xfId="58" applyFont="1" applyFill="1" applyBorder="1" applyAlignment="1" applyProtection="1">
      <alignment horizontal="center" vertical="center" wrapText="1"/>
      <protection/>
    </xf>
    <xf numFmtId="0" fontId="118" fillId="34" borderId="61" xfId="58" applyFont="1" applyFill="1" applyBorder="1" applyAlignment="1" applyProtection="1">
      <alignment horizontal="center" vertical="center" wrapText="1"/>
      <protection/>
    </xf>
    <xf numFmtId="0" fontId="118" fillId="34" borderId="75" xfId="58" applyFont="1" applyFill="1" applyBorder="1" applyAlignment="1" applyProtection="1">
      <alignment horizontal="center" vertical="center" wrapText="1"/>
      <protection/>
    </xf>
    <xf numFmtId="0" fontId="118" fillId="34" borderId="29" xfId="58" applyFont="1" applyFill="1" applyBorder="1" applyAlignment="1" applyProtection="1">
      <alignment horizontal="center" vertical="center" wrapText="1"/>
      <protection/>
    </xf>
    <xf numFmtId="0" fontId="118" fillId="34" borderId="38" xfId="58" applyFont="1" applyFill="1" applyBorder="1" applyAlignment="1" applyProtection="1">
      <alignment horizontal="center" vertical="center" wrapText="1"/>
      <protection/>
    </xf>
    <xf numFmtId="0" fontId="118" fillId="34" borderId="77" xfId="58" applyFont="1" applyFill="1" applyBorder="1" applyAlignment="1" applyProtection="1">
      <alignment horizontal="center" vertical="center" wrapText="1"/>
      <protection/>
    </xf>
    <xf numFmtId="0" fontId="118" fillId="34" borderId="60" xfId="58" applyFont="1" applyFill="1" applyBorder="1" applyAlignment="1" applyProtection="1">
      <alignment horizontal="center" vertical="center" wrapText="1"/>
      <protection/>
    </xf>
    <xf numFmtId="0" fontId="119" fillId="0" borderId="76" xfId="58" applyFont="1" applyBorder="1" applyAlignment="1" applyProtection="1">
      <alignment horizontal="center" vertical="top" wrapText="1"/>
      <protection/>
    </xf>
    <xf numFmtId="0" fontId="119" fillId="0" borderId="53" xfId="58" applyFont="1" applyBorder="1" applyAlignment="1" applyProtection="1">
      <alignment horizontal="center" vertical="top" wrapText="1"/>
      <protection/>
    </xf>
    <xf numFmtId="0" fontId="97" fillId="0" borderId="0" xfId="0" applyFont="1" applyFill="1" applyAlignment="1" applyProtection="1">
      <alignment horizontal="left" vertical="center"/>
      <protection/>
    </xf>
    <xf numFmtId="0" fontId="97" fillId="0" borderId="0" xfId="0" applyFont="1" applyBorder="1" applyAlignment="1" applyProtection="1">
      <alignment horizontal="left"/>
      <protection/>
    </xf>
    <xf numFmtId="0" fontId="97" fillId="46" borderId="10" xfId="0" applyFont="1" applyFill="1" applyBorder="1" applyAlignment="1">
      <alignment horizontal="center" vertical="center" wrapText="1"/>
    </xf>
    <xf numFmtId="0" fontId="97" fillId="46" borderId="43" xfId="0" applyFont="1" applyFill="1" applyBorder="1" applyAlignment="1">
      <alignment horizontal="center" vertical="center" wrapText="1"/>
    </xf>
    <xf numFmtId="0" fontId="97" fillId="46" borderId="114" xfId="0" applyFont="1" applyFill="1" applyBorder="1" applyAlignment="1">
      <alignment horizontal="center" vertical="center" wrapText="1"/>
    </xf>
    <xf numFmtId="0" fontId="97" fillId="46" borderId="33" xfId="0" applyFont="1" applyFill="1" applyBorder="1" applyAlignment="1">
      <alignment horizontal="center" vertical="center" wrapText="1"/>
    </xf>
    <xf numFmtId="0" fontId="89" fillId="34" borderId="114" xfId="0" applyFont="1" applyFill="1" applyBorder="1" applyAlignment="1" applyProtection="1">
      <alignment horizontal="center"/>
      <protection/>
    </xf>
    <xf numFmtId="0" fontId="89" fillId="34" borderId="33" xfId="0" applyFont="1" applyFill="1" applyBorder="1" applyAlignment="1" applyProtection="1">
      <alignment horizontal="center"/>
      <protection/>
    </xf>
    <xf numFmtId="0" fontId="89" fillId="0" borderId="43" xfId="0" applyFont="1" applyFill="1" applyBorder="1" applyAlignment="1" applyProtection="1">
      <alignment horizontal="left" wrapText="1"/>
      <protection/>
    </xf>
    <xf numFmtId="0" fontId="89" fillId="0" borderId="114" xfId="0" applyFont="1" applyFill="1" applyBorder="1" applyAlignment="1" applyProtection="1">
      <alignment horizontal="left" wrapText="1"/>
      <protection/>
    </xf>
    <xf numFmtId="0" fontId="89" fillId="0" borderId="33" xfId="0" applyFont="1" applyFill="1" applyBorder="1" applyAlignment="1" applyProtection="1">
      <alignment horizontal="left" wrapText="1"/>
      <protection/>
    </xf>
    <xf numFmtId="0" fontId="89" fillId="0" borderId="32" xfId="0" applyFont="1" applyBorder="1" applyAlignment="1" applyProtection="1">
      <alignment horizontal="center" vertical="center"/>
      <protection/>
    </xf>
    <xf numFmtId="0" fontId="89" fillId="0" borderId="56" xfId="0" applyFont="1" applyBorder="1" applyAlignment="1" applyProtection="1">
      <alignment horizontal="center" vertical="center"/>
      <protection/>
    </xf>
    <xf numFmtId="0" fontId="89" fillId="0" borderId="35" xfId="0" applyFont="1" applyBorder="1" applyAlignment="1" applyProtection="1">
      <alignment horizontal="center" vertical="center"/>
      <protection/>
    </xf>
    <xf numFmtId="0" fontId="89" fillId="0" borderId="32" xfId="0" applyFont="1" applyBorder="1" applyAlignment="1" applyProtection="1">
      <alignment horizontal="center" vertical="top"/>
      <protection/>
    </xf>
    <xf numFmtId="0" fontId="89" fillId="0" borderId="56" xfId="0" applyFont="1" applyBorder="1" applyAlignment="1" applyProtection="1">
      <alignment horizontal="center" vertical="top"/>
      <protection/>
    </xf>
    <xf numFmtId="0" fontId="89" fillId="0" borderId="35" xfId="0" applyFont="1" applyBorder="1" applyAlignment="1" applyProtection="1">
      <alignment horizontal="center" vertical="top"/>
      <protection/>
    </xf>
    <xf numFmtId="0" fontId="89" fillId="34" borderId="32" xfId="0" applyFont="1" applyFill="1" applyBorder="1" applyAlignment="1" applyProtection="1">
      <alignment horizontal="center" vertical="center"/>
      <protection/>
    </xf>
    <xf numFmtId="0" fontId="89" fillId="34" borderId="56" xfId="0" applyFont="1" applyFill="1" applyBorder="1" applyAlignment="1" applyProtection="1">
      <alignment horizontal="center" vertical="center"/>
      <protection/>
    </xf>
    <xf numFmtId="0" fontId="89" fillId="34" borderId="35" xfId="0" applyFont="1" applyFill="1" applyBorder="1" applyAlignment="1" applyProtection="1">
      <alignment horizontal="center" vertical="center"/>
      <protection/>
    </xf>
    <xf numFmtId="0" fontId="89" fillId="32" borderId="43" xfId="0" applyFont="1" applyFill="1" applyBorder="1" applyAlignment="1" applyProtection="1">
      <alignment horizontal="left" wrapText="1"/>
      <protection/>
    </xf>
    <xf numFmtId="0" fontId="89" fillId="32" borderId="114" xfId="0" applyFont="1" applyFill="1" applyBorder="1" applyAlignment="1" applyProtection="1">
      <alignment horizontal="left" wrapText="1"/>
      <protection/>
    </xf>
    <xf numFmtId="0" fontId="89" fillId="32" borderId="33" xfId="0" applyFont="1" applyFill="1" applyBorder="1" applyAlignment="1" applyProtection="1">
      <alignment horizontal="left" wrapText="1"/>
      <protection/>
    </xf>
    <xf numFmtId="16" fontId="89" fillId="0" borderId="32" xfId="0" applyNumberFormat="1" applyFont="1" applyBorder="1" applyAlignment="1" applyProtection="1">
      <alignment horizontal="center" vertical="top"/>
      <protection/>
    </xf>
    <xf numFmtId="16" fontId="89" fillId="0" borderId="56" xfId="0" applyNumberFormat="1" applyFont="1" applyBorder="1" applyAlignment="1" applyProtection="1">
      <alignment horizontal="center" vertical="top"/>
      <protection/>
    </xf>
    <xf numFmtId="16" fontId="89" fillId="0" borderId="35" xfId="0" applyNumberFormat="1" applyFont="1" applyBorder="1" applyAlignment="1" applyProtection="1">
      <alignment horizontal="center" vertical="top"/>
      <protection/>
    </xf>
    <xf numFmtId="0" fontId="89" fillId="32" borderId="115" xfId="0" applyFont="1" applyFill="1" applyBorder="1" applyAlignment="1" applyProtection="1">
      <alignment horizontal="left" wrapText="1"/>
      <protection/>
    </xf>
    <xf numFmtId="0" fontId="90" fillId="34" borderId="40" xfId="0" applyFont="1" applyFill="1" applyBorder="1" applyAlignment="1" applyProtection="1">
      <alignment horizontal="center" vertical="center"/>
      <protection/>
    </xf>
    <xf numFmtId="0" fontId="90" fillId="34" borderId="50" xfId="0" applyFont="1" applyFill="1" applyBorder="1" applyAlignment="1" applyProtection="1">
      <alignment horizontal="center" vertical="center"/>
      <protection/>
    </xf>
    <xf numFmtId="0" fontId="90" fillId="34" borderId="36" xfId="0" applyFont="1" applyFill="1" applyBorder="1" applyAlignment="1" applyProtection="1">
      <alignment horizontal="center" vertical="center"/>
      <protection/>
    </xf>
    <xf numFmtId="0" fontId="90" fillId="34" borderId="41" xfId="0" applyFont="1" applyFill="1" applyBorder="1" applyAlignment="1" applyProtection="1">
      <alignment horizontal="center" vertical="center"/>
      <protection/>
    </xf>
    <xf numFmtId="0" fontId="90" fillId="34" borderId="56" xfId="0" applyFont="1" applyFill="1" applyBorder="1" applyAlignment="1" applyProtection="1">
      <alignment horizontal="center" vertical="center"/>
      <protection/>
    </xf>
    <xf numFmtId="0" fontId="90" fillId="34" borderId="35" xfId="0" applyFont="1" applyFill="1" applyBorder="1" applyAlignment="1" applyProtection="1">
      <alignment horizontal="center" vertical="center"/>
      <protection/>
    </xf>
    <xf numFmtId="0" fontId="89" fillId="34" borderId="79" xfId="0" applyFont="1" applyFill="1" applyBorder="1" applyAlignment="1" applyProtection="1">
      <alignment horizontal="center"/>
      <protection/>
    </xf>
    <xf numFmtId="0" fontId="89" fillId="34" borderId="113" xfId="0" applyFont="1" applyFill="1" applyBorder="1" applyAlignment="1" applyProtection="1">
      <alignment horizontal="center"/>
      <protection/>
    </xf>
    <xf numFmtId="0" fontId="89" fillId="34" borderId="93" xfId="0" applyFont="1" applyFill="1" applyBorder="1" applyAlignment="1" applyProtection="1">
      <alignment horizontal="center"/>
      <protection/>
    </xf>
    <xf numFmtId="0" fontId="89" fillId="34" borderId="43" xfId="0" applyFont="1" applyFill="1" applyBorder="1" applyAlignment="1" applyProtection="1">
      <alignment horizontal="center"/>
      <protection/>
    </xf>
    <xf numFmtId="0" fontId="89" fillId="34" borderId="115" xfId="0" applyFont="1" applyFill="1" applyBorder="1" applyAlignment="1" applyProtection="1">
      <alignment horizontal="center"/>
      <protection/>
    </xf>
    <xf numFmtId="0" fontId="97" fillId="36" borderId="32" xfId="0" applyFont="1" applyFill="1" applyBorder="1" applyAlignment="1" applyProtection="1">
      <alignment horizontal="center" vertical="center"/>
      <protection/>
    </xf>
    <xf numFmtId="0" fontId="111" fillId="0" borderId="35" xfId="0" applyFont="1" applyBorder="1" applyAlignment="1">
      <alignment horizontal="center" vertical="center"/>
    </xf>
    <xf numFmtId="0" fontId="97" fillId="36" borderId="43" xfId="0" applyFont="1" applyFill="1" applyBorder="1" applyAlignment="1" applyProtection="1">
      <alignment horizontal="center" vertical="center"/>
      <protection/>
    </xf>
    <xf numFmtId="0" fontId="97" fillId="36" borderId="114" xfId="0" applyFont="1" applyFill="1" applyBorder="1" applyAlignment="1" applyProtection="1">
      <alignment horizontal="center" vertical="center"/>
      <protection/>
    </xf>
    <xf numFmtId="0" fontId="97" fillId="36" borderId="33" xfId="0" applyFont="1" applyFill="1" applyBorder="1" applyAlignment="1" applyProtection="1">
      <alignment horizontal="center" vertical="center"/>
      <protection/>
    </xf>
    <xf numFmtId="0" fontId="96" fillId="36" borderId="43" xfId="0" applyFont="1" applyFill="1" applyBorder="1" applyAlignment="1">
      <alignment horizontal="center"/>
    </xf>
    <xf numFmtId="0" fontId="96" fillId="36" borderId="114" xfId="0" applyFont="1" applyFill="1" applyBorder="1" applyAlignment="1">
      <alignment horizontal="center"/>
    </xf>
    <xf numFmtId="0" fontId="96" fillId="36" borderId="33" xfId="0" applyFont="1" applyFill="1" applyBorder="1" applyAlignment="1">
      <alignment horizontal="center"/>
    </xf>
    <xf numFmtId="0" fontId="96" fillId="36" borderId="10" xfId="0" applyFont="1" applyFill="1" applyBorder="1" applyAlignment="1">
      <alignment horizontal="center" vertical="top" wrapText="1"/>
    </xf>
    <xf numFmtId="0" fontId="96" fillId="36" borderId="10" xfId="0" applyFont="1" applyFill="1" applyBorder="1" applyAlignment="1">
      <alignment horizontal="left" vertical="center"/>
    </xf>
    <xf numFmtId="0" fontId="96" fillId="36" borderId="10" xfId="0" applyFont="1" applyFill="1" applyBorder="1" applyAlignment="1">
      <alignment horizontal="center"/>
    </xf>
    <xf numFmtId="0" fontId="97" fillId="36" borderId="40" xfId="0" applyFont="1" applyFill="1" applyBorder="1" applyAlignment="1" applyProtection="1">
      <alignment horizontal="center" vertical="center"/>
      <protection/>
    </xf>
    <xf numFmtId="0" fontId="111" fillId="0" borderId="36" xfId="0" applyFont="1" applyBorder="1" applyAlignment="1">
      <alignment horizontal="center" vertical="center"/>
    </xf>
    <xf numFmtId="0" fontId="97" fillId="36" borderId="41" xfId="0" applyFont="1" applyFill="1" applyBorder="1" applyAlignment="1" applyProtection="1">
      <alignment horizontal="center" vertical="center"/>
      <protection/>
    </xf>
    <xf numFmtId="0" fontId="97" fillId="36" borderId="79" xfId="0" applyFont="1" applyFill="1" applyBorder="1" applyAlignment="1" applyProtection="1">
      <alignment horizontal="center" vertical="center"/>
      <protection/>
    </xf>
    <xf numFmtId="0" fontId="97" fillId="36" borderId="113" xfId="0" applyFont="1" applyFill="1" applyBorder="1" applyAlignment="1" applyProtection="1">
      <alignment horizontal="center" vertical="center"/>
      <protection/>
    </xf>
    <xf numFmtId="0" fontId="97" fillId="36" borderId="112" xfId="0" applyFont="1" applyFill="1" applyBorder="1" applyAlignment="1" applyProtection="1">
      <alignment horizontal="center" vertical="center"/>
      <protection/>
    </xf>
    <xf numFmtId="0" fontId="90" fillId="36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left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left" vertical="center"/>
    </xf>
    <xf numFmtId="0" fontId="96" fillId="35" borderId="52" xfId="0" applyFont="1" applyFill="1" applyBorder="1" applyAlignment="1" applyProtection="1">
      <alignment horizontal="center" vertical="top" wrapText="1"/>
      <protection/>
    </xf>
    <xf numFmtId="0" fontId="96" fillId="35" borderId="51" xfId="0" applyFont="1" applyFill="1" applyBorder="1" applyAlignment="1" applyProtection="1">
      <alignment horizontal="center" vertical="top" wrapText="1"/>
      <protection/>
    </xf>
    <xf numFmtId="0" fontId="97" fillId="36" borderId="14" xfId="0" applyFont="1" applyFill="1" applyBorder="1" applyAlignment="1" applyProtection="1">
      <alignment horizontal="center" vertical="center"/>
      <protection/>
    </xf>
    <xf numFmtId="0" fontId="97" fillId="40" borderId="10" xfId="0" applyFont="1" applyFill="1" applyBorder="1" applyAlignment="1" applyProtection="1">
      <alignment horizontal="center" vertical="center"/>
      <protection/>
    </xf>
    <xf numFmtId="0" fontId="97" fillId="36" borderId="15" xfId="0" applyFont="1" applyFill="1" applyBorder="1" applyAlignment="1" applyProtection="1">
      <alignment horizontal="center" vertical="center"/>
      <protection/>
    </xf>
    <xf numFmtId="0" fontId="96" fillId="36" borderId="12" xfId="0" applyFont="1" applyFill="1" applyBorder="1" applyAlignment="1" applyProtection="1">
      <alignment horizontal="center" vertical="center"/>
      <protection/>
    </xf>
    <xf numFmtId="0" fontId="97" fillId="36" borderId="13" xfId="0" applyFont="1" applyFill="1" applyBorder="1" applyAlignment="1" applyProtection="1">
      <alignment horizontal="center" vertical="center"/>
      <protection/>
    </xf>
    <xf numFmtId="0" fontId="97" fillId="36" borderId="11" xfId="0" applyFont="1" applyFill="1" applyBorder="1" applyAlignment="1" applyProtection="1">
      <alignment horizontal="center" vertical="center"/>
      <protection/>
    </xf>
    <xf numFmtId="0" fontId="96" fillId="0" borderId="52" xfId="0" applyFont="1" applyBorder="1" applyAlignment="1" applyProtection="1">
      <alignment horizontal="center" vertical="top" wrapText="1"/>
      <protection/>
    </xf>
    <xf numFmtId="0" fontId="96" fillId="0" borderId="36" xfId="0" applyFont="1" applyBorder="1" applyAlignment="1" applyProtection="1">
      <alignment horizontal="center" vertical="top" wrapText="1"/>
      <protection/>
    </xf>
    <xf numFmtId="0" fontId="96" fillId="36" borderId="10" xfId="0" applyFont="1" applyFill="1" applyBorder="1" applyAlignment="1">
      <alignment horizontal="center" vertical="center" wrapText="1"/>
    </xf>
    <xf numFmtId="0" fontId="96" fillId="36" borderId="43" xfId="0" applyFont="1" applyFill="1" applyBorder="1" applyAlignment="1">
      <alignment horizontal="center" vertical="center" wrapText="1"/>
    </xf>
    <xf numFmtId="0" fontId="96" fillId="36" borderId="114" xfId="0" applyFont="1" applyFill="1" applyBorder="1" applyAlignment="1">
      <alignment horizontal="center" vertical="center" wrapText="1"/>
    </xf>
    <xf numFmtId="0" fontId="96" fillId="36" borderId="33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top" wrapText="1"/>
    </xf>
    <xf numFmtId="0" fontId="96" fillId="35" borderId="10" xfId="0" applyFont="1" applyFill="1" applyBorder="1" applyAlignment="1">
      <alignment horizontal="center" vertical="top" wrapText="1"/>
    </xf>
    <xf numFmtId="0" fontId="111" fillId="0" borderId="113" xfId="0" applyFont="1" applyBorder="1" applyAlignment="1">
      <alignment horizontal="center" vertical="center"/>
    </xf>
    <xf numFmtId="0" fontId="111" fillId="0" borderId="112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top" wrapText="1"/>
    </xf>
    <xf numFmtId="0" fontId="96" fillId="0" borderId="56" xfId="0" applyFont="1" applyBorder="1" applyAlignment="1">
      <alignment horizontal="center" vertical="top" wrapText="1"/>
    </xf>
    <xf numFmtId="0" fontId="96" fillId="0" borderId="35" xfId="0" applyFont="1" applyBorder="1" applyAlignment="1">
      <alignment horizontal="center" vertical="top" wrapText="1"/>
    </xf>
    <xf numFmtId="40" fontId="89" fillId="32" borderId="43" xfId="0" applyNumberFormat="1" applyFont="1" applyFill="1" applyBorder="1" applyAlignment="1" applyProtection="1">
      <alignment horizontal="left"/>
      <protection/>
    </xf>
    <xf numFmtId="40" fontId="89" fillId="32" borderId="114" xfId="0" applyNumberFormat="1" applyFont="1" applyFill="1" applyBorder="1" applyAlignment="1" applyProtection="1">
      <alignment horizontal="left"/>
      <protection/>
    </xf>
    <xf numFmtId="40" fontId="89" fillId="32" borderId="33" xfId="0" applyNumberFormat="1" applyFont="1" applyFill="1" applyBorder="1" applyAlignment="1" applyProtection="1">
      <alignment horizontal="left"/>
      <protection/>
    </xf>
    <xf numFmtId="40" fontId="89" fillId="32" borderId="39" xfId="0" applyNumberFormat="1" applyFont="1" applyFill="1" applyBorder="1" applyAlignment="1" applyProtection="1">
      <alignment horizontal="left" wrapText="1"/>
      <protection/>
    </xf>
    <xf numFmtId="40" fontId="89" fillId="32" borderId="116" xfId="0" applyNumberFormat="1" applyFont="1" applyFill="1" applyBorder="1" applyAlignment="1" applyProtection="1">
      <alignment horizontal="left" wrapText="1"/>
      <protection/>
    </xf>
    <xf numFmtId="40" fontId="89" fillId="32" borderId="117" xfId="0" applyNumberFormat="1" applyFont="1" applyFill="1" applyBorder="1" applyAlignment="1" applyProtection="1">
      <alignment horizontal="left" wrapText="1"/>
      <protection/>
    </xf>
    <xf numFmtId="0" fontId="90" fillId="34" borderId="40" xfId="0" applyFont="1" applyFill="1" applyBorder="1" applyAlignment="1" applyProtection="1">
      <alignment horizontal="center" vertical="center" shrinkToFit="1"/>
      <protection/>
    </xf>
    <xf numFmtId="0" fontId="90" fillId="34" borderId="50" xfId="0" applyFont="1" applyFill="1" applyBorder="1" applyAlignment="1" applyProtection="1">
      <alignment horizontal="center" vertical="center" shrinkToFit="1"/>
      <protection/>
    </xf>
    <xf numFmtId="0" fontId="90" fillId="34" borderId="36" xfId="0" applyFont="1" applyFill="1" applyBorder="1" applyAlignment="1" applyProtection="1">
      <alignment horizontal="center" vertical="center" shrinkToFit="1"/>
      <protection/>
    </xf>
    <xf numFmtId="0" fontId="90" fillId="34" borderId="79" xfId="0" applyFont="1" applyFill="1" applyBorder="1" applyAlignment="1" applyProtection="1">
      <alignment horizontal="center"/>
      <protection/>
    </xf>
    <xf numFmtId="0" fontId="90" fillId="34" borderId="113" xfId="0" applyFont="1" applyFill="1" applyBorder="1" applyAlignment="1" applyProtection="1">
      <alignment horizontal="center"/>
      <protection/>
    </xf>
    <xf numFmtId="0" fontId="90" fillId="34" borderId="93" xfId="0" applyFont="1" applyFill="1" applyBorder="1" applyAlignment="1" applyProtection="1">
      <alignment horizontal="center"/>
      <protection/>
    </xf>
    <xf numFmtId="0" fontId="90" fillId="34" borderId="32" xfId="0" applyFont="1" applyFill="1" applyBorder="1" applyAlignment="1" applyProtection="1">
      <alignment horizontal="center" vertical="center" wrapText="1"/>
      <protection/>
    </xf>
    <xf numFmtId="0" fontId="90" fillId="34" borderId="35" xfId="0" applyFont="1" applyFill="1" applyBorder="1" applyAlignment="1" applyProtection="1">
      <alignment horizontal="center" vertical="center" wrapText="1"/>
      <protection/>
    </xf>
    <xf numFmtId="0" fontId="90" fillId="34" borderId="43" xfId="0" applyFont="1" applyFill="1" applyBorder="1" applyAlignment="1" applyProtection="1">
      <alignment horizontal="center"/>
      <protection/>
    </xf>
    <xf numFmtId="0" fontId="90" fillId="34" borderId="114" xfId="0" applyFont="1" applyFill="1" applyBorder="1" applyAlignment="1" applyProtection="1">
      <alignment horizontal="center"/>
      <protection/>
    </xf>
    <xf numFmtId="0" fontId="90" fillId="34" borderId="115" xfId="0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90" fillId="34" borderId="10" xfId="0" applyFont="1" applyFill="1" applyBorder="1" applyAlignment="1" applyProtection="1">
      <alignment horizontal="center" vertical="center" shrinkToFit="1"/>
      <protection/>
    </xf>
    <xf numFmtId="0" fontId="90" fillId="34" borderId="10" xfId="0" applyFont="1" applyFill="1" applyBorder="1" applyAlignment="1" applyProtection="1">
      <alignment horizontal="center"/>
      <protection/>
    </xf>
    <xf numFmtId="0" fontId="90" fillId="34" borderId="10" xfId="0" applyFont="1" applyFill="1" applyBorder="1" applyAlignment="1" applyProtection="1">
      <alignment horizontal="center" vertical="center" wrapText="1"/>
      <protection/>
    </xf>
    <xf numFmtId="0" fontId="89" fillId="32" borderId="0" xfId="0" applyFont="1" applyFill="1" applyAlignment="1">
      <alignment vertical="center" wrapText="1"/>
    </xf>
    <xf numFmtId="0" fontId="89" fillId="32" borderId="76" xfId="0" applyFont="1" applyFill="1" applyBorder="1" applyAlignment="1">
      <alignment vertical="center" wrapText="1"/>
    </xf>
    <xf numFmtId="0" fontId="89" fillId="32" borderId="48" xfId="0" applyFont="1" applyFill="1" applyBorder="1" applyAlignment="1">
      <alignment vertical="center" wrapText="1"/>
    </xf>
    <xf numFmtId="0" fontId="89" fillId="32" borderId="53" xfId="0" applyFont="1" applyFill="1" applyBorder="1" applyAlignment="1">
      <alignment vertical="center" wrapText="1"/>
    </xf>
    <xf numFmtId="0" fontId="90" fillId="32" borderId="76" xfId="0" applyFont="1" applyFill="1" applyBorder="1" applyAlignment="1">
      <alignment vertical="center" wrapText="1"/>
    </xf>
    <xf numFmtId="0" fontId="90" fillId="32" borderId="48" xfId="0" applyFont="1" applyFill="1" applyBorder="1" applyAlignment="1">
      <alignment vertical="center" wrapText="1"/>
    </xf>
    <xf numFmtId="0" fontId="90" fillId="32" borderId="118" xfId="0" applyFont="1" applyFill="1" applyBorder="1" applyAlignment="1">
      <alignment vertical="center" wrapText="1"/>
    </xf>
    <xf numFmtId="0" fontId="90" fillId="32" borderId="46" xfId="0" applyFont="1" applyFill="1" applyBorder="1" applyAlignment="1">
      <alignment vertical="center" wrapText="1"/>
    </xf>
    <xf numFmtId="0" fontId="90" fillId="32" borderId="95" xfId="0" applyFont="1" applyFill="1" applyBorder="1" applyAlignment="1">
      <alignment vertical="center" wrapText="1"/>
    </xf>
    <xf numFmtId="10" fontId="90" fillId="6" borderId="46" xfId="64" applyNumberFormat="1" applyFont="1" applyFill="1" applyBorder="1" applyAlignment="1">
      <alignment horizontal="center" vertical="top" wrapText="1"/>
    </xf>
    <xf numFmtId="10" fontId="90" fillId="6" borderId="95" xfId="64" applyNumberFormat="1" applyFont="1" applyFill="1" applyBorder="1" applyAlignment="1">
      <alignment horizontal="center" vertical="top" wrapText="1"/>
    </xf>
    <xf numFmtId="0" fontId="90" fillId="32" borderId="75" xfId="0" applyFont="1" applyFill="1" applyBorder="1" applyAlignment="1">
      <alignment vertical="center" wrapText="1"/>
    </xf>
    <xf numFmtId="10" fontId="90" fillId="32" borderId="46" xfId="0" applyNumberFormat="1" applyFont="1" applyFill="1" applyBorder="1" applyAlignment="1">
      <alignment vertical="top" wrapText="1"/>
    </xf>
    <xf numFmtId="10" fontId="90" fillId="32" borderId="95" xfId="0" applyNumberFormat="1" applyFont="1" applyFill="1" applyBorder="1" applyAlignment="1">
      <alignment vertical="top" wrapText="1"/>
    </xf>
    <xf numFmtId="0" fontId="90" fillId="32" borderId="119" xfId="0" applyFont="1" applyFill="1" applyBorder="1" applyAlignment="1">
      <alignment vertical="center" wrapText="1"/>
    </xf>
    <xf numFmtId="0" fontId="90" fillId="32" borderId="46" xfId="0" applyFont="1" applyFill="1" applyBorder="1" applyAlignment="1">
      <alignment vertical="top" wrapText="1"/>
    </xf>
    <xf numFmtId="0" fontId="90" fillId="32" borderId="95" xfId="0" applyFont="1" applyFill="1" applyBorder="1" applyAlignment="1">
      <alignment vertical="top" wrapText="1"/>
    </xf>
    <xf numFmtId="10" fontId="90" fillId="6" borderId="119" xfId="64" applyNumberFormat="1" applyFont="1" applyFill="1" applyBorder="1" applyAlignment="1">
      <alignment horizontal="center" vertical="top" wrapText="1"/>
    </xf>
    <xf numFmtId="0" fontId="90" fillId="32" borderId="45" xfId="0" applyFont="1" applyFill="1" applyBorder="1" applyAlignment="1">
      <alignment horizontal="left" vertical="center" wrapText="1"/>
    </xf>
    <xf numFmtId="0" fontId="90" fillId="32" borderId="16" xfId="0" applyFont="1" applyFill="1" applyBorder="1" applyAlignment="1">
      <alignment horizontal="left" vertical="center" wrapText="1"/>
    </xf>
    <xf numFmtId="0" fontId="90" fillId="32" borderId="120" xfId="0" applyFont="1" applyFill="1" applyBorder="1" applyAlignment="1">
      <alignment vertical="center" wrapText="1"/>
    </xf>
    <xf numFmtId="0" fontId="90" fillId="32" borderId="64" xfId="0" applyFont="1" applyFill="1" applyBorder="1" applyAlignment="1">
      <alignment vertical="center" wrapText="1"/>
    </xf>
    <xf numFmtId="0" fontId="90" fillId="32" borderId="119" xfId="0" applyFont="1" applyFill="1" applyBorder="1" applyAlignment="1">
      <alignment vertical="top" wrapText="1"/>
    </xf>
    <xf numFmtId="0" fontId="90" fillId="32" borderId="0" xfId="0" applyFont="1" applyFill="1" applyAlignment="1">
      <alignment vertical="center" wrapText="1"/>
    </xf>
    <xf numFmtId="10" fontId="90" fillId="6" borderId="32" xfId="64" applyNumberFormat="1" applyFont="1" applyFill="1" applyBorder="1" applyAlignment="1">
      <alignment horizontal="center" vertical="top" wrapText="1"/>
    </xf>
    <xf numFmtId="10" fontId="90" fillId="6" borderId="35" xfId="64" applyNumberFormat="1" applyFont="1" applyFill="1" applyBorder="1" applyAlignment="1">
      <alignment horizontal="center" vertical="top" wrapText="1"/>
    </xf>
    <xf numFmtId="0" fontId="90" fillId="32" borderId="37" xfId="0" applyFont="1" applyFill="1" applyBorder="1" applyAlignment="1">
      <alignment vertical="center" wrapText="1"/>
    </xf>
    <xf numFmtId="0" fontId="90" fillId="32" borderId="16" xfId="0" applyFont="1" applyFill="1" applyBorder="1" applyAlignment="1">
      <alignment vertical="center" wrapText="1"/>
    </xf>
    <xf numFmtId="0" fontId="90" fillId="32" borderId="121" xfId="0" applyFont="1" applyFill="1" applyBorder="1" applyAlignment="1">
      <alignment vertical="center" wrapText="1"/>
    </xf>
    <xf numFmtId="0" fontId="90" fillId="32" borderId="53" xfId="0" applyFont="1" applyFill="1" applyBorder="1" applyAlignment="1">
      <alignment vertical="center" wrapText="1"/>
    </xf>
    <xf numFmtId="0" fontId="90" fillId="32" borderId="0" xfId="0" applyFont="1" applyFill="1" applyBorder="1" applyAlignment="1" applyProtection="1">
      <alignment horizontal="left" vertical="top" wrapText="1"/>
      <protection/>
    </xf>
    <xf numFmtId="0" fontId="90" fillId="32" borderId="0" xfId="0" applyFont="1" applyFill="1" applyBorder="1" applyAlignment="1" applyProtection="1">
      <alignment horizontal="center" vertical="center" wrapText="1"/>
      <protection/>
    </xf>
    <xf numFmtId="3" fontId="90" fillId="32" borderId="0" xfId="0" applyNumberFormat="1" applyFont="1" applyFill="1" applyBorder="1" applyAlignment="1" applyProtection="1">
      <alignment horizontal="center" vertical="center" wrapText="1"/>
      <protection locked="0"/>
    </xf>
    <xf numFmtId="200" fontId="90" fillId="32" borderId="0" xfId="0" applyNumberFormat="1" applyFont="1" applyFill="1" applyBorder="1" applyAlignment="1" applyProtection="1">
      <alignment horizontal="center" vertical="center" wrapText="1"/>
      <protection locked="0"/>
    </xf>
    <xf numFmtId="10" fontId="90" fillId="32" borderId="0" xfId="64" applyNumberFormat="1" applyFont="1" applyFill="1" applyBorder="1" applyAlignment="1" applyProtection="1">
      <alignment horizontal="center" vertical="center" wrapText="1"/>
      <protection/>
    </xf>
    <xf numFmtId="0" fontId="90" fillId="32" borderId="75" xfId="0" applyFont="1" applyFill="1" applyBorder="1" applyAlignment="1">
      <alignment vertical="top" wrapText="1"/>
    </xf>
    <xf numFmtId="0" fontId="90" fillId="32" borderId="44" xfId="0" applyFont="1" applyFill="1" applyBorder="1" applyAlignment="1">
      <alignment vertical="center" wrapText="1"/>
    </xf>
    <xf numFmtId="0" fontId="90" fillId="32" borderId="45" xfId="0" applyFont="1" applyFill="1" applyBorder="1" applyAlignment="1">
      <alignment vertical="center" wrapText="1"/>
    </xf>
    <xf numFmtId="0" fontId="90" fillId="32" borderId="0" xfId="0" applyFont="1" applyFill="1" applyBorder="1" applyAlignment="1">
      <alignment vertical="center" wrapText="1"/>
    </xf>
    <xf numFmtId="0" fontId="90" fillId="32" borderId="38" xfId="0" applyFont="1" applyFill="1" applyBorder="1" applyAlignment="1">
      <alignment vertical="center" wrapText="1"/>
    </xf>
    <xf numFmtId="10" fontId="90" fillId="32" borderId="76" xfId="0" applyNumberFormat="1" applyFont="1" applyFill="1" applyBorder="1" applyAlignment="1">
      <alignment vertical="center" wrapText="1"/>
    </xf>
    <xf numFmtId="10" fontId="90" fillId="32" borderId="53" xfId="0" applyNumberFormat="1" applyFont="1" applyFill="1" applyBorder="1" applyAlignment="1">
      <alignment vertical="center" wrapText="1"/>
    </xf>
    <xf numFmtId="0" fontId="90" fillId="0" borderId="76" xfId="0" applyFont="1" applyFill="1" applyBorder="1" applyAlignment="1" applyProtection="1">
      <alignment vertical="top" wrapText="1"/>
      <protection locked="0"/>
    </xf>
    <xf numFmtId="0" fontId="90" fillId="0" borderId="53" xfId="0" applyFont="1" applyFill="1" applyBorder="1" applyAlignment="1" applyProtection="1">
      <alignment vertical="top" wrapText="1"/>
      <protection locked="0"/>
    </xf>
    <xf numFmtId="0" fontId="90" fillId="32" borderId="76" xfId="0" applyFont="1" applyFill="1" applyBorder="1" applyAlignment="1">
      <alignment horizontal="center" vertical="center" wrapText="1"/>
    </xf>
    <xf numFmtId="0" fontId="90" fillId="32" borderId="53" xfId="0" applyFont="1" applyFill="1" applyBorder="1" applyAlignment="1">
      <alignment horizontal="center" vertical="center" wrapText="1"/>
    </xf>
    <xf numFmtId="0" fontId="96" fillId="34" borderId="46" xfId="0" applyFont="1" applyFill="1" applyBorder="1" applyAlignment="1">
      <alignment horizontal="center" vertical="center" wrapText="1"/>
    </xf>
    <xf numFmtId="0" fontId="96" fillId="34" borderId="75" xfId="0" applyFont="1" applyFill="1" applyBorder="1" applyAlignment="1">
      <alignment horizontal="center" vertical="center" wrapText="1"/>
    </xf>
    <xf numFmtId="0" fontId="96" fillId="34" borderId="45" xfId="0" applyFont="1" applyFill="1" applyBorder="1" applyAlignment="1">
      <alignment horizontal="center" vertical="center" wrapText="1"/>
    </xf>
    <xf numFmtId="0" fontId="96" fillId="34" borderId="16" xfId="0" applyFont="1" applyFill="1" applyBorder="1" applyAlignment="1">
      <alignment horizontal="center" vertical="center" wrapText="1"/>
    </xf>
    <xf numFmtId="0" fontId="96" fillId="34" borderId="29" xfId="0" applyFont="1" applyFill="1" applyBorder="1" applyAlignment="1">
      <alignment horizontal="center" vertical="center"/>
    </xf>
    <xf numFmtId="0" fontId="96" fillId="34" borderId="38" xfId="0" applyFont="1" applyFill="1" applyBorder="1" applyAlignment="1">
      <alignment horizontal="center" vertical="center"/>
    </xf>
    <xf numFmtId="0" fontId="96" fillId="34" borderId="44" xfId="0" applyFont="1" applyFill="1" applyBorder="1" applyAlignment="1">
      <alignment horizontal="center" vertical="center" wrapText="1"/>
    </xf>
    <xf numFmtId="0" fontId="96" fillId="34" borderId="37" xfId="0" applyFont="1" applyFill="1" applyBorder="1" applyAlignment="1">
      <alignment horizontal="center" vertical="center" wrapText="1"/>
    </xf>
    <xf numFmtId="0" fontId="96" fillId="34" borderId="29" xfId="0" applyFont="1" applyFill="1" applyBorder="1" applyAlignment="1">
      <alignment horizontal="center" vertical="center" wrapText="1"/>
    </xf>
    <xf numFmtId="0" fontId="96" fillId="34" borderId="38" xfId="0" applyFont="1" applyFill="1" applyBorder="1" applyAlignment="1">
      <alignment horizontal="center" vertical="center" wrapText="1"/>
    </xf>
    <xf numFmtId="0" fontId="97" fillId="32" borderId="0" xfId="0" applyFont="1" applyFill="1" applyBorder="1" applyAlignment="1" applyProtection="1">
      <alignment horizontal="left"/>
      <protection/>
    </xf>
    <xf numFmtId="0" fontId="96" fillId="34" borderId="48" xfId="0" applyFont="1" applyFill="1" applyBorder="1" applyAlignment="1">
      <alignment horizontal="center" vertical="center" wrapText="1"/>
    </xf>
    <xf numFmtId="0" fontId="97" fillId="34" borderId="46" xfId="0" applyFont="1" applyFill="1" applyBorder="1" applyAlignment="1" applyProtection="1">
      <alignment horizontal="center" vertical="center" wrapText="1"/>
      <protection/>
    </xf>
    <xf numFmtId="0" fontId="97" fillId="34" borderId="75" xfId="0" applyFont="1" applyFill="1" applyBorder="1" applyAlignment="1" applyProtection="1">
      <alignment horizontal="center" vertical="center" wrapText="1"/>
      <protection/>
    </xf>
    <xf numFmtId="0" fontId="97" fillId="34" borderId="76" xfId="0" applyFont="1" applyFill="1" applyBorder="1" applyAlignment="1" applyProtection="1">
      <alignment horizontal="center" vertical="center" wrapText="1"/>
      <protection/>
    </xf>
    <xf numFmtId="0" fontId="97" fillId="34" borderId="53" xfId="0" applyFont="1" applyFill="1" applyBorder="1" applyAlignment="1" applyProtection="1">
      <alignment horizontal="center" vertical="center" wrapText="1"/>
      <protection/>
    </xf>
    <xf numFmtId="0" fontId="97" fillId="34" borderId="46" xfId="0" applyFont="1" applyFill="1" applyBorder="1" applyAlignment="1" applyProtection="1">
      <alignment horizontal="center" vertical="center"/>
      <protection/>
    </xf>
    <xf numFmtId="0" fontId="97" fillId="34" borderId="75" xfId="0" applyFont="1" applyFill="1" applyBorder="1" applyAlignment="1" applyProtection="1">
      <alignment horizontal="center" vertical="center"/>
      <protection/>
    </xf>
    <xf numFmtId="0" fontId="91" fillId="41" borderId="10" xfId="56" applyFont="1" applyFill="1" applyBorder="1" applyAlignment="1" applyProtection="1">
      <alignment horizontal="center"/>
      <protection/>
    </xf>
    <xf numFmtId="0" fontId="89" fillId="34" borderId="14" xfId="56" applyFont="1" applyFill="1" applyBorder="1" applyAlignment="1" applyProtection="1">
      <alignment horizontal="center" vertical="center" wrapText="1"/>
      <protection/>
    </xf>
    <xf numFmtId="0" fontId="89" fillId="34" borderId="10" xfId="56" applyFont="1" applyFill="1" applyBorder="1" applyAlignment="1" applyProtection="1">
      <alignment horizontal="center" vertical="center" wrapText="1"/>
      <protection/>
    </xf>
    <xf numFmtId="0" fontId="89" fillId="34" borderId="15" xfId="56" applyFont="1" applyFill="1" applyBorder="1" applyAlignment="1" applyProtection="1">
      <alignment horizontal="center" vertical="center" wrapText="1"/>
      <protection/>
    </xf>
    <xf numFmtId="0" fontId="89" fillId="34" borderId="12" xfId="56" applyFont="1" applyFill="1" applyBorder="1" applyAlignment="1" applyProtection="1">
      <alignment horizontal="center" vertical="center" wrapText="1"/>
      <protection/>
    </xf>
    <xf numFmtId="0" fontId="89" fillId="32" borderId="0" xfId="0" applyFont="1" applyFill="1" applyBorder="1" applyAlignment="1" applyProtection="1">
      <alignment horizontal="left"/>
      <protection/>
    </xf>
    <xf numFmtId="0" fontId="89" fillId="34" borderId="40" xfId="56" applyFont="1" applyFill="1" applyBorder="1" applyAlignment="1" applyProtection="1">
      <alignment horizontal="center" vertical="center"/>
      <protection/>
    </xf>
    <xf numFmtId="0" fontId="89" fillId="34" borderId="36" xfId="56" applyFont="1" applyFill="1" applyBorder="1" applyAlignment="1" applyProtection="1">
      <alignment horizontal="center" vertical="center"/>
      <protection/>
    </xf>
    <xf numFmtId="0" fontId="89" fillId="34" borderId="14" xfId="56" applyNumberFormat="1" applyFont="1" applyFill="1" applyBorder="1" applyAlignment="1" applyProtection="1">
      <alignment horizontal="center" vertical="center" wrapText="1"/>
      <protection/>
    </xf>
    <xf numFmtId="0" fontId="89" fillId="34" borderId="10" xfId="56" applyNumberFormat="1" applyFont="1" applyFill="1" applyBorder="1" applyAlignment="1" applyProtection="1">
      <alignment horizontal="center" vertical="center" wrapText="1"/>
      <protection/>
    </xf>
    <xf numFmtId="0" fontId="102" fillId="0" borderId="0" xfId="0" applyFont="1" applyFill="1" applyBorder="1" applyAlignment="1" applyProtection="1">
      <alignment horizontal="left" vertical="top" wrapText="1"/>
      <protection/>
    </xf>
    <xf numFmtId="49" fontId="89" fillId="32" borderId="0" xfId="53" applyNumberFormat="1" applyFont="1" applyFill="1" applyBorder="1" applyAlignment="1" applyProtection="1">
      <alignment horizontal="left"/>
      <protection/>
    </xf>
    <xf numFmtId="0" fontId="89" fillId="37" borderId="0" xfId="0" applyFont="1" applyFill="1" applyAlignment="1" applyProtection="1">
      <alignment horizontal="left"/>
      <protection/>
    </xf>
    <xf numFmtId="0" fontId="89" fillId="0" borderId="10" xfId="0" applyFont="1" applyBorder="1" applyAlignment="1">
      <alignment horizontal="center" vertical="top" wrapText="1"/>
    </xf>
    <xf numFmtId="0" fontId="89" fillId="0" borderId="33" xfId="0" applyFont="1" applyBorder="1" applyAlignment="1">
      <alignment horizontal="center" vertical="top" wrapText="1"/>
    </xf>
    <xf numFmtId="0" fontId="89" fillId="0" borderId="12" xfId="0" applyFont="1" applyBorder="1" applyAlignment="1">
      <alignment horizontal="center" vertical="top" wrapText="1"/>
    </xf>
    <xf numFmtId="0" fontId="89" fillId="0" borderId="0" xfId="0" applyFont="1" applyAlignment="1" applyProtection="1">
      <alignment horizontal="left"/>
      <protection/>
    </xf>
    <xf numFmtId="0" fontId="11" fillId="32" borderId="55" xfId="59" applyFont="1" applyFill="1" applyBorder="1" applyAlignment="1" applyProtection="1">
      <alignment horizontal="center" vertical="top" wrapText="1"/>
      <protection locked="0"/>
    </xf>
    <xf numFmtId="0" fontId="11" fillId="32" borderId="0" xfId="59" applyFont="1" applyFill="1" applyBorder="1" applyAlignment="1" applyProtection="1">
      <alignment horizontal="center" vertical="top" wrapText="1"/>
      <protection locked="0"/>
    </xf>
    <xf numFmtId="0" fontId="11" fillId="32" borderId="82" xfId="59" applyFont="1" applyFill="1" applyBorder="1" applyAlignment="1" applyProtection="1">
      <alignment horizontal="center" vertical="top" wrapText="1"/>
      <protection locked="0"/>
    </xf>
    <xf numFmtId="0" fontId="8" fillId="0" borderId="43" xfId="54" applyFont="1" applyBorder="1" applyAlignment="1">
      <alignment horizontal="center" vertical="top" wrapText="1"/>
      <protection/>
    </xf>
    <xf numFmtId="0" fontId="8" fillId="0" borderId="114" xfId="54" applyFont="1" applyBorder="1" applyAlignment="1">
      <alignment horizontal="center" vertical="top" wrapText="1"/>
      <protection/>
    </xf>
    <xf numFmtId="0" fontId="8" fillId="0" borderId="89" xfId="54" applyFont="1" applyBorder="1" applyAlignment="1">
      <alignment horizontal="center" vertical="top" wrapText="1"/>
      <protection/>
    </xf>
    <xf numFmtId="0" fontId="8" fillId="0" borderId="49" xfId="54" applyFont="1" applyBorder="1" applyAlignment="1">
      <alignment horizontal="center" vertical="top" wrapText="1"/>
      <protection/>
    </xf>
    <xf numFmtId="0" fontId="108" fillId="0" borderId="46" xfId="0" applyFont="1" applyBorder="1" applyAlignment="1">
      <alignment horizontal="center" vertical="center" wrapText="1"/>
    </xf>
    <xf numFmtId="0" fontId="108" fillId="0" borderId="7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 wrapText="1"/>
    </xf>
    <xf numFmtId="0" fontId="8" fillId="0" borderId="75" xfId="0" applyFont="1" applyBorder="1" applyAlignment="1">
      <alignment vertical="center" wrapText="1"/>
    </xf>
    <xf numFmtId="0" fontId="11" fillId="32" borderId="122" xfId="59" applyFont="1" applyFill="1" applyBorder="1" applyAlignment="1" applyProtection="1">
      <alignment vertical="top" wrapText="1"/>
      <protection locked="0"/>
    </xf>
    <xf numFmtId="0" fontId="11" fillId="32" borderId="45" xfId="59" applyFont="1" applyFill="1" applyBorder="1" applyAlignment="1" applyProtection="1">
      <alignment vertical="top" wrapText="1"/>
      <protection locked="0"/>
    </xf>
    <xf numFmtId="0" fontId="11" fillId="32" borderId="65" xfId="59" applyFont="1" applyFill="1" applyBorder="1" applyAlignment="1" applyProtection="1">
      <alignment horizontal="center" vertical="top" wrapText="1"/>
      <protection locked="0"/>
    </xf>
    <xf numFmtId="0" fontId="11" fillId="32" borderId="16" xfId="59" applyFont="1" applyFill="1" applyBorder="1" applyAlignment="1" applyProtection="1">
      <alignment horizontal="center" vertical="top" wrapText="1"/>
      <protection locked="0"/>
    </xf>
    <xf numFmtId="0" fontId="11" fillId="32" borderId="122" xfId="59" applyFont="1" applyFill="1" applyBorder="1" applyAlignment="1" applyProtection="1">
      <alignment horizontal="center" vertical="center" wrapText="1"/>
      <protection locked="0"/>
    </xf>
    <xf numFmtId="0" fontId="11" fillId="32" borderId="45" xfId="59" applyFont="1" applyFill="1" applyBorder="1" applyAlignment="1" applyProtection="1">
      <alignment horizontal="center" vertical="center" wrapText="1"/>
      <protection locked="0"/>
    </xf>
    <xf numFmtId="0" fontId="11" fillId="32" borderId="65" xfId="59" applyFont="1" applyFill="1" applyBorder="1" applyAlignment="1" applyProtection="1">
      <alignment horizontal="center" vertical="center" wrapText="1"/>
      <protection locked="0"/>
    </xf>
    <xf numFmtId="0" fontId="11" fillId="32" borderId="16" xfId="59" applyFont="1" applyFill="1" applyBorder="1" applyAlignment="1" applyProtection="1">
      <alignment horizontal="center" vertical="center" wrapText="1"/>
      <protection locked="0"/>
    </xf>
    <xf numFmtId="0" fontId="8" fillId="32" borderId="55" xfId="59" applyFont="1" applyFill="1" applyBorder="1" applyAlignment="1" applyProtection="1">
      <alignment horizontal="center" vertical="center" wrapText="1"/>
      <protection locked="0"/>
    </xf>
    <xf numFmtId="0" fontId="8" fillId="32" borderId="0" xfId="59" applyFont="1" applyFill="1" applyBorder="1" applyAlignment="1" applyProtection="1">
      <alignment horizontal="center" vertical="center" wrapText="1"/>
      <protection locked="0"/>
    </xf>
    <xf numFmtId="0" fontId="8" fillId="32" borderId="65" xfId="59" applyFont="1" applyFill="1" applyBorder="1" applyAlignment="1" applyProtection="1">
      <alignment horizontal="center" vertical="center" wrapText="1"/>
      <protection locked="0"/>
    </xf>
    <xf numFmtId="0" fontId="8" fillId="32" borderId="16" xfId="59" applyFont="1" applyFill="1" applyBorder="1" applyAlignment="1" applyProtection="1">
      <alignment horizontal="center" vertical="center" wrapText="1"/>
      <protection locked="0"/>
    </xf>
    <xf numFmtId="0" fontId="8" fillId="32" borderId="43" xfId="59" applyFont="1" applyFill="1" applyBorder="1" applyAlignment="1" applyProtection="1">
      <alignment horizontal="center" vertical="top" wrapText="1"/>
      <protection/>
    </xf>
    <xf numFmtId="0" fontId="8" fillId="32" borderId="114" xfId="59" applyFont="1" applyFill="1" applyBorder="1" applyAlignment="1" applyProtection="1">
      <alignment horizontal="center" vertical="top" wrapText="1"/>
      <protection/>
    </xf>
    <xf numFmtId="0" fontId="8" fillId="32" borderId="33" xfId="59" applyFont="1" applyFill="1" applyBorder="1" applyAlignment="1" applyProtection="1">
      <alignment horizontal="center" vertical="top" wrapText="1"/>
      <protection/>
    </xf>
    <xf numFmtId="0" fontId="11" fillId="0" borderId="7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32" borderId="43" xfId="59" applyFont="1" applyFill="1" applyBorder="1" applyAlignment="1" applyProtection="1">
      <alignment horizontal="center" vertical="center" wrapText="1"/>
      <protection locked="0"/>
    </xf>
    <xf numFmtId="0" fontId="18" fillId="32" borderId="114" xfId="59" applyFont="1" applyFill="1" applyBorder="1" applyAlignment="1" applyProtection="1">
      <alignment horizontal="center" vertical="center" wrapText="1"/>
      <protection locked="0"/>
    </xf>
    <xf numFmtId="0" fontId="18" fillId="32" borderId="89" xfId="59" applyFont="1" applyFill="1" applyBorder="1" applyAlignment="1" applyProtection="1">
      <alignment horizontal="center" vertical="center" wrapText="1"/>
      <protection locked="0"/>
    </xf>
    <xf numFmtId="0" fontId="18" fillId="32" borderId="49" xfId="59" applyFont="1" applyFill="1" applyBorder="1" applyAlignment="1" applyProtection="1">
      <alignment horizontal="center" vertical="center" wrapText="1"/>
      <protection locked="0"/>
    </xf>
    <xf numFmtId="0" fontId="11" fillId="32" borderId="0" xfId="59" applyFont="1" applyFill="1" applyBorder="1" applyAlignment="1" applyProtection="1">
      <alignment horizontal="center" vertical="center" wrapText="1"/>
      <protection locked="0"/>
    </xf>
    <xf numFmtId="0" fontId="17" fillId="0" borderId="55" xfId="57" applyFont="1" applyFill="1" applyBorder="1" applyAlignment="1" applyProtection="1">
      <alignment vertical="center" wrapText="1"/>
      <protection locked="0"/>
    </xf>
    <xf numFmtId="0" fontId="17" fillId="0" borderId="0" xfId="57" applyFont="1" applyFill="1" applyBorder="1" applyAlignment="1" applyProtection="1">
      <alignment vertical="center" wrapText="1"/>
      <protection locked="0"/>
    </xf>
    <xf numFmtId="0" fontId="17" fillId="0" borderId="35" xfId="57" applyFont="1" applyFill="1" applyBorder="1" applyAlignment="1" applyProtection="1">
      <alignment vertical="center" wrapTex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А" xfId="55"/>
    <cellStyle name="Обычный_Исламское окно к ПРО  МКК (2)" xfId="56"/>
    <cellStyle name="Обычный_Книга1" xfId="57"/>
    <cellStyle name="Обычный_Книга2121212" xfId="58"/>
    <cellStyle name="Обычный_Общая част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0">
      <selection activeCell="A28" sqref="A28:I28"/>
    </sheetView>
  </sheetViews>
  <sheetFormatPr defaultColWidth="9.140625" defaultRowHeight="12.75"/>
  <cols>
    <col min="1" max="1" width="15.7109375" style="33" customWidth="1"/>
    <col min="2" max="2" width="13.28125" style="33" customWidth="1"/>
    <col min="3" max="8" width="9.140625" style="33" customWidth="1"/>
    <col min="9" max="9" width="13.140625" style="33" customWidth="1"/>
    <col min="10" max="16384" width="9.140625" style="33" customWidth="1"/>
  </cols>
  <sheetData>
    <row r="1" ht="12.75">
      <c r="A1" s="46"/>
    </row>
    <row r="2" spans="1:10" ht="12.75">
      <c r="A2" s="47"/>
      <c r="B2" s="48"/>
      <c r="C2" s="1571" t="s">
        <v>953</v>
      </c>
      <c r="D2" s="1571"/>
      <c r="E2" s="1571"/>
      <c r="F2" s="49"/>
      <c r="G2" s="1572" t="s">
        <v>169</v>
      </c>
      <c r="H2" s="1572"/>
      <c r="I2" s="1573"/>
      <c r="J2" s="50"/>
    </row>
    <row r="3" spans="1:10" ht="12.75">
      <c r="A3" s="51"/>
      <c r="B3" s="7"/>
      <c r="C3" s="66" t="s">
        <v>954</v>
      </c>
      <c r="D3" s="66"/>
      <c r="E3" s="67"/>
      <c r="F3" s="52"/>
      <c r="G3" s="1561" t="s">
        <v>170</v>
      </c>
      <c r="H3" s="1561"/>
      <c r="I3" s="1562"/>
      <c r="J3" s="50"/>
    </row>
    <row r="4" spans="1:10" ht="12.75">
      <c r="A4" s="51"/>
      <c r="B4" s="7"/>
      <c r="C4" s="52"/>
      <c r="D4" s="52"/>
      <c r="E4" s="7"/>
      <c r="F4" s="52"/>
      <c r="G4" s="1561" t="s">
        <v>171</v>
      </c>
      <c r="H4" s="1561"/>
      <c r="I4" s="1562"/>
      <c r="J4" s="50"/>
    </row>
    <row r="5" spans="1:10" ht="12.75">
      <c r="A5" s="51"/>
      <c r="B5" s="7"/>
      <c r="C5" s="7"/>
      <c r="D5" s="7"/>
      <c r="E5" s="7"/>
      <c r="F5" s="52"/>
      <c r="G5" s="1561" t="s">
        <v>172</v>
      </c>
      <c r="H5" s="1561"/>
      <c r="I5" s="1562"/>
      <c r="J5" s="50"/>
    </row>
    <row r="6" spans="1:10" ht="12.75">
      <c r="A6" s="1565" t="s">
        <v>838</v>
      </c>
      <c r="B6" s="1566"/>
      <c r="C6" s="1566"/>
      <c r="D6" s="1566"/>
      <c r="E6" s="1566"/>
      <c r="F6" s="1566"/>
      <c r="G6" s="1566"/>
      <c r="H6" s="7"/>
      <c r="I6" s="55"/>
      <c r="J6" s="50"/>
    </row>
    <row r="7" spans="1:10" ht="12.75">
      <c r="A7" s="54"/>
      <c r="B7" s="4"/>
      <c r="C7" s="4"/>
      <c r="D7" s="4"/>
      <c r="E7" s="4"/>
      <c r="F7" s="4"/>
      <c r="G7" s="4"/>
      <c r="H7" s="7"/>
      <c r="I7" s="55"/>
      <c r="J7" s="50"/>
    </row>
    <row r="8" spans="1:10" ht="13.5" thickBot="1">
      <c r="A8" s="1567"/>
      <c r="B8" s="1568"/>
      <c r="C8" s="573"/>
      <c r="D8" s="7"/>
      <c r="E8" s="16" t="s">
        <v>173</v>
      </c>
      <c r="F8" s="1570"/>
      <c r="G8" s="1570"/>
      <c r="H8" s="7"/>
      <c r="I8" s="55"/>
      <c r="J8" s="50"/>
    </row>
    <row r="9" spans="1:10" ht="12.75">
      <c r="A9" s="51" t="s">
        <v>174</v>
      </c>
      <c r="B9" s="52"/>
      <c r="C9" s="52"/>
      <c r="D9" s="7"/>
      <c r="E9" s="7" t="s">
        <v>175</v>
      </c>
      <c r="F9" s="7"/>
      <c r="G9" s="7"/>
      <c r="H9" s="7"/>
      <c r="I9" s="55"/>
      <c r="J9" s="50"/>
    </row>
    <row r="10" spans="1:10" ht="12.75">
      <c r="A10" s="51"/>
      <c r="B10" s="7"/>
      <c r="C10" s="7"/>
      <c r="D10" s="7"/>
      <c r="E10" s="7"/>
      <c r="F10" s="7"/>
      <c r="G10" s="7"/>
      <c r="H10" s="7"/>
      <c r="I10" s="55"/>
      <c r="J10" s="50"/>
    </row>
    <row r="11" spans="1:10" ht="12.75">
      <c r="A11" s="51" t="s">
        <v>176</v>
      </c>
      <c r="B11" s="1567"/>
      <c r="C11" s="1568"/>
      <c r="D11" s="52"/>
      <c r="E11" s="7" t="s">
        <v>177</v>
      </c>
      <c r="F11" s="1567"/>
      <c r="G11" s="1568"/>
      <c r="H11" s="7"/>
      <c r="I11" s="55"/>
      <c r="J11" s="50"/>
    </row>
    <row r="12" spans="1:10" ht="12.75">
      <c r="A12" s="51"/>
      <c r="B12" s="7" t="s">
        <v>178</v>
      </c>
      <c r="C12" s="52"/>
      <c r="D12" s="7"/>
      <c r="E12" s="7"/>
      <c r="F12" s="1569" t="s">
        <v>179</v>
      </c>
      <c r="G12" s="1569"/>
      <c r="H12" s="7"/>
      <c r="I12" s="55"/>
      <c r="J12" s="50"/>
    </row>
    <row r="13" spans="1:10" ht="12.75">
      <c r="A13" s="51"/>
      <c r="B13" s="7"/>
      <c r="C13" s="7"/>
      <c r="D13" s="7"/>
      <c r="E13" s="7"/>
      <c r="F13" s="7"/>
      <c r="G13" s="7"/>
      <c r="H13" s="7"/>
      <c r="I13" s="55"/>
      <c r="J13" s="50"/>
    </row>
    <row r="14" spans="1:10" ht="12.75">
      <c r="A14" s="1563" t="s">
        <v>180</v>
      </c>
      <c r="B14" s="1564"/>
      <c r="C14" s="1564"/>
      <c r="D14" s="1564"/>
      <c r="E14" s="1564"/>
      <c r="F14" s="7"/>
      <c r="G14" s="7"/>
      <c r="H14" s="7"/>
      <c r="I14" s="55"/>
      <c r="J14" s="50"/>
    </row>
    <row r="15" spans="1:10" ht="12.75">
      <c r="A15" s="51"/>
      <c r="B15" s="7"/>
      <c r="C15" s="7"/>
      <c r="D15" s="7"/>
      <c r="E15" s="7"/>
      <c r="F15" s="7"/>
      <c r="G15" s="7"/>
      <c r="H15" s="7"/>
      <c r="I15" s="55"/>
      <c r="J15" s="50"/>
    </row>
    <row r="16" spans="1:10" ht="13.5" thickBot="1">
      <c r="A16" s="1574" t="s">
        <v>181</v>
      </c>
      <c r="B16" s="1569"/>
      <c r="C16" s="1569"/>
      <c r="D16" s="7"/>
      <c r="E16" s="68"/>
      <c r="F16" s="1569" t="s">
        <v>182</v>
      </c>
      <c r="G16" s="1569"/>
      <c r="H16" s="1569"/>
      <c r="I16" s="55"/>
      <c r="J16" s="50"/>
    </row>
    <row r="17" spans="1:10" ht="13.5" thickBot="1">
      <c r="A17" s="51"/>
      <c r="B17" s="7"/>
      <c r="C17" s="7"/>
      <c r="D17" s="7"/>
      <c r="E17" s="68"/>
      <c r="F17" s="1569" t="s">
        <v>183</v>
      </c>
      <c r="G17" s="1569"/>
      <c r="H17" s="1569"/>
      <c r="I17" s="55"/>
      <c r="J17" s="50"/>
    </row>
    <row r="18" spans="1:10" ht="12.75">
      <c r="A18" s="51"/>
      <c r="B18" s="7"/>
      <c r="C18" s="7"/>
      <c r="D18" s="7"/>
      <c r="E18" s="76"/>
      <c r="F18" s="1569" t="s">
        <v>184</v>
      </c>
      <c r="G18" s="1569"/>
      <c r="H18" s="1569"/>
      <c r="I18" s="55"/>
      <c r="J18" s="50"/>
    </row>
    <row r="19" spans="1:10" ht="12.75">
      <c r="A19" s="1574" t="s">
        <v>185</v>
      </c>
      <c r="B19" s="1569"/>
      <c r="C19" s="52"/>
      <c r="D19" s="52"/>
      <c r="E19" s="52"/>
      <c r="F19" s="52"/>
      <c r="G19" s="52"/>
      <c r="H19" s="52"/>
      <c r="I19" s="55"/>
      <c r="J19" s="50"/>
    </row>
    <row r="20" spans="1:10" ht="13.5" thickBot="1">
      <c r="A20" s="56" t="s">
        <v>186</v>
      </c>
      <c r="B20" s="1579"/>
      <c r="C20" s="1580"/>
      <c r="D20" s="1580"/>
      <c r="E20" s="1580"/>
      <c r="F20" s="1580"/>
      <c r="G20" s="1580"/>
      <c r="H20" s="1580"/>
      <c r="I20" s="55"/>
      <c r="J20" s="50"/>
    </row>
    <row r="21" spans="1:10" ht="13.5" thickBot="1">
      <c r="A21" s="51"/>
      <c r="B21" s="15"/>
      <c r="C21" s="1577"/>
      <c r="D21" s="1577"/>
      <c r="E21" s="1577"/>
      <c r="F21" s="1577"/>
      <c r="G21" s="1577"/>
      <c r="H21" s="1577"/>
      <c r="I21" s="55"/>
      <c r="J21" s="50"/>
    </row>
    <row r="22" spans="1:10" ht="12.75">
      <c r="A22" s="51"/>
      <c r="B22" s="7" t="s">
        <v>837</v>
      </c>
      <c r="C22" s="52"/>
      <c r="D22" s="7"/>
      <c r="E22" s="7"/>
      <c r="F22" s="7"/>
      <c r="G22" s="7"/>
      <c r="H22" s="7"/>
      <c r="I22" s="55"/>
      <c r="J22" s="50"/>
    </row>
    <row r="23" spans="1:10" ht="12.75">
      <c r="A23" s="51"/>
      <c r="B23" s="7"/>
      <c r="C23" s="69"/>
      <c r="D23" s="7" t="s">
        <v>9</v>
      </c>
      <c r="E23" s="7"/>
      <c r="F23" s="7"/>
      <c r="G23" s="7"/>
      <c r="H23" s="7"/>
      <c r="I23" s="55"/>
      <c r="J23" s="50"/>
    </row>
    <row r="24" spans="1:10" ht="12.75">
      <c r="A24" s="51"/>
      <c r="B24" s="7"/>
      <c r="C24" s="52"/>
      <c r="D24" s="7" t="s">
        <v>10</v>
      </c>
      <c r="E24" s="7"/>
      <c r="F24" s="7"/>
      <c r="G24" s="7"/>
      <c r="H24" s="7"/>
      <c r="I24" s="55"/>
      <c r="J24" s="50"/>
    </row>
    <row r="25" spans="1:10" ht="12.75">
      <c r="A25" s="51"/>
      <c r="B25" s="7"/>
      <c r="C25" s="52"/>
      <c r="D25" s="7" t="s">
        <v>11</v>
      </c>
      <c r="E25" s="7"/>
      <c r="F25" s="7"/>
      <c r="G25" s="7"/>
      <c r="H25" s="7"/>
      <c r="I25" s="55"/>
      <c r="J25" s="50"/>
    </row>
    <row r="26" spans="1:10" ht="12.75">
      <c r="A26" s="51"/>
      <c r="B26" s="7"/>
      <c r="C26" s="52"/>
      <c r="D26" s="7" t="s">
        <v>12</v>
      </c>
      <c r="E26" s="7"/>
      <c r="F26" s="7"/>
      <c r="G26" s="7"/>
      <c r="H26" s="7"/>
      <c r="I26" s="55"/>
      <c r="J26" s="50"/>
    </row>
    <row r="27" spans="1:10" ht="12.75">
      <c r="A27" s="51"/>
      <c r="B27" s="7"/>
      <c r="C27" s="1578" t="s">
        <v>187</v>
      </c>
      <c r="D27" s="1578"/>
      <c r="E27" s="1578"/>
      <c r="F27" s="1578"/>
      <c r="G27" s="7"/>
      <c r="H27" s="7"/>
      <c r="I27" s="55"/>
      <c r="J27" s="50"/>
    </row>
    <row r="28" spans="1:10" ht="12.75">
      <c r="A28" s="1574" t="s">
        <v>188</v>
      </c>
      <c r="B28" s="1569"/>
      <c r="C28" s="1569"/>
      <c r="D28" s="1569"/>
      <c r="E28" s="1569"/>
      <c r="F28" s="1569"/>
      <c r="G28" s="1569"/>
      <c r="H28" s="1569"/>
      <c r="I28" s="1576"/>
      <c r="J28" s="50"/>
    </row>
    <row r="29" spans="1:10" ht="12.75">
      <c r="A29" s="1574" t="s">
        <v>189</v>
      </c>
      <c r="B29" s="1569"/>
      <c r="C29" s="1569"/>
      <c r="D29" s="1569"/>
      <c r="E29" s="1569"/>
      <c r="F29" s="1569"/>
      <c r="G29" s="1569"/>
      <c r="H29" s="1569"/>
      <c r="I29" s="1576"/>
      <c r="J29" s="50"/>
    </row>
    <row r="30" spans="1:10" ht="12.75">
      <c r="A30" s="1574" t="s">
        <v>190</v>
      </c>
      <c r="B30" s="1569"/>
      <c r="C30" s="1569"/>
      <c r="D30" s="1569"/>
      <c r="E30" s="1569"/>
      <c r="F30" s="1569"/>
      <c r="G30" s="1569"/>
      <c r="H30" s="1569"/>
      <c r="I30" s="1576"/>
      <c r="J30" s="50"/>
    </row>
    <row r="31" spans="1:10" ht="12.75">
      <c r="A31" s="1574" t="s">
        <v>191</v>
      </c>
      <c r="B31" s="1569"/>
      <c r="C31" s="57"/>
      <c r="D31" s="57"/>
      <c r="E31" s="57"/>
      <c r="F31" s="57"/>
      <c r="G31" s="7"/>
      <c r="H31" s="7"/>
      <c r="I31" s="55"/>
      <c r="J31" s="50"/>
    </row>
    <row r="32" spans="1:10" ht="12.75">
      <c r="A32" s="51"/>
      <c r="B32" s="7"/>
      <c r="C32" s="57"/>
      <c r="D32" s="57"/>
      <c r="E32" s="57"/>
      <c r="F32" s="57"/>
      <c r="G32" s="7"/>
      <c r="H32" s="7"/>
      <c r="I32" s="55"/>
      <c r="J32" s="50"/>
    </row>
    <row r="33" spans="1:10" ht="13.5" thickBot="1">
      <c r="A33" s="1574" t="s">
        <v>192</v>
      </c>
      <c r="B33" s="1569"/>
      <c r="C33" s="1569"/>
      <c r="D33" s="1569"/>
      <c r="E33" s="70"/>
      <c r="F33" s="4"/>
      <c r="G33" s="1593"/>
      <c r="H33" s="1593"/>
      <c r="I33" s="1594"/>
      <c r="J33" s="50"/>
    </row>
    <row r="34" spans="1:10" ht="12.75">
      <c r="A34" s="51"/>
      <c r="B34" s="7"/>
      <c r="C34" s="7"/>
      <c r="D34" s="7"/>
      <c r="E34" s="1569" t="s">
        <v>193</v>
      </c>
      <c r="F34" s="1569"/>
      <c r="G34" s="7" t="s">
        <v>194</v>
      </c>
      <c r="H34" s="52"/>
      <c r="I34" s="53"/>
      <c r="J34" s="50"/>
    </row>
    <row r="35" spans="1:10" ht="13.5" thickBot="1">
      <c r="A35" s="1574" t="s">
        <v>195</v>
      </c>
      <c r="B35" s="1569"/>
      <c r="C35" s="7"/>
      <c r="D35" s="7"/>
      <c r="E35" s="70"/>
      <c r="F35" s="4"/>
      <c r="G35" s="1593"/>
      <c r="H35" s="1593"/>
      <c r="I35" s="1594"/>
      <c r="J35" s="50"/>
    </row>
    <row r="36" spans="1:10" ht="12.75">
      <c r="A36" s="51"/>
      <c r="B36" s="7"/>
      <c r="C36" s="7"/>
      <c r="D36" s="7"/>
      <c r="E36" s="1569" t="s">
        <v>193</v>
      </c>
      <c r="F36" s="1569"/>
      <c r="G36" s="7" t="s">
        <v>194</v>
      </c>
      <c r="H36" s="52"/>
      <c r="I36" s="53"/>
      <c r="J36" s="50"/>
    </row>
    <row r="37" spans="1:10" ht="12.75">
      <c r="A37" s="51"/>
      <c r="B37" s="7"/>
      <c r="C37" s="7"/>
      <c r="D37" s="7"/>
      <c r="E37" s="7"/>
      <c r="F37" s="7"/>
      <c r="G37" s="7"/>
      <c r="H37" s="52"/>
      <c r="I37" s="53"/>
      <c r="J37" s="50"/>
    </row>
    <row r="38" spans="1:10" ht="13.5" thickBot="1">
      <c r="A38" s="1574" t="s">
        <v>196</v>
      </c>
      <c r="B38" s="1569"/>
      <c r="C38" s="7"/>
      <c r="D38" s="7"/>
      <c r="E38" s="70"/>
      <c r="F38" s="70"/>
      <c r="G38" s="70"/>
      <c r="H38" s="52"/>
      <c r="I38" s="53"/>
      <c r="J38" s="50"/>
    </row>
    <row r="39" spans="1:10" ht="12.75">
      <c r="A39" s="51"/>
      <c r="B39" s="7"/>
      <c r="C39" s="7"/>
      <c r="D39" s="7"/>
      <c r="E39" s="1575" t="s">
        <v>197</v>
      </c>
      <c r="F39" s="1575"/>
      <c r="G39" s="1575"/>
      <c r="H39" s="52"/>
      <c r="I39" s="53"/>
      <c r="J39" s="50"/>
    </row>
    <row r="40" spans="1:10" ht="13.5" thickBot="1">
      <c r="A40" s="51"/>
      <c r="B40" s="7"/>
      <c r="C40" s="7"/>
      <c r="D40" s="7"/>
      <c r="E40" s="7"/>
      <c r="F40" s="7"/>
      <c r="G40" s="7"/>
      <c r="H40" s="7"/>
      <c r="I40" s="55"/>
      <c r="J40" s="50"/>
    </row>
    <row r="41" spans="1:10" ht="13.5" thickBot="1">
      <c r="A41" s="1588" t="s">
        <v>198</v>
      </c>
      <c r="B41" s="1589"/>
      <c r="C41" s="1589"/>
      <c r="D41" s="1592"/>
      <c r="E41" s="1582"/>
      <c r="F41" s="1581"/>
      <c r="G41" s="1582"/>
      <c r="H41" s="1581"/>
      <c r="I41" s="1582"/>
      <c r="J41" s="50"/>
    </row>
    <row r="42" spans="1:10" ht="12.75">
      <c r="A42" s="1590"/>
      <c r="B42" s="1591"/>
      <c r="C42" s="1591"/>
      <c r="D42" s="1587" t="s">
        <v>199</v>
      </c>
      <c r="E42" s="1587"/>
      <c r="F42" s="1587" t="s">
        <v>200</v>
      </c>
      <c r="G42" s="1587"/>
      <c r="H42" s="1575" t="s">
        <v>201</v>
      </c>
      <c r="I42" s="1599"/>
      <c r="J42" s="50"/>
    </row>
    <row r="43" spans="1:10" ht="13.5" thickBot="1">
      <c r="A43" s="58"/>
      <c r="B43" s="59"/>
      <c r="C43" s="59"/>
      <c r="D43" s="59"/>
      <c r="E43" s="59"/>
      <c r="F43" s="59"/>
      <c r="G43" s="59"/>
      <c r="H43" s="59"/>
      <c r="I43" s="60"/>
      <c r="J43" s="50"/>
    </row>
    <row r="44" spans="1:10" ht="12.75">
      <c r="A44" s="51" t="s">
        <v>955</v>
      </c>
      <c r="B44" s="61"/>
      <c r="C44" s="61"/>
      <c r="D44" s="61"/>
      <c r="E44" s="61"/>
      <c r="F44" s="61"/>
      <c r="G44" s="61"/>
      <c r="H44" s="61"/>
      <c r="I44" s="62"/>
      <c r="J44" s="50"/>
    </row>
    <row r="45" spans="1:10" ht="13.5" thickBot="1">
      <c r="A45" s="51"/>
      <c r="B45" s="7"/>
      <c r="C45" s="7"/>
      <c r="D45" s="7"/>
      <c r="E45" s="7"/>
      <c r="F45" s="7"/>
      <c r="G45" s="7"/>
      <c r="H45" s="7"/>
      <c r="I45" s="55"/>
      <c r="J45" s="50"/>
    </row>
    <row r="46" spans="1:10" ht="25.5" customHeight="1" thickBot="1">
      <c r="A46" s="1583" t="s">
        <v>202</v>
      </c>
      <c r="B46" s="1584"/>
      <c r="C46" s="63" t="s">
        <v>201</v>
      </c>
      <c r="D46" s="1585" t="s">
        <v>203</v>
      </c>
      <c r="E46" s="1586"/>
      <c r="F46" s="63" t="s">
        <v>201</v>
      </c>
      <c r="G46" s="1585" t="s">
        <v>204</v>
      </c>
      <c r="H46" s="1586"/>
      <c r="I46" s="64" t="s">
        <v>201</v>
      </c>
      <c r="J46" s="50"/>
    </row>
    <row r="47" spans="1:10" ht="12.75">
      <c r="A47" s="1595"/>
      <c r="B47" s="1596"/>
      <c r="C47" s="1600"/>
      <c r="D47" s="1602"/>
      <c r="E47" s="1596"/>
      <c r="F47" s="1600"/>
      <c r="G47" s="1602"/>
      <c r="H47" s="1596"/>
      <c r="I47" s="1604"/>
      <c r="J47" s="50"/>
    </row>
    <row r="48" spans="1:10" ht="13.5" thickBot="1">
      <c r="A48" s="1597"/>
      <c r="B48" s="1598"/>
      <c r="C48" s="1601"/>
      <c r="D48" s="1603"/>
      <c r="E48" s="1598"/>
      <c r="F48" s="1601"/>
      <c r="G48" s="1603"/>
      <c r="H48" s="1598"/>
      <c r="I48" s="1605"/>
      <c r="J48" s="50"/>
    </row>
  </sheetData>
  <sheetProtection/>
  <mergeCells count="48">
    <mergeCell ref="G35:I35"/>
    <mergeCell ref="G33:I33"/>
    <mergeCell ref="A47:B48"/>
    <mergeCell ref="H42:I42"/>
    <mergeCell ref="C47:C48"/>
    <mergeCell ref="D47:E48"/>
    <mergeCell ref="F47:F48"/>
    <mergeCell ref="G47:H48"/>
    <mergeCell ref="I47:I48"/>
    <mergeCell ref="A33:D33"/>
    <mergeCell ref="H41:I41"/>
    <mergeCell ref="A46:B46"/>
    <mergeCell ref="D46:E46"/>
    <mergeCell ref="G46:H46"/>
    <mergeCell ref="D42:E42"/>
    <mergeCell ref="F42:G42"/>
    <mergeCell ref="A41:C42"/>
    <mergeCell ref="D41:E41"/>
    <mergeCell ref="F41:G41"/>
    <mergeCell ref="A28:I28"/>
    <mergeCell ref="A29:I29"/>
    <mergeCell ref="A19:B19"/>
    <mergeCell ref="A16:C16"/>
    <mergeCell ref="C21:H21"/>
    <mergeCell ref="C27:F27"/>
    <mergeCell ref="F16:H16"/>
    <mergeCell ref="B20:H20"/>
    <mergeCell ref="F17:H17"/>
    <mergeCell ref="F18:H18"/>
    <mergeCell ref="C2:E2"/>
    <mergeCell ref="G2:I2"/>
    <mergeCell ref="G3:I3"/>
    <mergeCell ref="A38:B38"/>
    <mergeCell ref="E39:G39"/>
    <mergeCell ref="A31:B31"/>
    <mergeCell ref="E36:F36"/>
    <mergeCell ref="E34:F34"/>
    <mergeCell ref="A35:B35"/>
    <mergeCell ref="A30:I30"/>
    <mergeCell ref="G4:I4"/>
    <mergeCell ref="A14:E14"/>
    <mergeCell ref="A6:G6"/>
    <mergeCell ref="A8:B8"/>
    <mergeCell ref="B11:C11"/>
    <mergeCell ref="F11:G11"/>
    <mergeCell ref="G5:I5"/>
    <mergeCell ref="F12:G12"/>
    <mergeCell ref="F8:G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1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" sqref="D14"/>
    </sheetView>
  </sheetViews>
  <sheetFormatPr defaultColWidth="8.8515625" defaultRowHeight="12.75"/>
  <cols>
    <col min="1" max="1" width="45.140625" style="756" customWidth="1"/>
    <col min="2" max="2" width="19.28125" style="756" customWidth="1"/>
    <col min="3" max="3" width="18.28125" style="756" customWidth="1"/>
    <col min="4" max="5" width="11.7109375" style="756" customWidth="1"/>
    <col min="6" max="6" width="35.00390625" style="756" customWidth="1"/>
    <col min="7" max="8" width="8.8515625" style="756" customWidth="1"/>
    <col min="9" max="9" width="27.00390625" style="756" customWidth="1"/>
    <col min="10" max="16384" width="8.8515625" style="756" customWidth="1"/>
  </cols>
  <sheetData>
    <row r="1" spans="1:5" s="754" customFormat="1" ht="18" customHeight="1">
      <c r="A1" s="752" t="s">
        <v>739</v>
      </c>
      <c r="B1" s="753"/>
      <c r="C1" s="753"/>
      <c r="D1" s="753"/>
      <c r="E1" s="753"/>
    </row>
    <row r="2" spans="1:5" s="754" customFormat="1" ht="17.25" customHeight="1">
      <c r="A2" s="755" t="s">
        <v>906</v>
      </c>
      <c r="B2" s="753"/>
      <c r="C2" s="753"/>
      <c r="D2" s="753"/>
      <c r="E2" s="753"/>
    </row>
    <row r="3" ht="14.25">
      <c r="I3" s="756" t="s">
        <v>956</v>
      </c>
    </row>
    <row r="4" spans="1:9" s="757" customFormat="1" ht="38.25" customHeight="1">
      <c r="A4" s="1615" t="s">
        <v>207</v>
      </c>
      <c r="B4" s="1615" t="s">
        <v>276</v>
      </c>
      <c r="C4" s="1615" t="s">
        <v>787</v>
      </c>
      <c r="D4" s="1617" t="s">
        <v>907</v>
      </c>
      <c r="E4" s="1617"/>
      <c r="F4" s="1615" t="s">
        <v>277</v>
      </c>
      <c r="G4" s="1615" t="s">
        <v>908</v>
      </c>
      <c r="H4" s="1615" t="s">
        <v>761</v>
      </c>
      <c r="I4" s="1615" t="s">
        <v>278</v>
      </c>
    </row>
    <row r="5" spans="1:9" s="757" customFormat="1" ht="15">
      <c r="A5" s="1616"/>
      <c r="B5" s="1616"/>
      <c r="C5" s="1616"/>
      <c r="D5" s="758" t="s">
        <v>279</v>
      </c>
      <c r="E5" s="758" t="s">
        <v>909</v>
      </c>
      <c r="F5" s="1616"/>
      <c r="G5" s="1616"/>
      <c r="H5" s="1616"/>
      <c r="I5" s="1616"/>
    </row>
    <row r="6" spans="1:9" s="770" customFormat="1" ht="15">
      <c r="A6" s="769">
        <v>1</v>
      </c>
      <c r="B6" s="769">
        <v>2</v>
      </c>
      <c r="C6" s="769">
        <v>3</v>
      </c>
      <c r="D6" s="769">
        <v>4</v>
      </c>
      <c r="E6" s="769">
        <v>5</v>
      </c>
      <c r="F6" s="769">
        <v>6</v>
      </c>
      <c r="G6" s="769">
        <v>7</v>
      </c>
      <c r="H6" s="769">
        <v>8</v>
      </c>
      <c r="I6" s="769">
        <v>9</v>
      </c>
    </row>
    <row r="7" spans="1:9" s="763" customFormat="1" ht="15">
      <c r="A7" s="760" t="s">
        <v>910</v>
      </c>
      <c r="B7" s="761">
        <f>SUM(B8:B12)</f>
        <v>0</v>
      </c>
      <c r="C7" s="761">
        <f>SUM(C8:C12)</f>
        <v>0</v>
      </c>
      <c r="D7" s="762"/>
      <c r="E7" s="762"/>
      <c r="F7" s="762"/>
      <c r="G7" s="762"/>
      <c r="H7" s="762"/>
      <c r="I7" s="762"/>
    </row>
    <row r="8" spans="1:9" s="763" customFormat="1" ht="15">
      <c r="A8" s="764" t="s">
        <v>881</v>
      </c>
      <c r="B8" s="765"/>
      <c r="C8" s="765"/>
      <c r="D8" s="765"/>
      <c r="E8" s="765"/>
      <c r="F8" s="765"/>
      <c r="G8" s="765"/>
      <c r="H8" s="765"/>
      <c r="I8" s="765"/>
    </row>
    <row r="9" spans="1:9" s="763" customFormat="1" ht="15">
      <c r="A9" s="764" t="s">
        <v>103</v>
      </c>
      <c r="B9" s="765"/>
      <c r="C9" s="765"/>
      <c r="D9" s="765"/>
      <c r="E9" s="765"/>
      <c r="F9" s="765"/>
      <c r="G9" s="765"/>
      <c r="H9" s="765"/>
      <c r="I9" s="765"/>
    </row>
    <row r="10" spans="1:9" s="763" customFormat="1" ht="30">
      <c r="A10" s="764" t="s">
        <v>882</v>
      </c>
      <c r="B10" s="765"/>
      <c r="C10" s="765"/>
      <c r="D10" s="765"/>
      <c r="E10" s="765"/>
      <c r="F10" s="765"/>
      <c r="G10" s="765"/>
      <c r="H10" s="765"/>
      <c r="I10" s="765"/>
    </row>
    <row r="11" spans="1:9" s="763" customFormat="1" ht="15">
      <c r="A11" s="764" t="s">
        <v>104</v>
      </c>
      <c r="B11" s="765"/>
      <c r="C11" s="765"/>
      <c r="D11" s="765"/>
      <c r="E11" s="765"/>
      <c r="F11" s="765"/>
      <c r="G11" s="765"/>
      <c r="H11" s="765"/>
      <c r="I11" s="765"/>
    </row>
    <row r="12" spans="1:9" s="763" customFormat="1" ht="15">
      <c r="A12" s="764" t="s">
        <v>883</v>
      </c>
      <c r="B12" s="765"/>
      <c r="C12" s="765"/>
      <c r="D12" s="765"/>
      <c r="E12" s="765"/>
      <c r="F12" s="765"/>
      <c r="G12" s="765"/>
      <c r="H12" s="765"/>
      <c r="I12" s="765"/>
    </row>
    <row r="13" spans="1:9" s="763" customFormat="1" ht="15">
      <c r="A13" s="760" t="s">
        <v>911</v>
      </c>
      <c r="B13" s="766"/>
      <c r="C13" s="766"/>
      <c r="D13" s="766"/>
      <c r="E13" s="766"/>
      <c r="F13" s="766"/>
      <c r="G13" s="766"/>
      <c r="H13" s="766"/>
      <c r="I13" s="766"/>
    </row>
    <row r="14" spans="1:9" s="763" customFormat="1" ht="15">
      <c r="A14" s="760" t="s">
        <v>912</v>
      </c>
      <c r="B14" s="766"/>
      <c r="C14" s="766"/>
      <c r="D14" s="766"/>
      <c r="E14" s="766"/>
      <c r="F14" s="766"/>
      <c r="G14" s="766"/>
      <c r="H14" s="766"/>
      <c r="I14" s="766"/>
    </row>
    <row r="15" spans="1:9" s="763" customFormat="1" ht="35.25" customHeight="1">
      <c r="A15" s="760" t="s">
        <v>913</v>
      </c>
      <c r="B15" s="761">
        <f>B16+B17</f>
        <v>0</v>
      </c>
      <c r="C15" s="761">
        <f>C16+C17</f>
        <v>0</v>
      </c>
      <c r="D15" s="762"/>
      <c r="E15" s="762"/>
      <c r="F15" s="762"/>
      <c r="G15" s="762"/>
      <c r="H15" s="762"/>
      <c r="I15" s="762"/>
    </row>
    <row r="16" spans="1:9" s="763" customFormat="1" ht="30">
      <c r="A16" s="764" t="s">
        <v>914</v>
      </c>
      <c r="B16" s="767"/>
      <c r="C16" s="767"/>
      <c r="D16" s="767"/>
      <c r="E16" s="767"/>
      <c r="F16" s="767"/>
      <c r="G16" s="767"/>
      <c r="H16" s="767"/>
      <c r="I16" s="767"/>
    </row>
    <row r="17" spans="1:9" s="763" customFormat="1" ht="30">
      <c r="A17" s="764" t="s">
        <v>915</v>
      </c>
      <c r="B17" s="767"/>
      <c r="C17" s="767"/>
      <c r="D17" s="767"/>
      <c r="E17" s="767"/>
      <c r="F17" s="767"/>
      <c r="G17" s="767"/>
      <c r="H17" s="767"/>
      <c r="I17" s="767"/>
    </row>
    <row r="18" spans="1:9" s="768" customFormat="1" ht="15">
      <c r="A18" s="771" t="s">
        <v>281</v>
      </c>
      <c r="B18" s="772">
        <f>B7+B13+B14+B15</f>
        <v>0</v>
      </c>
      <c r="C18" s="772">
        <f>C7+C13+C14+C15</f>
        <v>0</v>
      </c>
      <c r="D18" s="773"/>
      <c r="E18" s="773"/>
      <c r="F18" s="773"/>
      <c r="G18" s="773"/>
      <c r="H18" s="773"/>
      <c r="I18" s="773"/>
    </row>
    <row r="19" s="746" customFormat="1" ht="14.25"/>
    <row r="20" s="745" customFormat="1" ht="15">
      <c r="A20" s="745" t="s">
        <v>211</v>
      </c>
    </row>
    <row r="21" s="745" customFormat="1" ht="15"/>
    <row r="22" s="745" customFormat="1" ht="15">
      <c r="A22" s="745" t="s">
        <v>211</v>
      </c>
    </row>
  </sheetData>
  <sheetProtection password="C7AC" sheet="1"/>
  <mergeCells count="8">
    <mergeCell ref="B4:B5"/>
    <mergeCell ref="A4:A5"/>
    <mergeCell ref="D4:E4"/>
    <mergeCell ref="I4:I5"/>
    <mergeCell ref="H4:H5"/>
    <mergeCell ref="G4:G5"/>
    <mergeCell ref="F4:F5"/>
    <mergeCell ref="C4:C5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" sqref="J3"/>
    </sheetView>
  </sheetViews>
  <sheetFormatPr defaultColWidth="9.140625" defaultRowHeight="12.75"/>
  <cols>
    <col min="1" max="1" width="2.8515625" style="778" bestFit="1" customWidth="1"/>
    <col min="2" max="2" width="37.00390625" style="724" customWidth="1"/>
    <col min="3" max="4" width="12.28125" style="724" customWidth="1"/>
    <col min="5" max="6" width="13.57421875" style="724" customWidth="1"/>
    <col min="7" max="7" width="13.28125" style="724" customWidth="1"/>
    <col min="8" max="8" width="18.57421875" style="724" customWidth="1"/>
    <col min="9" max="10" width="20.57421875" style="724" customWidth="1"/>
    <col min="11" max="16384" width="9.140625" style="724" customWidth="1"/>
  </cols>
  <sheetData>
    <row r="1" ht="14.25">
      <c r="B1" s="779" t="s">
        <v>739</v>
      </c>
    </row>
    <row r="3" spans="2:10" ht="15" thickBot="1">
      <c r="B3" s="780" t="s">
        <v>283</v>
      </c>
      <c r="J3" s="724" t="s">
        <v>956</v>
      </c>
    </row>
    <row r="4" spans="1:10" s="797" customFormat="1" ht="42" customHeight="1">
      <c r="A4" s="795" t="s">
        <v>212</v>
      </c>
      <c r="B4" s="796" t="s">
        <v>284</v>
      </c>
      <c r="C4" s="1618" t="s">
        <v>285</v>
      </c>
      <c r="D4" s="1619"/>
      <c r="E4" s="1618" t="s">
        <v>286</v>
      </c>
      <c r="F4" s="1619"/>
      <c r="G4" s="1618" t="s">
        <v>287</v>
      </c>
      <c r="H4" s="1619"/>
      <c r="I4" s="1620" t="s">
        <v>288</v>
      </c>
      <c r="J4" s="1621"/>
    </row>
    <row r="5" spans="1:10" s="798" customFormat="1" ht="28.5">
      <c r="A5" s="781"/>
      <c r="B5" s="782"/>
      <c r="C5" s="783" t="s">
        <v>279</v>
      </c>
      <c r="D5" s="783" t="s">
        <v>280</v>
      </c>
      <c r="E5" s="783" t="s">
        <v>279</v>
      </c>
      <c r="F5" s="783" t="s">
        <v>280</v>
      </c>
      <c r="G5" s="783" t="s">
        <v>279</v>
      </c>
      <c r="H5" s="783" t="s">
        <v>280</v>
      </c>
      <c r="I5" s="783" t="s">
        <v>289</v>
      </c>
      <c r="J5" s="784" t="s">
        <v>290</v>
      </c>
    </row>
    <row r="6" spans="1:10" ht="14.25">
      <c r="A6" s="785"/>
      <c r="B6" s="786"/>
      <c r="C6" s="782">
        <v>1</v>
      </c>
      <c r="D6" s="782">
        <v>2</v>
      </c>
      <c r="E6" s="782">
        <v>3</v>
      </c>
      <c r="F6" s="782">
        <v>4</v>
      </c>
      <c r="G6" s="782">
        <v>5</v>
      </c>
      <c r="H6" s="782">
        <v>6</v>
      </c>
      <c r="I6" s="782">
        <v>7</v>
      </c>
      <c r="J6" s="787">
        <v>8</v>
      </c>
    </row>
    <row r="7" spans="1:10" ht="28.5">
      <c r="A7" s="788">
        <v>1</v>
      </c>
      <c r="B7" s="789" t="s">
        <v>291</v>
      </c>
      <c r="C7" s="790"/>
      <c r="D7" s="790"/>
      <c r="E7" s="790"/>
      <c r="F7" s="790"/>
      <c r="G7" s="790"/>
      <c r="H7" s="790"/>
      <c r="I7" s="790"/>
      <c r="J7" s="791"/>
    </row>
    <row r="8" spans="1:10" ht="28.5">
      <c r="A8" s="788">
        <v>2</v>
      </c>
      <c r="B8" s="789" t="s">
        <v>292</v>
      </c>
      <c r="C8" s="790"/>
      <c r="D8" s="790"/>
      <c r="E8" s="790"/>
      <c r="F8" s="790"/>
      <c r="G8" s="790"/>
      <c r="H8" s="790"/>
      <c r="I8" s="790"/>
      <c r="J8" s="791"/>
    </row>
    <row r="9" spans="1:10" ht="28.5">
      <c r="A9" s="788">
        <v>3</v>
      </c>
      <c r="B9" s="789" t="s">
        <v>293</v>
      </c>
      <c r="C9" s="790"/>
      <c r="D9" s="790"/>
      <c r="E9" s="790"/>
      <c r="F9" s="790"/>
      <c r="G9" s="790"/>
      <c r="H9" s="790"/>
      <c r="I9" s="790"/>
      <c r="J9" s="791"/>
    </row>
    <row r="10" spans="1:10" ht="28.5">
      <c r="A10" s="788">
        <v>4</v>
      </c>
      <c r="B10" s="789" t="s">
        <v>294</v>
      </c>
      <c r="C10" s="790"/>
      <c r="D10" s="790"/>
      <c r="E10" s="790"/>
      <c r="F10" s="790"/>
      <c r="G10" s="790"/>
      <c r="H10" s="790"/>
      <c r="I10" s="790"/>
      <c r="J10" s="791"/>
    </row>
    <row r="11" spans="1:10" ht="14.25">
      <c r="A11" s="788">
        <v>5</v>
      </c>
      <c r="B11" s="789" t="s">
        <v>295</v>
      </c>
      <c r="C11" s="790"/>
      <c r="D11" s="790"/>
      <c r="E11" s="790"/>
      <c r="F11" s="790"/>
      <c r="G11" s="790"/>
      <c r="H11" s="790"/>
      <c r="I11" s="790"/>
      <c r="J11" s="791"/>
    </row>
    <row r="12" spans="1:3" s="746" customFormat="1" ht="15">
      <c r="A12" s="744"/>
      <c r="B12" s="745"/>
      <c r="C12" s="745"/>
    </row>
    <row r="13" spans="1:10" s="745" customFormat="1" ht="15">
      <c r="A13" s="744"/>
      <c r="B13" s="745" t="s">
        <v>211</v>
      </c>
      <c r="D13" s="792"/>
      <c r="E13" s="792"/>
      <c r="F13" s="792"/>
      <c r="G13" s="792"/>
      <c r="H13" s="792"/>
      <c r="I13" s="793"/>
      <c r="J13" s="793"/>
    </row>
    <row r="14" spans="1:10" s="745" customFormat="1" ht="15">
      <c r="A14" s="744"/>
      <c r="D14" s="793"/>
      <c r="E14" s="793"/>
      <c r="F14" s="793"/>
      <c r="G14" s="793"/>
      <c r="H14" s="793"/>
      <c r="I14" s="793"/>
      <c r="J14" s="793"/>
    </row>
    <row r="15" spans="1:3" s="746" customFormat="1" ht="15">
      <c r="A15" s="744"/>
      <c r="B15" s="745" t="s">
        <v>211</v>
      </c>
      <c r="C15" s="745"/>
    </row>
    <row r="16" s="746" customFormat="1" ht="14.25">
      <c r="A16" s="794"/>
    </row>
    <row r="17" s="746" customFormat="1" ht="14.25">
      <c r="A17" s="794"/>
    </row>
  </sheetData>
  <sheetProtection password="C7AC" sheet="1"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20" zoomScaleNormal="130" zoomScaleSheetLayoutView="12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" sqref="K4"/>
    </sheetView>
  </sheetViews>
  <sheetFormatPr defaultColWidth="9.140625" defaultRowHeight="12.75"/>
  <cols>
    <col min="1" max="1" width="38.00390625" style="489" customWidth="1"/>
    <col min="2" max="10" width="9.140625" style="489" customWidth="1"/>
    <col min="11" max="11" width="11.28125" style="489" customWidth="1"/>
    <col min="12" max="16384" width="9.140625" style="143" customWidth="1"/>
  </cols>
  <sheetData>
    <row r="1" spans="1:11" s="665" customFormat="1" ht="12.75">
      <c r="A1" s="78" t="s">
        <v>739</v>
      </c>
      <c r="B1" s="78"/>
      <c r="C1" s="663"/>
      <c r="D1" s="663"/>
      <c r="E1" s="663"/>
      <c r="F1" s="664"/>
      <c r="G1" s="664"/>
      <c r="H1" s="664"/>
      <c r="I1" s="664"/>
      <c r="J1" s="664"/>
      <c r="K1" s="664"/>
    </row>
    <row r="2" spans="1:5" ht="12.75">
      <c r="A2" s="666"/>
      <c r="B2" s="666"/>
      <c r="C2" s="666"/>
      <c r="D2" s="666"/>
      <c r="E2" s="666"/>
    </row>
    <row r="3" spans="1:5" ht="12.75">
      <c r="A3" s="221" t="s">
        <v>916</v>
      </c>
      <c r="B3" s="221"/>
      <c r="C3" s="666"/>
      <c r="D3" s="666"/>
      <c r="E3" s="666"/>
    </row>
    <row r="4" ht="12.75">
      <c r="K4" s="489" t="s">
        <v>956</v>
      </c>
    </row>
    <row r="5" spans="1:11" s="667" customFormat="1" ht="42" customHeight="1">
      <c r="A5" s="1624" t="s">
        <v>284</v>
      </c>
      <c r="B5" s="1622" t="s">
        <v>917</v>
      </c>
      <c r="C5" s="1623"/>
      <c r="D5" s="1622" t="s">
        <v>286</v>
      </c>
      <c r="E5" s="1623"/>
      <c r="F5" s="1622" t="s">
        <v>918</v>
      </c>
      <c r="G5" s="1623"/>
      <c r="H5" s="1622" t="s">
        <v>941</v>
      </c>
      <c r="I5" s="1623"/>
      <c r="J5" s="1622" t="s">
        <v>919</v>
      </c>
      <c r="K5" s="1623"/>
    </row>
    <row r="6" spans="1:11" s="667" customFormat="1" ht="45" customHeight="1">
      <c r="A6" s="1625"/>
      <c r="B6" s="222" t="s">
        <v>279</v>
      </c>
      <c r="C6" s="222" t="s">
        <v>280</v>
      </c>
      <c r="D6" s="222" t="s">
        <v>279</v>
      </c>
      <c r="E6" s="222" t="s">
        <v>280</v>
      </c>
      <c r="F6" s="222" t="s">
        <v>279</v>
      </c>
      <c r="G6" s="222" t="s">
        <v>280</v>
      </c>
      <c r="H6" s="222" t="s">
        <v>279</v>
      </c>
      <c r="I6" s="222" t="s">
        <v>280</v>
      </c>
      <c r="J6" s="222" t="s">
        <v>289</v>
      </c>
      <c r="K6" s="222" t="s">
        <v>920</v>
      </c>
    </row>
    <row r="7" spans="1:11" s="799" customFormat="1" ht="12.75">
      <c r="A7" s="719">
        <v>1</v>
      </c>
      <c r="B7" s="719">
        <v>2</v>
      </c>
      <c r="C7" s="719">
        <v>3</v>
      </c>
      <c r="D7" s="719">
        <v>4</v>
      </c>
      <c r="E7" s="719">
        <v>5</v>
      </c>
      <c r="F7" s="719">
        <v>6</v>
      </c>
      <c r="G7" s="719">
        <v>7</v>
      </c>
      <c r="H7" s="719">
        <v>8</v>
      </c>
      <c r="I7" s="719">
        <v>9</v>
      </c>
      <c r="J7" s="719">
        <v>10</v>
      </c>
      <c r="K7" s="719">
        <v>11</v>
      </c>
    </row>
    <row r="8" spans="1:11" s="804" customFormat="1" ht="12.75">
      <c r="A8" s="800" t="s">
        <v>921</v>
      </c>
      <c r="B8" s="801"/>
      <c r="C8" s="801"/>
      <c r="D8" s="802"/>
      <c r="E8" s="802"/>
      <c r="F8" s="803"/>
      <c r="G8" s="803"/>
      <c r="H8" s="803"/>
      <c r="I8" s="803"/>
      <c r="J8" s="801"/>
      <c r="K8" s="801"/>
    </row>
    <row r="9" spans="1:11" s="804" customFormat="1" ht="12.75">
      <c r="A9" s="800" t="s">
        <v>922</v>
      </c>
      <c r="B9" s="801"/>
      <c r="C9" s="801"/>
      <c r="D9" s="802"/>
      <c r="E9" s="802"/>
      <c r="F9" s="803"/>
      <c r="G9" s="803"/>
      <c r="H9" s="803"/>
      <c r="I9" s="803"/>
      <c r="J9" s="801"/>
      <c r="K9" s="801"/>
    </row>
    <row r="10" spans="1:11" s="804" customFormat="1" ht="12.75">
      <c r="A10" s="800" t="s">
        <v>923</v>
      </c>
      <c r="B10" s="801"/>
      <c r="C10" s="801"/>
      <c r="D10" s="802"/>
      <c r="E10" s="802"/>
      <c r="F10" s="803"/>
      <c r="G10" s="803"/>
      <c r="H10" s="803"/>
      <c r="I10" s="803"/>
      <c r="J10" s="801"/>
      <c r="K10" s="801"/>
    </row>
    <row r="11" spans="1:11" s="804" customFormat="1" ht="12.75">
      <c r="A11" s="800" t="s">
        <v>924</v>
      </c>
      <c r="B11" s="801"/>
      <c r="C11" s="801"/>
      <c r="D11" s="802"/>
      <c r="E11" s="802"/>
      <c r="F11" s="803"/>
      <c r="G11" s="803"/>
      <c r="H11" s="803"/>
      <c r="I11" s="803"/>
      <c r="J11" s="801"/>
      <c r="K11" s="801"/>
    </row>
    <row r="12" spans="1:11" s="804" customFormat="1" ht="12.75">
      <c r="A12" s="800" t="s">
        <v>295</v>
      </c>
      <c r="B12" s="801"/>
      <c r="C12" s="801"/>
      <c r="D12" s="802"/>
      <c r="E12" s="802"/>
      <c r="F12" s="803"/>
      <c r="G12" s="803"/>
      <c r="H12" s="803"/>
      <c r="I12" s="803"/>
      <c r="J12" s="801"/>
      <c r="K12" s="801"/>
    </row>
    <row r="13" spans="1:11" s="575" customFormat="1" ht="12.75">
      <c r="A13" s="668"/>
      <c r="B13" s="669"/>
      <c r="C13" s="669"/>
      <c r="D13" s="669"/>
      <c r="E13" s="669"/>
      <c r="F13" s="669"/>
      <c r="G13" s="669"/>
      <c r="H13" s="669"/>
      <c r="I13" s="669"/>
      <c r="J13" s="669"/>
      <c r="K13" s="669"/>
    </row>
    <row r="14" spans="1:11" s="575" customFormat="1" ht="12.75">
      <c r="A14" s="575" t="s">
        <v>211</v>
      </c>
      <c r="E14" s="668"/>
      <c r="F14" s="668"/>
      <c r="G14" s="668"/>
      <c r="H14" s="668"/>
      <c r="I14" s="668"/>
      <c r="J14" s="668"/>
      <c r="K14" s="668"/>
    </row>
    <row r="15" spans="5:11" s="575" customFormat="1" ht="12.75">
      <c r="E15" s="668"/>
      <c r="F15" s="668"/>
      <c r="G15" s="668"/>
      <c r="H15" s="668"/>
      <c r="I15" s="668"/>
      <c r="J15" s="668"/>
      <c r="K15" s="668"/>
    </row>
    <row r="16" spans="1:11" s="575" customFormat="1" ht="12.75">
      <c r="A16" s="575" t="s">
        <v>211</v>
      </c>
      <c r="E16" s="668"/>
      <c r="F16" s="668"/>
      <c r="G16" s="668"/>
      <c r="H16" s="668"/>
      <c r="I16" s="668"/>
      <c r="J16" s="668"/>
      <c r="K16" s="668"/>
    </row>
  </sheetData>
  <sheetProtection password="C7AC" sheet="1"/>
  <mergeCells count="6"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Normal="85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4" sqref="C44"/>
    </sheetView>
  </sheetViews>
  <sheetFormatPr defaultColWidth="9.140625" defaultRowHeight="12.75"/>
  <cols>
    <col min="1" max="1" width="3.140625" style="212" customWidth="1"/>
    <col min="2" max="2" width="68.421875" style="220" customWidth="1"/>
    <col min="3" max="3" width="13.00390625" style="124" customWidth="1"/>
    <col min="4" max="4" width="12.8515625" style="124" customWidth="1"/>
    <col min="5" max="16384" width="9.140625" style="124" customWidth="1"/>
  </cols>
  <sheetData>
    <row r="1" spans="1:2" s="282" customFormat="1" ht="21.75" customHeight="1">
      <c r="A1" s="280" t="s">
        <v>740</v>
      </c>
      <c r="B1" s="281"/>
    </row>
    <row r="2" spans="1:2" s="285" customFormat="1" ht="18.75" customHeight="1">
      <c r="A2" s="283" t="s">
        <v>925</v>
      </c>
      <c r="B2" s="284"/>
    </row>
    <row r="3" ht="13.5" thickBot="1">
      <c r="D3" s="124" t="s">
        <v>956</v>
      </c>
    </row>
    <row r="4" spans="1:4" s="289" customFormat="1" ht="31.5">
      <c r="A4" s="286"/>
      <c r="B4" s="287" t="s">
        <v>207</v>
      </c>
      <c r="C4" s="287" t="s">
        <v>297</v>
      </c>
      <c r="D4" s="288" t="s">
        <v>298</v>
      </c>
    </row>
    <row r="5" spans="1:4" s="289" customFormat="1" ht="15.75">
      <c r="A5" s="1626" t="s">
        <v>926</v>
      </c>
      <c r="B5" s="1627"/>
      <c r="C5" s="532"/>
      <c r="D5" s="533"/>
    </row>
    <row r="6" spans="1:4" s="223" customFormat="1" ht="12.75">
      <c r="A6" s="130">
        <v>1</v>
      </c>
      <c r="B6" s="216" t="s">
        <v>927</v>
      </c>
      <c r="C6" s="132">
        <f>SUM(C7:C9)</f>
        <v>0</v>
      </c>
      <c r="D6" s="132">
        <f>SUM(D7:D9)</f>
        <v>0</v>
      </c>
    </row>
    <row r="7" spans="1:4" s="223" customFormat="1" ht="12.75">
      <c r="A7" s="134"/>
      <c r="B7" s="217" t="s">
        <v>852</v>
      </c>
      <c r="C7" s="136"/>
      <c r="D7" s="137"/>
    </row>
    <row r="8" spans="1:4" s="223" customFormat="1" ht="12.75">
      <c r="A8" s="134"/>
      <c r="B8" s="217" t="s">
        <v>853</v>
      </c>
      <c r="C8" s="136"/>
      <c r="D8" s="137"/>
    </row>
    <row r="9" spans="1:4" s="223" customFormat="1" ht="12.75">
      <c r="A9" s="134"/>
      <c r="B9" s="217" t="s">
        <v>854</v>
      </c>
      <c r="C9" s="136"/>
      <c r="D9" s="137"/>
    </row>
    <row r="10" spans="1:4" s="223" customFormat="1" ht="12.75">
      <c r="A10" s="130">
        <v>2</v>
      </c>
      <c r="B10" s="216" t="s">
        <v>928</v>
      </c>
      <c r="C10" s="525"/>
      <c r="D10" s="525"/>
    </row>
    <row r="11" spans="1:4" s="223" customFormat="1" ht="12.75">
      <c r="A11" s="130">
        <v>3</v>
      </c>
      <c r="B11" s="216" t="s">
        <v>106</v>
      </c>
      <c r="C11" s="132">
        <f>SUM(C12:C18)</f>
        <v>0</v>
      </c>
      <c r="D11" s="132">
        <f>SUM(D12:D18)</f>
        <v>0</v>
      </c>
    </row>
    <row r="12" spans="1:4" s="223" customFormat="1" ht="12.75">
      <c r="A12" s="134"/>
      <c r="B12" s="217" t="s">
        <v>862</v>
      </c>
      <c r="C12" s="136"/>
      <c r="D12" s="137"/>
    </row>
    <row r="13" spans="1:4" s="223" customFormat="1" ht="12.75">
      <c r="A13" s="134"/>
      <c r="B13" s="217" t="s">
        <v>853</v>
      </c>
      <c r="C13" s="136"/>
      <c r="D13" s="137"/>
    </row>
    <row r="14" spans="1:4" s="223" customFormat="1" ht="12.75">
      <c r="A14" s="134"/>
      <c r="B14" s="217" t="s">
        <v>929</v>
      </c>
      <c r="C14" s="136"/>
      <c r="D14" s="137"/>
    </row>
    <row r="15" spans="1:4" s="223" customFormat="1" ht="12.75">
      <c r="A15" s="134"/>
      <c r="B15" s="217" t="s">
        <v>857</v>
      </c>
      <c r="C15" s="136"/>
      <c r="D15" s="137"/>
    </row>
    <row r="16" spans="1:4" s="223" customFormat="1" ht="12.75">
      <c r="A16" s="134"/>
      <c r="B16" s="217" t="s">
        <v>858</v>
      </c>
      <c r="C16" s="136"/>
      <c r="D16" s="137"/>
    </row>
    <row r="17" spans="1:4" s="223" customFormat="1" ht="12.75">
      <c r="A17" s="134"/>
      <c r="B17" s="217" t="s">
        <v>859</v>
      </c>
      <c r="C17" s="136"/>
      <c r="D17" s="137"/>
    </row>
    <row r="18" spans="1:4" s="223" customFormat="1" ht="12.75">
      <c r="A18" s="134"/>
      <c r="B18" s="217" t="s">
        <v>864</v>
      </c>
      <c r="C18" s="136"/>
      <c r="D18" s="137"/>
    </row>
    <row r="19" spans="1:4" s="223" customFormat="1" ht="12.75">
      <c r="A19" s="130">
        <v>4</v>
      </c>
      <c r="B19" s="216" t="s">
        <v>930</v>
      </c>
      <c r="C19" s="132">
        <f>SUM(C20:C26)</f>
        <v>0</v>
      </c>
      <c r="D19" s="132">
        <f>SUM(D20:D26)</f>
        <v>0</v>
      </c>
    </row>
    <row r="20" spans="1:4" s="223" customFormat="1" ht="12.75">
      <c r="A20" s="134"/>
      <c r="B20" s="217" t="s">
        <v>862</v>
      </c>
      <c r="C20" s="136"/>
      <c r="D20" s="137"/>
    </row>
    <row r="21" spans="1:4" s="223" customFormat="1" ht="12.75">
      <c r="A21" s="134"/>
      <c r="B21" s="217" t="s">
        <v>853</v>
      </c>
      <c r="C21" s="136"/>
      <c r="D21" s="137"/>
    </row>
    <row r="22" spans="1:4" s="223" customFormat="1" ht="12.75">
      <c r="A22" s="134"/>
      <c r="B22" s="217" t="s">
        <v>931</v>
      </c>
      <c r="C22" s="136"/>
      <c r="D22" s="137"/>
    </row>
    <row r="23" spans="1:4" s="223" customFormat="1" ht="12.75">
      <c r="A23" s="134"/>
      <c r="B23" s="217" t="s">
        <v>857</v>
      </c>
      <c r="C23" s="136"/>
      <c r="D23" s="137"/>
    </row>
    <row r="24" spans="1:4" s="223" customFormat="1" ht="12.75">
      <c r="A24" s="134"/>
      <c r="B24" s="217" t="s">
        <v>932</v>
      </c>
      <c r="C24" s="136"/>
      <c r="D24" s="137"/>
    </row>
    <row r="25" spans="1:4" s="223" customFormat="1" ht="12.75">
      <c r="A25" s="134"/>
      <c r="B25" s="217" t="s">
        <v>859</v>
      </c>
      <c r="C25" s="136"/>
      <c r="D25" s="137"/>
    </row>
    <row r="26" spans="1:4" s="223" customFormat="1" ht="12.75">
      <c r="A26" s="134"/>
      <c r="B26" s="217" t="s">
        <v>864</v>
      </c>
      <c r="C26" s="136"/>
      <c r="D26" s="137"/>
    </row>
    <row r="27" spans="1:4" s="223" customFormat="1" ht="12.75">
      <c r="A27" s="130">
        <v>5</v>
      </c>
      <c r="B27" s="216" t="s">
        <v>933</v>
      </c>
      <c r="C27" s="525"/>
      <c r="D27" s="525"/>
    </row>
    <row r="28" spans="1:4" s="292" customFormat="1" ht="12.75">
      <c r="A28" s="290">
        <v>6</v>
      </c>
      <c r="B28" s="291" t="s">
        <v>934</v>
      </c>
      <c r="C28" s="1466">
        <f>C6+C10+C11+C19+C27</f>
        <v>0</v>
      </c>
      <c r="D28" s="1466">
        <f>D6+D10+D11+D19+D27</f>
        <v>0</v>
      </c>
    </row>
    <row r="29" spans="1:4" s="223" customFormat="1" ht="14.25" customHeight="1">
      <c r="A29" s="1628" t="s">
        <v>935</v>
      </c>
      <c r="B29" s="1629"/>
      <c r="C29" s="1467"/>
      <c r="D29" s="1468"/>
    </row>
    <row r="30" spans="1:4" s="223" customFormat="1" ht="12.75">
      <c r="A30" s="130">
        <v>7</v>
      </c>
      <c r="B30" s="216" t="s">
        <v>936</v>
      </c>
      <c r="C30" s="132">
        <f>SUM(C31:C32)</f>
        <v>0</v>
      </c>
      <c r="D30" s="132">
        <f>SUM(D31:D32)</f>
        <v>0</v>
      </c>
    </row>
    <row r="31" spans="1:4" s="223" customFormat="1" ht="12.75">
      <c r="A31" s="134"/>
      <c r="B31" s="217" t="s">
        <v>852</v>
      </c>
      <c r="C31" s="136"/>
      <c r="D31" s="137"/>
    </row>
    <row r="32" spans="1:4" s="223" customFormat="1" ht="12.75">
      <c r="A32" s="134"/>
      <c r="B32" s="217" t="s">
        <v>853</v>
      </c>
      <c r="C32" s="136"/>
      <c r="D32" s="137"/>
    </row>
    <row r="33" spans="1:4" s="223" customFormat="1" ht="12.75">
      <c r="A33" s="130">
        <v>8</v>
      </c>
      <c r="B33" s="216" t="s">
        <v>937</v>
      </c>
      <c r="C33" s="132">
        <f>SUM(C34:C35)</f>
        <v>0</v>
      </c>
      <c r="D33" s="132">
        <f>SUM(D34:D35)</f>
        <v>0</v>
      </c>
    </row>
    <row r="34" spans="1:4" s="223" customFormat="1" ht="12.75">
      <c r="A34" s="134"/>
      <c r="B34" s="217" t="s">
        <v>852</v>
      </c>
      <c r="C34" s="136"/>
      <c r="D34" s="137"/>
    </row>
    <row r="35" spans="1:4" s="223" customFormat="1" ht="12.75">
      <c r="A35" s="134"/>
      <c r="B35" s="217" t="s">
        <v>853</v>
      </c>
      <c r="C35" s="136"/>
      <c r="D35" s="137"/>
    </row>
    <row r="36" spans="1:4" s="223" customFormat="1" ht="12.75">
      <c r="A36" s="130">
        <v>9</v>
      </c>
      <c r="B36" s="216" t="s">
        <v>938</v>
      </c>
      <c r="C36" s="525"/>
      <c r="D36" s="525"/>
    </row>
    <row r="37" spans="1:4" s="223" customFormat="1" ht="12.75">
      <c r="A37" s="130">
        <v>10</v>
      </c>
      <c r="B37" s="216" t="s">
        <v>0</v>
      </c>
      <c r="C37" s="525"/>
      <c r="D37" s="525"/>
    </row>
    <row r="38" spans="1:4" s="223" customFormat="1" ht="25.5">
      <c r="A38" s="130">
        <v>11</v>
      </c>
      <c r="B38" s="216" t="s">
        <v>1</v>
      </c>
      <c r="C38" s="525"/>
      <c r="D38" s="525"/>
    </row>
    <row r="39" spans="1:4" s="223" customFormat="1" ht="25.5">
      <c r="A39" s="130">
        <v>12</v>
      </c>
      <c r="B39" s="216" t="s">
        <v>2</v>
      </c>
      <c r="C39" s="132">
        <f>C40+C41</f>
        <v>0</v>
      </c>
      <c r="D39" s="132">
        <f>D40+D41</f>
        <v>0</v>
      </c>
    </row>
    <row r="40" spans="1:4" s="223" customFormat="1" ht="25.5">
      <c r="A40" s="134"/>
      <c r="B40" s="217" t="s">
        <v>3</v>
      </c>
      <c r="C40" s="136"/>
      <c r="D40" s="137"/>
    </row>
    <row r="41" spans="1:4" s="223" customFormat="1" ht="25.5">
      <c r="A41" s="134"/>
      <c r="B41" s="217" t="s">
        <v>4</v>
      </c>
      <c r="C41" s="136"/>
      <c r="D41" s="137"/>
    </row>
    <row r="42" spans="1:4" s="223" customFormat="1" ht="12.75">
      <c r="A42" s="130">
        <v>13</v>
      </c>
      <c r="B42" s="216" t="s">
        <v>5</v>
      </c>
      <c r="C42" s="525"/>
      <c r="D42" s="525"/>
    </row>
    <row r="43" spans="1:4" s="294" customFormat="1" ht="12.75">
      <c r="A43" s="293">
        <v>14</v>
      </c>
      <c r="B43" s="291" t="s">
        <v>6</v>
      </c>
      <c r="C43" s="1469">
        <f>C30+C33+C36+C37+C38+C39+C42</f>
        <v>0</v>
      </c>
      <c r="D43" s="1469">
        <f>D30+D33+D36+D37+D38+D39+D42</f>
        <v>0</v>
      </c>
    </row>
    <row r="44" spans="1:4" s="223" customFormat="1" ht="12.75">
      <c r="A44" s="295">
        <v>15</v>
      </c>
      <c r="B44" s="296" t="s">
        <v>7</v>
      </c>
      <c r="C44" s="1470">
        <f>C28-C43</f>
        <v>0</v>
      </c>
      <c r="D44" s="1470">
        <f>D28-D43</f>
        <v>0</v>
      </c>
    </row>
    <row r="45" spans="1:4" s="223" customFormat="1" ht="12.75">
      <c r="A45" s="134">
        <v>16</v>
      </c>
      <c r="B45" s="217" t="s">
        <v>8</v>
      </c>
      <c r="C45" s="136"/>
      <c r="D45" s="137"/>
    </row>
    <row r="46" spans="1:4" s="223" customFormat="1" ht="12.75">
      <c r="A46" s="130">
        <v>17</v>
      </c>
      <c r="B46" s="216" t="s">
        <v>26</v>
      </c>
      <c r="C46" s="132">
        <f>C44-C45</f>
        <v>0</v>
      </c>
      <c r="D46" s="132">
        <f>D44-D45</f>
        <v>0</v>
      </c>
    </row>
    <row r="47" spans="1:4" s="223" customFormat="1" ht="12.75">
      <c r="A47" s="1630" t="s">
        <v>27</v>
      </c>
      <c r="B47" s="1631"/>
      <c r="C47" s="1471"/>
      <c r="D47" s="1472"/>
    </row>
    <row r="48" spans="1:4" s="223" customFormat="1" ht="12.75">
      <c r="A48" s="134">
        <v>18</v>
      </c>
      <c r="B48" s="217" t="s">
        <v>28</v>
      </c>
      <c r="C48" s="136"/>
      <c r="D48" s="137"/>
    </row>
    <row r="49" spans="1:4" s="223" customFormat="1" ht="12.75">
      <c r="A49" s="134">
        <v>19</v>
      </c>
      <c r="B49" s="217" t="s">
        <v>29</v>
      </c>
      <c r="C49" s="136"/>
      <c r="D49" s="137"/>
    </row>
    <row r="50" spans="1:4" s="223" customFormat="1" ht="12.75">
      <c r="A50" s="134">
        <v>20</v>
      </c>
      <c r="B50" s="217" t="s">
        <v>30</v>
      </c>
      <c r="C50" s="136"/>
      <c r="D50" s="137"/>
    </row>
    <row r="51" spans="1:4" s="294" customFormat="1" ht="12.75">
      <c r="A51" s="293">
        <v>21</v>
      </c>
      <c r="B51" s="297" t="s">
        <v>31</v>
      </c>
      <c r="C51" s="1469">
        <f>SUM(C48:C50)</f>
        <v>0</v>
      </c>
      <c r="D51" s="1469">
        <f>SUM(D48:D50)</f>
        <v>0</v>
      </c>
    </row>
    <row r="52" spans="1:4" s="223" customFormat="1" ht="12.75">
      <c r="A52" s="1630" t="s">
        <v>32</v>
      </c>
      <c r="B52" s="1631"/>
      <c r="C52" s="1471"/>
      <c r="D52" s="1472"/>
    </row>
    <row r="53" spans="1:4" s="223" customFormat="1" ht="12.75">
      <c r="A53" s="134">
        <v>22</v>
      </c>
      <c r="B53" s="217" t="s">
        <v>33</v>
      </c>
      <c r="C53" s="136"/>
      <c r="D53" s="137"/>
    </row>
    <row r="54" spans="1:4" s="223" customFormat="1" ht="12.75">
      <c r="A54" s="134">
        <v>23</v>
      </c>
      <c r="B54" s="217" t="s">
        <v>323</v>
      </c>
      <c r="C54" s="136"/>
      <c r="D54" s="137"/>
    </row>
    <row r="55" spans="1:4" s="223" customFormat="1" ht="12.75">
      <c r="A55" s="134">
        <v>24</v>
      </c>
      <c r="B55" s="217" t="s">
        <v>34</v>
      </c>
      <c r="C55" s="136"/>
      <c r="D55" s="137"/>
    </row>
    <row r="56" spans="1:4" s="223" customFormat="1" ht="12.75">
      <c r="A56" s="134">
        <v>25</v>
      </c>
      <c r="B56" s="217" t="s">
        <v>35</v>
      </c>
      <c r="C56" s="136"/>
      <c r="D56" s="137"/>
    </row>
    <row r="57" spans="1:4" s="223" customFormat="1" ht="12.75">
      <c r="A57" s="134">
        <v>26</v>
      </c>
      <c r="B57" s="217" t="s">
        <v>36</v>
      </c>
      <c r="C57" s="136"/>
      <c r="D57" s="137"/>
    </row>
    <row r="58" spans="1:4" s="294" customFormat="1" ht="12.75">
      <c r="A58" s="293">
        <v>27</v>
      </c>
      <c r="B58" s="297" t="s">
        <v>208</v>
      </c>
      <c r="C58" s="1469">
        <f>SUM(C53:C57)</f>
        <v>0</v>
      </c>
      <c r="D58" s="1469">
        <f>SUM(D53:D57)</f>
        <v>0</v>
      </c>
    </row>
    <row r="59" spans="1:4" s="223" customFormat="1" ht="12.75">
      <c r="A59" s="134">
        <v>28</v>
      </c>
      <c r="B59" s="217" t="s">
        <v>37</v>
      </c>
      <c r="C59" s="136"/>
      <c r="D59" s="137"/>
    </row>
    <row r="60" spans="1:4" s="223" customFormat="1" ht="12.75">
      <c r="A60" s="134">
        <v>29</v>
      </c>
      <c r="B60" s="296" t="s">
        <v>38</v>
      </c>
      <c r="C60" s="1473">
        <f>C46+C51-C58</f>
        <v>0</v>
      </c>
      <c r="D60" s="1473">
        <f>D46+D51-D58</f>
        <v>0</v>
      </c>
    </row>
    <row r="61" spans="1:4" s="223" customFormat="1" ht="12.75">
      <c r="A61" s="134">
        <v>30</v>
      </c>
      <c r="B61" s="217" t="s">
        <v>342</v>
      </c>
      <c r="C61" s="136"/>
      <c r="D61" s="137"/>
    </row>
    <row r="62" spans="1:4" s="223" customFormat="1" ht="12.75">
      <c r="A62" s="134">
        <v>31</v>
      </c>
      <c r="B62" s="217" t="s">
        <v>39</v>
      </c>
      <c r="C62" s="136"/>
      <c r="D62" s="137"/>
    </row>
    <row r="63" spans="1:4" s="300" customFormat="1" ht="13.5" thickBot="1">
      <c r="A63" s="298">
        <v>32</v>
      </c>
      <c r="B63" s="299" t="s">
        <v>40</v>
      </c>
      <c r="C63" s="660">
        <f>C60-C61-C62</f>
        <v>0</v>
      </c>
      <c r="D63" s="660">
        <f>D60-D61-D62</f>
        <v>0</v>
      </c>
    </row>
    <row r="64" spans="1:2" s="577" customFormat="1" ht="12.75">
      <c r="A64" s="587"/>
      <c r="B64" s="584"/>
    </row>
    <row r="65" spans="1:2" s="577" customFormat="1" ht="12.75">
      <c r="A65" s="587"/>
      <c r="B65" s="584" t="s">
        <v>13</v>
      </c>
    </row>
    <row r="66" spans="1:2" s="577" customFormat="1" ht="12.75">
      <c r="A66" s="587"/>
      <c r="B66" s="584"/>
    </row>
    <row r="67" spans="1:2" s="577" customFormat="1" ht="12.75">
      <c r="A67" s="587"/>
      <c r="B67" s="584" t="s">
        <v>14</v>
      </c>
    </row>
  </sheetData>
  <sheetProtection password="C7AC" sheet="1"/>
  <mergeCells count="4">
    <mergeCell ref="A5:B5"/>
    <mergeCell ref="A29:B29"/>
    <mergeCell ref="A47:B47"/>
    <mergeCell ref="A52:B5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110" zoomScaleSheetLayoutView="11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8" sqref="D18"/>
    </sheetView>
  </sheetViews>
  <sheetFormatPr defaultColWidth="9.140625" defaultRowHeight="12.75"/>
  <cols>
    <col min="1" max="1" width="7.8515625" style="279" customWidth="1"/>
    <col min="2" max="2" width="66.00390625" style="79" customWidth="1"/>
    <col min="3" max="3" width="16.28125" style="79" customWidth="1"/>
    <col min="4" max="4" width="16.00390625" style="79" customWidth="1"/>
    <col min="5" max="5" width="8.00390625" style="230" customWidth="1"/>
    <col min="6" max="16384" width="9.140625" style="230" customWidth="1"/>
  </cols>
  <sheetData>
    <row r="1" spans="1:4" s="226" customFormat="1" ht="12.75">
      <c r="A1" s="224"/>
      <c r="B1" s="225" t="s">
        <v>740</v>
      </c>
      <c r="C1" s="77"/>
      <c r="D1" s="77"/>
    </row>
    <row r="2" spans="1:4" ht="12.75">
      <c r="A2" s="227"/>
      <c r="B2" s="615"/>
      <c r="C2" s="229"/>
      <c r="D2" s="229" t="s">
        <v>956</v>
      </c>
    </row>
    <row r="3" spans="1:4" s="234" customFormat="1" ht="12.75">
      <c r="A3" s="613" t="s">
        <v>212</v>
      </c>
      <c r="B3" s="231" t="s">
        <v>207</v>
      </c>
      <c r="C3" s="232" t="s">
        <v>297</v>
      </c>
      <c r="D3" s="233" t="s">
        <v>298</v>
      </c>
    </row>
    <row r="4" spans="1:4" s="234" customFormat="1" ht="12.75">
      <c r="A4" s="81"/>
      <c r="B4" s="235" t="s">
        <v>296</v>
      </c>
      <c r="C4" s="528"/>
      <c r="D4" s="529"/>
    </row>
    <row r="5" spans="1:4" ht="12.75">
      <c r="A5" s="236">
        <v>1</v>
      </c>
      <c r="B5" s="81" t="s">
        <v>304</v>
      </c>
      <c r="C5" s="82"/>
      <c r="D5" s="237"/>
    </row>
    <row r="6" spans="1:4" ht="12.75">
      <c r="A6" s="236">
        <v>2</v>
      </c>
      <c r="B6" s="81" t="s">
        <v>305</v>
      </c>
      <c r="C6" s="82"/>
      <c r="D6" s="237"/>
    </row>
    <row r="7" spans="1:4" ht="12.75">
      <c r="A7" s="236">
        <v>3</v>
      </c>
      <c r="B7" s="86" t="s">
        <v>105</v>
      </c>
      <c r="C7" s="82"/>
      <c r="D7" s="237"/>
    </row>
    <row r="8" spans="1:4" ht="12.75">
      <c r="A8" s="236">
        <v>4</v>
      </c>
      <c r="B8" s="81" t="s">
        <v>306</v>
      </c>
      <c r="C8" s="82"/>
      <c r="D8" s="237"/>
    </row>
    <row r="9" spans="1:4" ht="12.75">
      <c r="A9" s="236">
        <v>5</v>
      </c>
      <c r="B9" s="81" t="s">
        <v>307</v>
      </c>
      <c r="C9" s="82"/>
      <c r="D9" s="237"/>
    </row>
    <row r="10" spans="1:4" ht="12.75">
      <c r="A10" s="238">
        <v>6</v>
      </c>
      <c r="B10" s="239" t="s">
        <v>308</v>
      </c>
      <c r="C10" s="240">
        <f>C5+C6+C7+C8+C9</f>
        <v>0</v>
      </c>
      <c r="D10" s="241">
        <f>D5+D6+D7+D8+D9</f>
        <v>0</v>
      </c>
    </row>
    <row r="11" spans="1:4" ht="12.75">
      <c r="A11" s="81"/>
      <c r="B11" s="242" t="s">
        <v>299</v>
      </c>
      <c r="C11" s="528"/>
      <c r="D11" s="529"/>
    </row>
    <row r="12" spans="1:4" s="226" customFormat="1" ht="12.75">
      <c r="A12" s="243">
        <v>7</v>
      </c>
      <c r="B12" s="244" t="s">
        <v>309</v>
      </c>
      <c r="C12" s="82"/>
      <c r="D12" s="237"/>
    </row>
    <row r="13" spans="1:4" s="226" customFormat="1" ht="12.75">
      <c r="A13" s="243">
        <v>8</v>
      </c>
      <c r="B13" s="245" t="s">
        <v>310</v>
      </c>
      <c r="C13" s="82"/>
      <c r="D13" s="237"/>
    </row>
    <row r="14" spans="1:4" ht="12.75">
      <c r="A14" s="236">
        <v>9</v>
      </c>
      <c r="B14" s="86" t="s">
        <v>311</v>
      </c>
      <c r="C14" s="82"/>
      <c r="D14" s="237"/>
    </row>
    <row r="15" spans="1:4" ht="12.75">
      <c r="A15" s="236">
        <v>10</v>
      </c>
      <c r="B15" s="148" t="s">
        <v>312</v>
      </c>
      <c r="C15" s="82"/>
      <c r="D15" s="237"/>
    </row>
    <row r="16" spans="1:4" ht="12.75">
      <c r="A16" s="236">
        <v>11</v>
      </c>
      <c r="B16" s="246" t="s">
        <v>960</v>
      </c>
      <c r="C16" s="1513">
        <f>C17+C18+C19</f>
        <v>0</v>
      </c>
      <c r="D16" s="1513">
        <f>D17+D18+D19</f>
        <v>0</v>
      </c>
    </row>
    <row r="17" spans="1:4" ht="25.5">
      <c r="A17" s="247" t="s">
        <v>830</v>
      </c>
      <c r="B17" s="246" t="s">
        <v>777</v>
      </c>
      <c r="C17" s="82"/>
      <c r="D17" s="237"/>
    </row>
    <row r="18" spans="1:4" ht="25.5">
      <c r="A18" s="247" t="s">
        <v>831</v>
      </c>
      <c r="B18" s="246" t="s">
        <v>778</v>
      </c>
      <c r="C18" s="82"/>
      <c r="D18" s="237"/>
    </row>
    <row r="19" spans="1:4" ht="25.5" customHeight="1">
      <c r="A19" s="248" t="s">
        <v>817</v>
      </c>
      <c r="B19" s="246" t="s">
        <v>961</v>
      </c>
      <c r="C19" s="82"/>
      <c r="D19" s="237"/>
    </row>
    <row r="20" spans="1:4" ht="12.75">
      <c r="A20" s="248">
        <v>12</v>
      </c>
      <c r="B20" s="246" t="s">
        <v>313</v>
      </c>
      <c r="C20" s="82"/>
      <c r="D20" s="237"/>
    </row>
    <row r="21" spans="1:4" ht="12.75">
      <c r="A21" s="238">
        <v>13</v>
      </c>
      <c r="B21" s="239" t="s">
        <v>314</v>
      </c>
      <c r="C21" s="240">
        <f>C12+C13+C14+C15+C16+C20</f>
        <v>0</v>
      </c>
      <c r="D21" s="240">
        <f>D12+D13+D14+D15+D16+D20</f>
        <v>0</v>
      </c>
    </row>
    <row r="22" spans="1:4" s="253" customFormat="1" ht="12.75">
      <c r="A22" s="249">
        <v>14</v>
      </c>
      <c r="B22" s="250" t="s">
        <v>315</v>
      </c>
      <c r="C22" s="251">
        <f>C10-C21</f>
        <v>0</v>
      </c>
      <c r="D22" s="252">
        <f>D10-D21</f>
        <v>0</v>
      </c>
    </row>
    <row r="23" spans="1:4" ht="12.75">
      <c r="A23" s="236">
        <v>15</v>
      </c>
      <c r="B23" s="81" t="s">
        <v>316</v>
      </c>
      <c r="C23" s="82"/>
      <c r="D23" s="237"/>
    </row>
    <row r="24" spans="1:4" ht="25.5">
      <c r="A24" s="254">
        <v>16</v>
      </c>
      <c r="B24" s="255" t="s">
        <v>952</v>
      </c>
      <c r="C24" s="83">
        <f>C22-C23</f>
        <v>0</v>
      </c>
      <c r="D24" s="256">
        <f>D22-D23</f>
        <v>0</v>
      </c>
    </row>
    <row r="25" spans="1:4" ht="12.75">
      <c r="A25" s="236"/>
      <c r="B25" s="257" t="s">
        <v>300</v>
      </c>
      <c r="C25" s="530"/>
      <c r="D25" s="531"/>
    </row>
    <row r="26" spans="1:4" ht="12.75">
      <c r="A26" s="236">
        <v>17</v>
      </c>
      <c r="B26" s="81" t="s">
        <v>317</v>
      </c>
      <c r="C26" s="82"/>
      <c r="D26" s="237"/>
    </row>
    <row r="27" spans="1:4" ht="12.75">
      <c r="A27" s="236">
        <v>18</v>
      </c>
      <c r="B27" s="81" t="s">
        <v>318</v>
      </c>
      <c r="C27" s="82"/>
      <c r="D27" s="237"/>
    </row>
    <row r="28" spans="1:4" ht="25.5">
      <c r="A28" s="236">
        <v>19</v>
      </c>
      <c r="B28" s="112" t="s">
        <v>319</v>
      </c>
      <c r="C28" s="82"/>
      <c r="D28" s="237"/>
    </row>
    <row r="29" spans="1:4" ht="12.75">
      <c r="A29" s="247" t="s">
        <v>790</v>
      </c>
      <c r="B29" s="112" t="s">
        <v>793</v>
      </c>
      <c r="C29" s="82"/>
      <c r="D29" s="237"/>
    </row>
    <row r="30" spans="1:4" ht="12.75">
      <c r="A30" s="247" t="s">
        <v>791</v>
      </c>
      <c r="B30" s="112" t="s">
        <v>792</v>
      </c>
      <c r="C30" s="82"/>
      <c r="D30" s="237"/>
    </row>
    <row r="31" spans="1:4" ht="12.75">
      <c r="A31" s="236">
        <v>20</v>
      </c>
      <c r="B31" s="81" t="s">
        <v>301</v>
      </c>
      <c r="C31" s="82"/>
      <c r="D31" s="237"/>
    </row>
    <row r="32" spans="1:4" s="258" customFormat="1" ht="12.75">
      <c r="A32" s="238">
        <v>21</v>
      </c>
      <c r="B32" s="239" t="s">
        <v>320</v>
      </c>
      <c r="C32" s="240">
        <f>C26+C27+C28+C29+C30+C31</f>
        <v>0</v>
      </c>
      <c r="D32" s="241">
        <f>D26+D27+D28+D29+D30+D31</f>
        <v>0</v>
      </c>
    </row>
    <row r="33" spans="1:4" ht="12.75">
      <c r="A33" s="236"/>
      <c r="B33" s="257" t="s">
        <v>302</v>
      </c>
      <c r="C33" s="530"/>
      <c r="D33" s="531"/>
    </row>
    <row r="34" spans="1:4" ht="12.75">
      <c r="A34" s="236">
        <v>22</v>
      </c>
      <c r="B34" s="259" t="s">
        <v>322</v>
      </c>
      <c r="C34" s="82"/>
      <c r="D34" s="237"/>
    </row>
    <row r="35" spans="1:4" ht="12.75">
      <c r="A35" s="236">
        <v>23</v>
      </c>
      <c r="B35" s="259" t="s">
        <v>323</v>
      </c>
      <c r="C35" s="82"/>
      <c r="D35" s="237"/>
    </row>
    <row r="36" spans="1:4" ht="12.75">
      <c r="A36" s="236">
        <v>24</v>
      </c>
      <c r="B36" s="259" t="s">
        <v>324</v>
      </c>
      <c r="C36" s="82"/>
      <c r="D36" s="237"/>
    </row>
    <row r="37" spans="1:4" ht="12.75">
      <c r="A37" s="260">
        <v>25</v>
      </c>
      <c r="B37" s="261" t="s">
        <v>321</v>
      </c>
      <c r="C37" s="85">
        <f>C34+C35+C36</f>
        <v>0</v>
      </c>
      <c r="D37" s="262">
        <f>D34+D35+D36</f>
        <v>0</v>
      </c>
    </row>
    <row r="38" spans="1:4" ht="12.75">
      <c r="A38" s="236"/>
      <c r="B38" s="257" t="s">
        <v>303</v>
      </c>
      <c r="C38" s="530"/>
      <c r="D38" s="531"/>
    </row>
    <row r="39" spans="1:256" ht="12.75">
      <c r="A39" s="263">
        <v>26</v>
      </c>
      <c r="B39" s="84" t="s">
        <v>325</v>
      </c>
      <c r="C39" s="264">
        <f>C40+C41+C42</f>
        <v>0</v>
      </c>
      <c r="D39" s="265">
        <f>D40+D41+D42</f>
        <v>0</v>
      </c>
      <c r="E39" s="266"/>
      <c r="F39" s="253"/>
      <c r="G39" s="267"/>
      <c r="H39" s="267"/>
      <c r="I39" s="266"/>
      <c r="J39" s="253"/>
      <c r="K39" s="267"/>
      <c r="L39" s="267"/>
      <c r="M39" s="266"/>
      <c r="N39" s="253"/>
      <c r="O39" s="267"/>
      <c r="P39" s="267"/>
      <c r="Q39" s="266"/>
      <c r="R39" s="253"/>
      <c r="S39" s="267"/>
      <c r="T39" s="267"/>
      <c r="U39" s="266"/>
      <c r="V39" s="253"/>
      <c r="W39" s="267"/>
      <c r="X39" s="267"/>
      <c r="Y39" s="266"/>
      <c r="Z39" s="253"/>
      <c r="AA39" s="267"/>
      <c r="AB39" s="267"/>
      <c r="AC39" s="266"/>
      <c r="AD39" s="253"/>
      <c r="AE39" s="267"/>
      <c r="AF39" s="267"/>
      <c r="AG39" s="266"/>
      <c r="AH39" s="253"/>
      <c r="AI39" s="267"/>
      <c r="AJ39" s="267"/>
      <c r="AK39" s="266"/>
      <c r="AL39" s="253"/>
      <c r="AM39" s="267"/>
      <c r="AN39" s="267"/>
      <c r="AO39" s="266"/>
      <c r="AP39" s="253"/>
      <c r="AQ39" s="267"/>
      <c r="AR39" s="267"/>
      <c r="AS39" s="266"/>
      <c r="AT39" s="253"/>
      <c r="AU39" s="267"/>
      <c r="AV39" s="267"/>
      <c r="AW39" s="266"/>
      <c r="AX39" s="253"/>
      <c r="AY39" s="267"/>
      <c r="AZ39" s="267"/>
      <c r="BA39" s="266"/>
      <c r="BB39" s="253"/>
      <c r="BC39" s="267"/>
      <c r="BD39" s="267"/>
      <c r="BE39" s="266"/>
      <c r="BF39" s="253"/>
      <c r="BG39" s="267"/>
      <c r="BH39" s="267"/>
      <c r="BI39" s="266"/>
      <c r="BJ39" s="253"/>
      <c r="BK39" s="267"/>
      <c r="BL39" s="267"/>
      <c r="BM39" s="266"/>
      <c r="BN39" s="253"/>
      <c r="BO39" s="267"/>
      <c r="BP39" s="267"/>
      <c r="BQ39" s="266"/>
      <c r="BR39" s="253"/>
      <c r="BS39" s="267"/>
      <c r="BT39" s="267"/>
      <c r="BU39" s="266"/>
      <c r="BV39" s="253"/>
      <c r="BW39" s="267"/>
      <c r="BX39" s="267"/>
      <c r="BY39" s="266"/>
      <c r="BZ39" s="253"/>
      <c r="CA39" s="267"/>
      <c r="CB39" s="267"/>
      <c r="CC39" s="266"/>
      <c r="CD39" s="253"/>
      <c r="CE39" s="267"/>
      <c r="CF39" s="267"/>
      <c r="CG39" s="266"/>
      <c r="CH39" s="253"/>
      <c r="CI39" s="267"/>
      <c r="CJ39" s="267"/>
      <c r="CK39" s="266"/>
      <c r="CL39" s="253"/>
      <c r="CM39" s="267"/>
      <c r="CN39" s="267"/>
      <c r="CO39" s="266"/>
      <c r="CP39" s="253"/>
      <c r="CQ39" s="267"/>
      <c r="CR39" s="267"/>
      <c r="CS39" s="266"/>
      <c r="CT39" s="253"/>
      <c r="CU39" s="267"/>
      <c r="CV39" s="267"/>
      <c r="CW39" s="266"/>
      <c r="CX39" s="253"/>
      <c r="CY39" s="267"/>
      <c r="CZ39" s="267"/>
      <c r="DA39" s="266"/>
      <c r="DB39" s="253"/>
      <c r="DC39" s="267"/>
      <c r="DD39" s="267"/>
      <c r="DE39" s="266"/>
      <c r="DF39" s="253"/>
      <c r="DG39" s="267"/>
      <c r="DH39" s="267"/>
      <c r="DI39" s="266"/>
      <c r="DJ39" s="253"/>
      <c r="DK39" s="267"/>
      <c r="DL39" s="267"/>
      <c r="DM39" s="266"/>
      <c r="DN39" s="253"/>
      <c r="DO39" s="267"/>
      <c r="DP39" s="267"/>
      <c r="DQ39" s="266"/>
      <c r="DR39" s="253"/>
      <c r="DS39" s="267"/>
      <c r="DT39" s="267"/>
      <c r="DU39" s="266"/>
      <c r="DV39" s="253"/>
      <c r="DW39" s="267"/>
      <c r="DX39" s="267"/>
      <c r="DY39" s="266"/>
      <c r="DZ39" s="253"/>
      <c r="EA39" s="267"/>
      <c r="EB39" s="267"/>
      <c r="EC39" s="266"/>
      <c r="ED39" s="253"/>
      <c r="EE39" s="267"/>
      <c r="EF39" s="267"/>
      <c r="EG39" s="266"/>
      <c r="EH39" s="253"/>
      <c r="EI39" s="267"/>
      <c r="EJ39" s="267"/>
      <c r="EK39" s="266"/>
      <c r="EL39" s="253"/>
      <c r="EM39" s="267"/>
      <c r="EN39" s="267"/>
      <c r="EO39" s="266"/>
      <c r="EP39" s="253"/>
      <c r="EQ39" s="267"/>
      <c r="ER39" s="267"/>
      <c r="ES39" s="266"/>
      <c r="ET39" s="253"/>
      <c r="EU39" s="267"/>
      <c r="EV39" s="267"/>
      <c r="EW39" s="266"/>
      <c r="EX39" s="253"/>
      <c r="EY39" s="267"/>
      <c r="EZ39" s="267"/>
      <c r="FA39" s="266"/>
      <c r="FB39" s="253"/>
      <c r="FC39" s="267"/>
      <c r="FD39" s="267"/>
      <c r="FE39" s="266"/>
      <c r="FF39" s="253"/>
      <c r="FG39" s="267"/>
      <c r="FH39" s="267"/>
      <c r="FI39" s="266"/>
      <c r="FJ39" s="253"/>
      <c r="FK39" s="267"/>
      <c r="FL39" s="267"/>
      <c r="FM39" s="266"/>
      <c r="FN39" s="253"/>
      <c r="FO39" s="267"/>
      <c r="FP39" s="267"/>
      <c r="FQ39" s="266"/>
      <c r="FR39" s="253"/>
      <c r="FS39" s="267"/>
      <c r="FT39" s="267"/>
      <c r="FU39" s="266"/>
      <c r="FV39" s="253"/>
      <c r="FW39" s="267"/>
      <c r="FX39" s="267"/>
      <c r="FY39" s="266"/>
      <c r="FZ39" s="253"/>
      <c r="GA39" s="267"/>
      <c r="GB39" s="267"/>
      <c r="GC39" s="266"/>
      <c r="GD39" s="253"/>
      <c r="GE39" s="267"/>
      <c r="GF39" s="267"/>
      <c r="GG39" s="266"/>
      <c r="GH39" s="253"/>
      <c r="GI39" s="267"/>
      <c r="GJ39" s="267"/>
      <c r="GK39" s="266"/>
      <c r="GL39" s="253"/>
      <c r="GM39" s="267"/>
      <c r="GN39" s="267"/>
      <c r="GO39" s="266"/>
      <c r="GP39" s="253"/>
      <c r="GQ39" s="267"/>
      <c r="GR39" s="267"/>
      <c r="GS39" s="266"/>
      <c r="GT39" s="253"/>
      <c r="GU39" s="267"/>
      <c r="GV39" s="267"/>
      <c r="GW39" s="266"/>
      <c r="GX39" s="253"/>
      <c r="GY39" s="267"/>
      <c r="GZ39" s="267"/>
      <c r="HA39" s="266"/>
      <c r="HB39" s="253"/>
      <c r="HC39" s="267"/>
      <c r="HD39" s="267"/>
      <c r="HE39" s="266"/>
      <c r="HF39" s="253"/>
      <c r="HG39" s="267"/>
      <c r="HH39" s="267"/>
      <c r="HI39" s="266"/>
      <c r="HJ39" s="253"/>
      <c r="HK39" s="267"/>
      <c r="HL39" s="267"/>
      <c r="HM39" s="266"/>
      <c r="HN39" s="253"/>
      <c r="HO39" s="267"/>
      <c r="HP39" s="267"/>
      <c r="HQ39" s="266"/>
      <c r="HR39" s="253"/>
      <c r="HS39" s="267"/>
      <c r="HT39" s="267"/>
      <c r="HU39" s="266"/>
      <c r="HV39" s="253"/>
      <c r="HW39" s="267"/>
      <c r="HX39" s="267"/>
      <c r="HY39" s="266"/>
      <c r="HZ39" s="253"/>
      <c r="IA39" s="267"/>
      <c r="IB39" s="267"/>
      <c r="IC39" s="266"/>
      <c r="ID39" s="253"/>
      <c r="IE39" s="267"/>
      <c r="IF39" s="267"/>
      <c r="IG39" s="266"/>
      <c r="IH39" s="253"/>
      <c r="II39" s="267"/>
      <c r="IJ39" s="267"/>
      <c r="IK39" s="266"/>
      <c r="IL39" s="253"/>
      <c r="IM39" s="267"/>
      <c r="IN39" s="267"/>
      <c r="IO39" s="266"/>
      <c r="IP39" s="253"/>
      <c r="IQ39" s="267"/>
      <c r="IR39" s="267"/>
      <c r="IS39" s="266"/>
      <c r="IT39" s="253"/>
      <c r="IU39" s="267"/>
      <c r="IV39" s="267"/>
    </row>
    <row r="40" spans="1:4" ht="12.75">
      <c r="A40" s="236" t="s">
        <v>221</v>
      </c>
      <c r="B40" s="86" t="s">
        <v>328</v>
      </c>
      <c r="C40" s="82"/>
      <c r="D40" s="237"/>
    </row>
    <row r="41" spans="1:4" ht="12.75">
      <c r="A41" s="236" t="s">
        <v>222</v>
      </c>
      <c r="B41" s="86" t="s">
        <v>326</v>
      </c>
      <c r="C41" s="82"/>
      <c r="D41" s="237"/>
    </row>
    <row r="42" spans="1:4" ht="12.75">
      <c r="A42" s="236" t="s">
        <v>223</v>
      </c>
      <c r="B42" s="86" t="s">
        <v>327</v>
      </c>
      <c r="C42" s="82"/>
      <c r="D42" s="237"/>
    </row>
    <row r="43" spans="1:4" ht="12.75">
      <c r="A43" s="268">
        <v>27</v>
      </c>
      <c r="B43" s="86" t="s">
        <v>329</v>
      </c>
      <c r="C43" s="82"/>
      <c r="D43" s="237"/>
    </row>
    <row r="44" spans="1:4" s="253" customFormat="1" ht="12.75">
      <c r="A44" s="269">
        <v>28</v>
      </c>
      <c r="B44" s="270" t="s">
        <v>330</v>
      </c>
      <c r="C44" s="271">
        <f>C45+C46+C47+C48+C49</f>
        <v>0</v>
      </c>
      <c r="D44" s="272">
        <f>D45+D46+D47+D48+D49</f>
        <v>0</v>
      </c>
    </row>
    <row r="45" spans="1:4" ht="12.75">
      <c r="A45" s="236" t="s">
        <v>221</v>
      </c>
      <c r="B45" s="86" t="s">
        <v>331</v>
      </c>
      <c r="C45" s="82"/>
      <c r="D45" s="237"/>
    </row>
    <row r="46" spans="1:4" ht="12.75">
      <c r="A46" s="236" t="s">
        <v>222</v>
      </c>
      <c r="B46" s="86" t="s">
        <v>332</v>
      </c>
      <c r="C46" s="82"/>
      <c r="D46" s="237"/>
    </row>
    <row r="47" spans="1:4" ht="12.75">
      <c r="A47" s="236" t="s">
        <v>223</v>
      </c>
      <c r="B47" s="86" t="s">
        <v>333</v>
      </c>
      <c r="C47" s="82"/>
      <c r="D47" s="237"/>
    </row>
    <row r="48" spans="1:4" ht="12.75">
      <c r="A48" s="268" t="s">
        <v>224</v>
      </c>
      <c r="B48" s="86" t="s">
        <v>334</v>
      </c>
      <c r="C48" s="82"/>
      <c r="D48" s="237"/>
    </row>
    <row r="49" spans="1:4" ht="12.75">
      <c r="A49" s="268" t="s">
        <v>225</v>
      </c>
      <c r="B49" s="86" t="s">
        <v>335</v>
      </c>
      <c r="C49" s="82"/>
      <c r="D49" s="237"/>
    </row>
    <row r="50" spans="1:4" ht="12.75">
      <c r="A50" s="236">
        <v>29</v>
      </c>
      <c r="B50" s="86" t="s">
        <v>336</v>
      </c>
      <c r="C50" s="273"/>
      <c r="D50" s="274"/>
    </row>
    <row r="51" spans="1:4" ht="12.75">
      <c r="A51" s="236">
        <v>30</v>
      </c>
      <c r="B51" s="86" t="s">
        <v>337</v>
      </c>
      <c r="C51" s="273"/>
      <c r="D51" s="274"/>
    </row>
    <row r="52" spans="1:4" s="258" customFormat="1" ht="12.75">
      <c r="A52" s="275">
        <v>31</v>
      </c>
      <c r="B52" s="276" t="s">
        <v>338</v>
      </c>
      <c r="C52" s="240">
        <f>C39+C43+C44+C50+C51</f>
        <v>0</v>
      </c>
      <c r="D52" s="241">
        <f>D39+D43+D44+D50+D51</f>
        <v>0</v>
      </c>
    </row>
    <row r="53" spans="1:4" s="253" customFormat="1" ht="12.75">
      <c r="A53" s="269">
        <v>32</v>
      </c>
      <c r="B53" s="250" t="s">
        <v>339</v>
      </c>
      <c r="C53" s="251">
        <f>(C24+C32)-(C52+C37)</f>
        <v>0</v>
      </c>
      <c r="D53" s="252">
        <f>(D24+D32)-(D52+D37)</f>
        <v>0</v>
      </c>
    </row>
    <row r="54" spans="1:4" ht="25.5">
      <c r="A54" s="236">
        <v>33</v>
      </c>
      <c r="B54" s="148" t="s">
        <v>340</v>
      </c>
      <c r="C54" s="82"/>
      <c r="D54" s="237"/>
    </row>
    <row r="55" spans="1:4" s="253" customFormat="1" ht="12.75">
      <c r="A55" s="269">
        <v>34</v>
      </c>
      <c r="B55" s="277" t="s">
        <v>341</v>
      </c>
      <c r="C55" s="251">
        <f>C53-C54</f>
        <v>0</v>
      </c>
      <c r="D55" s="252">
        <f>D53-D54</f>
        <v>0</v>
      </c>
    </row>
    <row r="56" spans="1:4" ht="12.75">
      <c r="A56" s="236">
        <v>35</v>
      </c>
      <c r="B56" s="81" t="s">
        <v>342</v>
      </c>
      <c r="C56" s="82"/>
      <c r="D56" s="237"/>
    </row>
    <row r="57" spans="1:4" ht="12.75">
      <c r="A57" s="278">
        <v>36</v>
      </c>
      <c r="B57" s="87" t="s">
        <v>343</v>
      </c>
      <c r="C57" s="83">
        <f>C55-C56</f>
        <v>0</v>
      </c>
      <c r="D57" s="256">
        <f>D55-D56</f>
        <v>0</v>
      </c>
    </row>
    <row r="58" spans="1:4" s="586" customFormat="1" ht="12.75">
      <c r="A58" s="582"/>
      <c r="B58" s="575"/>
      <c r="C58" s="575"/>
      <c r="D58" s="585"/>
    </row>
    <row r="59" spans="1:4" s="586" customFormat="1" ht="12.75">
      <c r="A59" s="582"/>
      <c r="B59" s="575" t="s">
        <v>211</v>
      </c>
      <c r="C59" s="575"/>
      <c r="D59" s="585"/>
    </row>
    <row r="60" spans="1:4" s="586" customFormat="1" ht="12.75">
      <c r="A60" s="582"/>
      <c r="B60" s="575"/>
      <c r="C60" s="575"/>
      <c r="D60" s="585"/>
    </row>
    <row r="61" spans="1:4" s="586" customFormat="1" ht="12.75">
      <c r="A61" s="582"/>
      <c r="B61" s="575" t="s">
        <v>211</v>
      </c>
      <c r="C61" s="575"/>
      <c r="D61" s="585"/>
    </row>
  </sheetData>
  <sheetProtection password="C7AC" sheet="1"/>
  <dataValidations count="2">
    <dataValidation type="whole" operator="greaterThanOrEqual" allowBlank="1" showInputMessage="1" showErrorMessage="1" sqref="C12:D12">
      <formula1>0</formula1>
    </dataValidation>
    <dataValidation operator="greaterThanOrEqual" allowBlank="1" showInputMessage="1" showErrorMessage="1" sqref="C24:D24 C52:D53 C14:D19 C32:D32 C57:D57 C55:D55 C39:D39 C21:D22"/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3" sqref="B23"/>
    </sheetView>
  </sheetViews>
  <sheetFormatPr defaultColWidth="15.8515625" defaultRowHeight="12.75"/>
  <cols>
    <col min="1" max="1" width="5.7109375" style="303" customWidth="1"/>
    <col min="2" max="2" width="85.140625" style="303" customWidth="1"/>
    <col min="3" max="3" width="18.57421875" style="303" customWidth="1"/>
    <col min="4" max="16384" width="15.8515625" style="303" customWidth="1"/>
  </cols>
  <sheetData>
    <row r="1" s="301" customFormat="1" ht="12.75">
      <c r="B1" s="302" t="s">
        <v>742</v>
      </c>
    </row>
    <row r="2" ht="12.75">
      <c r="B2" s="304" t="s">
        <v>741</v>
      </c>
    </row>
    <row r="3" ht="13.5" thickBot="1">
      <c r="C3" s="303" t="s">
        <v>956</v>
      </c>
    </row>
    <row r="4" spans="1:3" ht="12.75">
      <c r="A4" s="305" t="s">
        <v>212</v>
      </c>
      <c r="B4" s="306" t="s">
        <v>207</v>
      </c>
      <c r="C4" s="307" t="s">
        <v>297</v>
      </c>
    </row>
    <row r="5" spans="1:3" ht="15">
      <c r="A5" s="308">
        <v>1</v>
      </c>
      <c r="B5" s="309" t="s">
        <v>344</v>
      </c>
      <c r="C5" s="115"/>
    </row>
    <row r="6" spans="1:3" ht="15">
      <c r="A6" s="308">
        <v>2</v>
      </c>
      <c r="B6" s="309" t="s">
        <v>346</v>
      </c>
      <c r="C6" s="115"/>
    </row>
    <row r="7" spans="1:3" ht="30">
      <c r="A7" s="310">
        <v>3</v>
      </c>
      <c r="B7" s="311" t="s">
        <v>345</v>
      </c>
      <c r="C7" s="312">
        <f>C5+C6</f>
        <v>0</v>
      </c>
    </row>
    <row r="8" spans="1:3" ht="15">
      <c r="A8" s="313">
        <v>4</v>
      </c>
      <c r="B8" s="314" t="s">
        <v>347</v>
      </c>
      <c r="C8" s="115"/>
    </row>
    <row r="9" spans="1:3" ht="15">
      <c r="A9" s="313">
        <v>5</v>
      </c>
      <c r="B9" s="314" t="s">
        <v>774</v>
      </c>
      <c r="C9" s="115"/>
    </row>
    <row r="10" spans="1:3" ht="15">
      <c r="A10" s="315" t="s">
        <v>771</v>
      </c>
      <c r="B10" s="316" t="s">
        <v>770</v>
      </c>
      <c r="C10" s="115"/>
    </row>
    <row r="11" spans="1:3" ht="15">
      <c r="A11" s="317">
        <v>6</v>
      </c>
      <c r="B11" s="318" t="s">
        <v>348</v>
      </c>
      <c r="C11" s="312">
        <f>SUM(C12:C17)</f>
        <v>0</v>
      </c>
    </row>
    <row r="12" spans="1:3" ht="15">
      <c r="A12" s="313" t="s">
        <v>221</v>
      </c>
      <c r="B12" s="314" t="s">
        <v>349</v>
      </c>
      <c r="C12" s="115"/>
    </row>
    <row r="13" spans="1:3" ht="15">
      <c r="A13" s="313" t="s">
        <v>222</v>
      </c>
      <c r="B13" s="314" t="s">
        <v>269</v>
      </c>
      <c r="C13" s="115"/>
    </row>
    <row r="14" spans="1:3" ht="15">
      <c r="A14" s="313" t="s">
        <v>223</v>
      </c>
      <c r="B14" s="314" t="s">
        <v>268</v>
      </c>
      <c r="C14" s="115"/>
    </row>
    <row r="15" spans="1:3" ht="15">
      <c r="A15" s="313" t="s">
        <v>224</v>
      </c>
      <c r="B15" s="314" t="s">
        <v>350</v>
      </c>
      <c r="C15" s="115"/>
    </row>
    <row r="16" spans="1:3" ht="15">
      <c r="A16" s="313" t="s">
        <v>225</v>
      </c>
      <c r="B16" s="314" t="s">
        <v>41</v>
      </c>
      <c r="C16" s="115"/>
    </row>
    <row r="17" spans="1:3" ht="15">
      <c r="A17" s="313" t="s">
        <v>389</v>
      </c>
      <c r="B17" s="314" t="s">
        <v>42</v>
      </c>
      <c r="C17" s="115"/>
    </row>
    <row r="18" spans="1:3" ht="15">
      <c r="A18" s="313">
        <v>7</v>
      </c>
      <c r="B18" s="314" t="s">
        <v>351</v>
      </c>
      <c r="C18" s="115"/>
    </row>
    <row r="19" spans="1:3" ht="15">
      <c r="A19" s="308">
        <v>8</v>
      </c>
      <c r="B19" s="309" t="s">
        <v>352</v>
      </c>
      <c r="C19" s="115"/>
    </row>
    <row r="20" spans="1:3" ht="15">
      <c r="A20" s="313">
        <v>9</v>
      </c>
      <c r="B20" s="314" t="s">
        <v>353</v>
      </c>
      <c r="C20" s="115"/>
    </row>
    <row r="21" spans="1:3" ht="15">
      <c r="A21" s="313">
        <v>10</v>
      </c>
      <c r="B21" s="314" t="s">
        <v>354</v>
      </c>
      <c r="C21" s="115"/>
    </row>
    <row r="22" spans="1:3" ht="15">
      <c r="A22" s="308">
        <v>11</v>
      </c>
      <c r="B22" s="309" t="s">
        <v>355</v>
      </c>
      <c r="C22" s="115"/>
    </row>
    <row r="23" spans="1:3" ht="13.5" thickBot="1">
      <c r="A23" s="319">
        <v>12</v>
      </c>
      <c r="B23" s="320" t="s">
        <v>356</v>
      </c>
      <c r="C23" s="321">
        <f>SUM(C7,C8,C9,C10,C11,C22,)-SUM(C18:C21)</f>
        <v>0</v>
      </c>
    </row>
    <row r="24" spans="1:3" s="588" customFormat="1" ht="12.75">
      <c r="A24" s="582"/>
      <c r="B24" s="575"/>
      <c r="C24" s="575"/>
    </row>
    <row r="25" spans="1:3" s="588" customFormat="1" ht="12.75">
      <c r="A25" s="582"/>
      <c r="B25" s="575" t="s">
        <v>211</v>
      </c>
      <c r="C25" s="575"/>
    </row>
    <row r="26" spans="1:3" s="588" customFormat="1" ht="12.75">
      <c r="A26" s="582"/>
      <c r="B26" s="575"/>
      <c r="C26" s="575"/>
    </row>
    <row r="27" spans="1:3" s="588" customFormat="1" ht="12.75">
      <c r="A27" s="582"/>
      <c r="B27" s="575" t="s">
        <v>211</v>
      </c>
      <c r="C27" s="575"/>
    </row>
  </sheetData>
  <sheetProtection password="C7AC" sheet="1"/>
  <conditionalFormatting sqref="C23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23" sqref="B23"/>
    </sheetView>
  </sheetViews>
  <sheetFormatPr defaultColWidth="15.8515625" defaultRowHeight="12.75"/>
  <cols>
    <col min="1" max="1" width="5.7109375" style="303" customWidth="1"/>
    <col min="2" max="2" width="93.140625" style="303" customWidth="1"/>
    <col min="3" max="3" width="18.57421875" style="303" customWidth="1"/>
    <col min="4" max="16384" width="15.8515625" style="303" customWidth="1"/>
  </cols>
  <sheetData>
    <row r="1" ht="12.75">
      <c r="B1" s="304" t="s">
        <v>742</v>
      </c>
    </row>
    <row r="2" ht="12.75">
      <c r="B2" s="121" t="s">
        <v>743</v>
      </c>
    </row>
    <row r="3" ht="13.5" thickBot="1">
      <c r="D3" s="303" t="s">
        <v>956</v>
      </c>
    </row>
    <row r="4" spans="1:4" ht="12.75">
      <c r="A4" s="305" t="s">
        <v>212</v>
      </c>
      <c r="B4" s="307" t="s">
        <v>362</v>
      </c>
      <c r="C4" s="307" t="s">
        <v>363</v>
      </c>
      <c r="D4" s="307" t="s">
        <v>364</v>
      </c>
    </row>
    <row r="5" spans="1:4" ht="15">
      <c r="A5" s="308">
        <v>1</v>
      </c>
      <c r="B5" s="148" t="s">
        <v>357</v>
      </c>
      <c r="C5" s="322"/>
      <c r="D5" s="322"/>
    </row>
    <row r="6" spans="1:4" ht="15">
      <c r="A6" s="310">
        <v>2</v>
      </c>
      <c r="B6" s="186" t="s">
        <v>358</v>
      </c>
      <c r="C6" s="323">
        <f>C7+C8</f>
        <v>0</v>
      </c>
      <c r="D6" s="1474">
        <f>D7+D8</f>
        <v>0</v>
      </c>
    </row>
    <row r="7" spans="1:4" ht="15">
      <c r="A7" s="313" t="s">
        <v>221</v>
      </c>
      <c r="B7" s="86" t="s">
        <v>359</v>
      </c>
      <c r="C7" s="115"/>
      <c r="D7" s="115"/>
    </row>
    <row r="8" spans="1:4" ht="15">
      <c r="A8" s="313" t="s">
        <v>222</v>
      </c>
      <c r="B8" s="86" t="s">
        <v>360</v>
      </c>
      <c r="C8" s="115"/>
      <c r="D8" s="115"/>
    </row>
    <row r="9" spans="1:4" ht="15.75" thickBot="1">
      <c r="A9" s="324">
        <v>3</v>
      </c>
      <c r="B9" s="325" t="s">
        <v>361</v>
      </c>
      <c r="C9" s="326"/>
      <c r="D9" s="326"/>
    </row>
    <row r="10" spans="1:3" s="588" customFormat="1" ht="12.75">
      <c r="A10" s="582"/>
      <c r="B10" s="575"/>
      <c r="C10" s="575"/>
    </row>
    <row r="11" spans="1:3" s="588" customFormat="1" ht="12.75">
      <c r="A11" s="582"/>
      <c r="B11" s="575" t="s">
        <v>211</v>
      </c>
      <c r="C11" s="575"/>
    </row>
    <row r="12" spans="1:3" s="588" customFormat="1" ht="12.75">
      <c r="A12" s="582"/>
      <c r="B12" s="575"/>
      <c r="C12" s="575"/>
    </row>
    <row r="13" spans="1:3" s="588" customFormat="1" ht="12.75">
      <c r="A13" s="582"/>
      <c r="B13" s="575" t="s">
        <v>211</v>
      </c>
      <c r="C13" s="575"/>
    </row>
    <row r="14" s="588" customFormat="1" ht="12.75"/>
    <row r="15" s="588" customFormat="1" ht="12.75"/>
  </sheetData>
  <sheetProtection password="C7AC" sheet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8" sqref="B28"/>
    </sheetView>
  </sheetViews>
  <sheetFormatPr defaultColWidth="15.8515625" defaultRowHeight="12.75"/>
  <cols>
    <col min="1" max="1" width="5.7109375" style="303" customWidth="1"/>
    <col min="2" max="2" width="93.140625" style="303" customWidth="1"/>
    <col min="3" max="16384" width="15.8515625" style="303" customWidth="1"/>
  </cols>
  <sheetData>
    <row r="1" s="301" customFormat="1" ht="12.75">
      <c r="B1" s="302" t="s">
        <v>742</v>
      </c>
    </row>
    <row r="2" ht="12.75">
      <c r="B2" s="121" t="s">
        <v>744</v>
      </c>
    </row>
    <row r="3" ht="13.5" thickBot="1">
      <c r="C3" s="303" t="s">
        <v>956</v>
      </c>
    </row>
    <row r="4" spans="1:3" ht="12.75">
      <c r="A4" s="305" t="s">
        <v>212</v>
      </c>
      <c r="B4" s="307" t="s">
        <v>362</v>
      </c>
      <c r="C4" s="307" t="s">
        <v>297</v>
      </c>
    </row>
    <row r="5" spans="1:3" ht="15">
      <c r="A5" s="308">
        <v>1</v>
      </c>
      <c r="B5" s="148" t="s">
        <v>365</v>
      </c>
      <c r="C5" s="115"/>
    </row>
    <row r="6" spans="1:3" ht="15">
      <c r="A6" s="308">
        <v>2</v>
      </c>
      <c r="B6" s="148" t="s">
        <v>366</v>
      </c>
      <c r="C6" s="115"/>
    </row>
    <row r="7" spans="1:3" ht="15">
      <c r="A7" s="317">
        <v>3</v>
      </c>
      <c r="B7" s="186" t="s">
        <v>367</v>
      </c>
      <c r="C7" s="312">
        <f>C5+C6</f>
        <v>0</v>
      </c>
    </row>
    <row r="8" spans="1:3" ht="15">
      <c r="A8" s="317">
        <v>4</v>
      </c>
      <c r="B8" s="327" t="s">
        <v>368</v>
      </c>
      <c r="C8" s="312">
        <f>'R0201'!D57</f>
        <v>0</v>
      </c>
    </row>
    <row r="9" spans="1:3" ht="15">
      <c r="A9" s="313">
        <v>5</v>
      </c>
      <c r="B9" s="148" t="s">
        <v>369</v>
      </c>
      <c r="C9" s="115"/>
    </row>
    <row r="10" spans="1:3" ht="15">
      <c r="A10" s="313">
        <v>6</v>
      </c>
      <c r="B10" s="148" t="s">
        <v>370</v>
      </c>
      <c r="C10" s="115"/>
    </row>
    <row r="11" spans="1:3" ht="15">
      <c r="A11" s="313">
        <v>7</v>
      </c>
      <c r="B11" s="86" t="s">
        <v>371</v>
      </c>
      <c r="C11" s="115"/>
    </row>
    <row r="12" spans="1:3" ht="15">
      <c r="A12" s="313">
        <v>8</v>
      </c>
      <c r="B12" s="148" t="s">
        <v>372</v>
      </c>
      <c r="C12" s="115"/>
    </row>
    <row r="13" spans="1:3" ht="15">
      <c r="A13" s="313">
        <v>9</v>
      </c>
      <c r="B13" s="148" t="s">
        <v>373</v>
      </c>
      <c r="C13" s="115"/>
    </row>
    <row r="14" spans="1:3" ht="15">
      <c r="A14" s="313">
        <v>10</v>
      </c>
      <c r="B14" s="148" t="s">
        <v>374</v>
      </c>
      <c r="C14" s="115"/>
    </row>
    <row r="15" spans="1:3" ht="15">
      <c r="A15" s="313">
        <v>11</v>
      </c>
      <c r="B15" s="148" t="s">
        <v>375</v>
      </c>
      <c r="C15" s="115"/>
    </row>
    <row r="16" spans="1:3" ht="15" thickBot="1">
      <c r="A16" s="328">
        <v>12</v>
      </c>
      <c r="B16" s="329" t="s">
        <v>376</v>
      </c>
      <c r="C16" s="321">
        <f>C7+C8+C9+C10-C11-C12-C13-C14+C15</f>
        <v>0</v>
      </c>
    </row>
    <row r="17" spans="1:3" s="588" customFormat="1" ht="12.75">
      <c r="A17" s="582"/>
      <c r="B17" s="575"/>
      <c r="C17" s="575"/>
    </row>
    <row r="18" spans="1:3" s="588" customFormat="1" ht="12.75">
      <c r="A18" s="582"/>
      <c r="B18" s="575" t="s">
        <v>211</v>
      </c>
      <c r="C18" s="575"/>
    </row>
    <row r="19" spans="1:3" s="588" customFormat="1" ht="12.75">
      <c r="A19" s="582"/>
      <c r="B19" s="575"/>
      <c r="C19" s="575"/>
    </row>
    <row r="20" spans="1:3" s="588" customFormat="1" ht="12.75">
      <c r="A20" s="582"/>
      <c r="B20" s="575" t="s">
        <v>211</v>
      </c>
      <c r="C20" s="575"/>
    </row>
    <row r="21" s="588" customFormat="1" ht="12.75"/>
    <row r="22" s="588" customFormat="1" ht="12.75"/>
    <row r="23" s="588" customFormat="1" ht="12.75"/>
  </sheetData>
  <sheetProtection password="C7AC" sheet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55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" sqref="G4"/>
    </sheetView>
  </sheetViews>
  <sheetFormatPr defaultColWidth="11.140625" defaultRowHeight="12.75"/>
  <cols>
    <col min="1" max="1" width="4.7109375" style="811" customWidth="1"/>
    <col min="2" max="2" width="45.00390625" style="816" customWidth="1"/>
    <col min="3" max="10" width="21.8515625" style="816" customWidth="1"/>
    <col min="11" max="13" width="21.8515625" style="828" customWidth="1"/>
    <col min="14" max="14" width="21.8515625" style="816" customWidth="1"/>
    <col min="15" max="16384" width="11.140625" style="816" customWidth="1"/>
  </cols>
  <sheetData>
    <row r="1" spans="1:14" s="808" customFormat="1" ht="15">
      <c r="A1" s="805"/>
      <c r="B1" s="806" t="s">
        <v>377</v>
      </c>
      <c r="C1" s="807"/>
      <c r="I1" s="809"/>
      <c r="J1" s="807"/>
      <c r="K1" s="807"/>
      <c r="L1" s="807"/>
      <c r="M1" s="807"/>
      <c r="N1" s="810"/>
    </row>
    <row r="2" spans="2:14" ht="15">
      <c r="B2" s="812" t="s">
        <v>403</v>
      </c>
      <c r="C2" s="812"/>
      <c r="D2" s="812"/>
      <c r="E2" s="812"/>
      <c r="F2" s="812"/>
      <c r="G2" s="812"/>
      <c r="H2" s="813"/>
      <c r="I2" s="813"/>
      <c r="J2" s="813"/>
      <c r="K2" s="814"/>
      <c r="L2" s="814"/>
      <c r="M2" s="814"/>
      <c r="N2" s="815"/>
    </row>
    <row r="3" spans="2:14" ht="15">
      <c r="B3" s="817"/>
      <c r="C3" s="817"/>
      <c r="D3" s="817"/>
      <c r="E3" s="817"/>
      <c r="F3" s="817"/>
      <c r="G3" s="817"/>
      <c r="H3" s="818"/>
      <c r="I3" s="818"/>
      <c r="J3" s="818"/>
      <c r="K3" s="819"/>
      <c r="L3" s="819"/>
      <c r="M3" s="816"/>
      <c r="N3" s="819" t="s">
        <v>956</v>
      </c>
    </row>
    <row r="4" spans="1:14" s="845" customFormat="1" ht="47.25" customHeight="1">
      <c r="A4" s="820" t="s">
        <v>212</v>
      </c>
      <c r="B4" s="820" t="s">
        <v>378</v>
      </c>
      <c r="C4" s="821" t="s">
        <v>1056</v>
      </c>
      <c r="D4" s="821" t="s">
        <v>1057</v>
      </c>
      <c r="E4" s="821" t="s">
        <v>951</v>
      </c>
      <c r="F4" s="821" t="s">
        <v>379</v>
      </c>
      <c r="G4" s="821" t="s">
        <v>380</v>
      </c>
      <c r="H4" s="821" t="s">
        <v>381</v>
      </c>
      <c r="I4" s="821" t="s">
        <v>382</v>
      </c>
      <c r="J4" s="821" t="s">
        <v>383</v>
      </c>
      <c r="K4" s="821" t="s">
        <v>384</v>
      </c>
      <c r="L4" s="821" t="s">
        <v>385</v>
      </c>
      <c r="M4" s="821" t="s">
        <v>386</v>
      </c>
      <c r="N4" s="821" t="s">
        <v>387</v>
      </c>
    </row>
    <row r="5" spans="1:14" s="830" customFormat="1" ht="15">
      <c r="A5" s="831"/>
      <c r="B5" s="832">
        <v>1</v>
      </c>
      <c r="C5" s="831">
        <v>2</v>
      </c>
      <c r="D5" s="831">
        <v>3</v>
      </c>
      <c r="E5" s="831">
        <v>4</v>
      </c>
      <c r="F5" s="831">
        <v>5</v>
      </c>
      <c r="G5" s="831">
        <v>6</v>
      </c>
      <c r="H5" s="831">
        <v>7</v>
      </c>
      <c r="I5" s="831">
        <v>8</v>
      </c>
      <c r="J5" s="831">
        <v>9</v>
      </c>
      <c r="K5" s="831">
        <v>10</v>
      </c>
      <c r="L5" s="831">
        <v>11</v>
      </c>
      <c r="M5" s="831">
        <v>12</v>
      </c>
      <c r="N5" s="831">
        <v>13</v>
      </c>
    </row>
    <row r="6" spans="1:14" s="830" customFormat="1" ht="15">
      <c r="A6" s="833">
        <v>1</v>
      </c>
      <c r="B6" s="834" t="s">
        <v>226</v>
      </c>
      <c r="C6" s="835">
        <f>D6+F6</f>
        <v>0</v>
      </c>
      <c r="D6" s="835">
        <f>SUM(D7:D16)+D18</f>
        <v>0</v>
      </c>
      <c r="E6" s="835">
        <f aca="true" t="shared" si="0" ref="E6:N6">SUM(E7:E16)+E18</f>
        <v>0</v>
      </c>
      <c r="F6" s="835">
        <f t="shared" si="0"/>
        <v>0</v>
      </c>
      <c r="G6" s="835">
        <f t="shared" si="0"/>
        <v>0</v>
      </c>
      <c r="H6" s="835">
        <f t="shared" si="0"/>
        <v>0</v>
      </c>
      <c r="I6" s="835">
        <f t="shared" si="0"/>
        <v>0</v>
      </c>
      <c r="J6" s="835">
        <f t="shared" si="0"/>
        <v>0</v>
      </c>
      <c r="K6" s="835">
        <f t="shared" si="0"/>
        <v>0</v>
      </c>
      <c r="L6" s="835">
        <f t="shared" si="0"/>
        <v>0</v>
      </c>
      <c r="M6" s="835">
        <f t="shared" si="0"/>
        <v>0</v>
      </c>
      <c r="N6" s="835">
        <f t="shared" si="0"/>
        <v>0</v>
      </c>
    </row>
    <row r="7" spans="1:14" s="830" customFormat="1" ht="15">
      <c r="A7" s="829" t="s">
        <v>221</v>
      </c>
      <c r="B7" s="739" t="s">
        <v>397</v>
      </c>
      <c r="C7" s="836">
        <f aca="true" t="shared" si="1" ref="C7:C20">D7+F7</f>
        <v>0</v>
      </c>
      <c r="D7" s="837"/>
      <c r="E7" s="837"/>
      <c r="F7" s="836">
        <f>G7+H7+I7+J7+K7+L7+M7</f>
        <v>0</v>
      </c>
      <c r="G7" s="837"/>
      <c r="H7" s="837"/>
      <c r="I7" s="837"/>
      <c r="J7" s="837"/>
      <c r="K7" s="837"/>
      <c r="L7" s="837"/>
      <c r="M7" s="837"/>
      <c r="N7" s="837"/>
    </row>
    <row r="8" spans="1:14" s="830" customFormat="1" ht="15">
      <c r="A8" s="829" t="s">
        <v>222</v>
      </c>
      <c r="B8" s="739" t="s">
        <v>396</v>
      </c>
      <c r="C8" s="836">
        <f t="shared" si="1"/>
        <v>0</v>
      </c>
      <c r="D8" s="837"/>
      <c r="E8" s="837"/>
      <c r="F8" s="836">
        <f aca="true" t="shared" si="2" ref="F8:F20">G8+H8+I8+J8+K8+L8+M8</f>
        <v>0</v>
      </c>
      <c r="G8" s="837"/>
      <c r="H8" s="837"/>
      <c r="I8" s="837"/>
      <c r="J8" s="837"/>
      <c r="K8" s="837"/>
      <c r="L8" s="837"/>
      <c r="M8" s="837"/>
      <c r="N8" s="837"/>
    </row>
    <row r="9" spans="1:14" s="830" customFormat="1" ht="15">
      <c r="A9" s="829" t="s">
        <v>223</v>
      </c>
      <c r="B9" s="739" t="s">
        <v>395</v>
      </c>
      <c r="C9" s="836">
        <f t="shared" si="1"/>
        <v>0</v>
      </c>
      <c r="D9" s="837"/>
      <c r="E9" s="837"/>
      <c r="F9" s="836">
        <f t="shared" si="2"/>
        <v>0</v>
      </c>
      <c r="G9" s="837"/>
      <c r="H9" s="837"/>
      <c r="I9" s="837"/>
      <c r="J9" s="837"/>
      <c r="K9" s="837"/>
      <c r="L9" s="837"/>
      <c r="M9" s="837"/>
      <c r="N9" s="837"/>
    </row>
    <row r="10" spans="1:14" s="830" customFormat="1" ht="15">
      <c r="A10" s="829" t="s">
        <v>224</v>
      </c>
      <c r="B10" s="739" t="s">
        <v>398</v>
      </c>
      <c r="C10" s="836">
        <f t="shared" si="1"/>
        <v>0</v>
      </c>
      <c r="D10" s="837"/>
      <c r="E10" s="837"/>
      <c r="F10" s="836">
        <f t="shared" si="2"/>
        <v>0</v>
      </c>
      <c r="G10" s="837"/>
      <c r="H10" s="837"/>
      <c r="I10" s="837"/>
      <c r="J10" s="837"/>
      <c r="K10" s="837"/>
      <c r="L10" s="837"/>
      <c r="M10" s="837"/>
      <c r="N10" s="837"/>
    </row>
    <row r="11" spans="1:14" s="830" customFormat="1" ht="15">
      <c r="A11" s="829" t="s">
        <v>225</v>
      </c>
      <c r="B11" s="739" t="s">
        <v>399</v>
      </c>
      <c r="C11" s="836">
        <f t="shared" si="1"/>
        <v>0</v>
      </c>
      <c r="D11" s="837"/>
      <c r="E11" s="837"/>
      <c r="F11" s="836">
        <f t="shared" si="2"/>
        <v>0</v>
      </c>
      <c r="G11" s="837"/>
      <c r="H11" s="837"/>
      <c r="I11" s="837"/>
      <c r="J11" s="837"/>
      <c r="K11" s="837"/>
      <c r="L11" s="837"/>
      <c r="M11" s="837"/>
      <c r="N11" s="837"/>
    </row>
    <row r="12" spans="1:14" s="830" customFormat="1" ht="15">
      <c r="A12" s="829" t="s">
        <v>389</v>
      </c>
      <c r="B12" s="739" t="s">
        <v>400</v>
      </c>
      <c r="C12" s="836">
        <f t="shared" si="1"/>
        <v>0</v>
      </c>
      <c r="D12" s="837"/>
      <c r="E12" s="837"/>
      <c r="F12" s="836">
        <f t="shared" si="2"/>
        <v>0</v>
      </c>
      <c r="G12" s="837"/>
      <c r="H12" s="837"/>
      <c r="I12" s="837"/>
      <c r="J12" s="837"/>
      <c r="K12" s="837"/>
      <c r="L12" s="837"/>
      <c r="M12" s="837"/>
      <c r="N12" s="837"/>
    </row>
    <row r="13" spans="1:14" s="830" customFormat="1" ht="15">
      <c r="A13" s="829" t="s">
        <v>390</v>
      </c>
      <c r="B13" s="739" t="s">
        <v>1058</v>
      </c>
      <c r="C13" s="836">
        <f t="shared" si="1"/>
        <v>0</v>
      </c>
      <c r="D13" s="837"/>
      <c r="E13" s="837"/>
      <c r="F13" s="836">
        <f t="shared" si="2"/>
        <v>0</v>
      </c>
      <c r="G13" s="837"/>
      <c r="H13" s="837"/>
      <c r="I13" s="837"/>
      <c r="J13" s="837"/>
      <c r="K13" s="837"/>
      <c r="L13" s="837"/>
      <c r="M13" s="837"/>
      <c r="N13" s="837"/>
    </row>
    <row r="14" spans="1:14" s="830" customFormat="1" ht="15">
      <c r="A14" s="829" t="s">
        <v>391</v>
      </c>
      <c r="B14" s="739" t="s">
        <v>401</v>
      </c>
      <c r="C14" s="836">
        <f t="shared" si="1"/>
        <v>0</v>
      </c>
      <c r="D14" s="837"/>
      <c r="E14" s="837"/>
      <c r="F14" s="836">
        <f t="shared" si="2"/>
        <v>0</v>
      </c>
      <c r="G14" s="837"/>
      <c r="H14" s="837"/>
      <c r="I14" s="837"/>
      <c r="J14" s="837"/>
      <c r="K14" s="837"/>
      <c r="L14" s="837"/>
      <c r="M14" s="837"/>
      <c r="N14" s="837"/>
    </row>
    <row r="15" spans="1:14" s="830" customFormat="1" ht="15">
      <c r="A15" s="829" t="s">
        <v>392</v>
      </c>
      <c r="B15" s="739" t="s">
        <v>402</v>
      </c>
      <c r="C15" s="836">
        <f t="shared" si="1"/>
        <v>0</v>
      </c>
      <c r="D15" s="837"/>
      <c r="E15" s="837"/>
      <c r="F15" s="836">
        <f t="shared" si="2"/>
        <v>0</v>
      </c>
      <c r="G15" s="837"/>
      <c r="H15" s="837"/>
      <c r="I15" s="837"/>
      <c r="J15" s="837"/>
      <c r="K15" s="837"/>
      <c r="L15" s="837"/>
      <c r="M15" s="837"/>
      <c r="N15" s="837"/>
    </row>
    <row r="16" spans="1:14" s="830" customFormat="1" ht="15">
      <c r="A16" s="829" t="s">
        <v>393</v>
      </c>
      <c r="B16" s="739" t="s">
        <v>950</v>
      </c>
      <c r="C16" s="836">
        <f t="shared" si="1"/>
        <v>0</v>
      </c>
      <c r="D16" s="837"/>
      <c r="E16" s="837"/>
      <c r="F16" s="836">
        <f t="shared" si="2"/>
        <v>0</v>
      </c>
      <c r="G16" s="837"/>
      <c r="H16" s="837"/>
      <c r="I16" s="837"/>
      <c r="J16" s="837"/>
      <c r="K16" s="837"/>
      <c r="L16" s="837"/>
      <c r="M16" s="837"/>
      <c r="N16" s="837"/>
    </row>
    <row r="17" spans="1:14" s="737" customFormat="1" ht="15">
      <c r="A17" s="838"/>
      <c r="B17" s="839" t="s">
        <v>782</v>
      </c>
      <c r="C17" s="836">
        <f t="shared" si="1"/>
        <v>0</v>
      </c>
      <c r="D17" s="837"/>
      <c r="E17" s="837"/>
      <c r="F17" s="836">
        <f>G17+H17+I17+J17+K17+L17+M17</f>
        <v>0</v>
      </c>
      <c r="G17" s="837"/>
      <c r="H17" s="837"/>
      <c r="I17" s="837"/>
      <c r="J17" s="837"/>
      <c r="K17" s="837"/>
      <c r="L17" s="837"/>
      <c r="M17" s="837"/>
      <c r="N17" s="837"/>
    </row>
    <row r="18" spans="1:14" s="830" customFormat="1" ht="15">
      <c r="A18" s="829">
        <v>2</v>
      </c>
      <c r="B18" s="840" t="s">
        <v>110</v>
      </c>
      <c r="C18" s="836">
        <f t="shared" si="1"/>
        <v>0</v>
      </c>
      <c r="D18" s="837"/>
      <c r="E18" s="837"/>
      <c r="F18" s="836">
        <f>G18+H18+I18+J18+K18+L18+M18</f>
        <v>0</v>
      </c>
      <c r="G18" s="837"/>
      <c r="H18" s="837"/>
      <c r="I18" s="837"/>
      <c r="J18" s="837"/>
      <c r="K18" s="837"/>
      <c r="L18" s="837"/>
      <c r="M18" s="837"/>
      <c r="N18" s="837"/>
    </row>
    <row r="19" spans="1:14" s="737" customFormat="1" ht="15">
      <c r="A19" s="838"/>
      <c r="B19" s="839" t="s">
        <v>782</v>
      </c>
      <c r="C19" s="836">
        <f t="shared" si="1"/>
        <v>0</v>
      </c>
      <c r="D19" s="837"/>
      <c r="E19" s="837"/>
      <c r="F19" s="836">
        <f>G19+H19+I19+J19+K19+L19+M19</f>
        <v>0</v>
      </c>
      <c r="G19" s="837"/>
      <c r="H19" s="837"/>
      <c r="I19" s="837"/>
      <c r="J19" s="837"/>
      <c r="K19" s="837"/>
      <c r="L19" s="837"/>
      <c r="M19" s="837"/>
      <c r="N19" s="837"/>
    </row>
    <row r="20" spans="1:14" s="830" customFormat="1" ht="30">
      <c r="A20" s="829">
        <v>3</v>
      </c>
      <c r="B20" s="840" t="s">
        <v>1059</v>
      </c>
      <c r="C20" s="836">
        <f t="shared" si="1"/>
        <v>0</v>
      </c>
      <c r="D20" s="837"/>
      <c r="E20" s="837"/>
      <c r="F20" s="836">
        <f t="shared" si="2"/>
        <v>0</v>
      </c>
      <c r="G20" s="837"/>
      <c r="H20" s="837"/>
      <c r="I20" s="837"/>
      <c r="J20" s="837"/>
      <c r="K20" s="837"/>
      <c r="L20" s="837"/>
      <c r="M20" s="837"/>
      <c r="N20" s="837"/>
    </row>
    <row r="21" spans="1:14" s="830" customFormat="1" ht="12.75" customHeight="1">
      <c r="A21" s="841">
        <v>4</v>
      </c>
      <c r="B21" s="842" t="s">
        <v>394</v>
      </c>
      <c r="C21" s="835">
        <f>C6+C20</f>
        <v>0</v>
      </c>
      <c r="D21" s="835">
        <f aca="true" t="shared" si="3" ref="D21:N21">D6+D20</f>
        <v>0</v>
      </c>
      <c r="E21" s="835">
        <f t="shared" si="3"/>
        <v>0</v>
      </c>
      <c r="F21" s="835">
        <f t="shared" si="3"/>
        <v>0</v>
      </c>
      <c r="G21" s="835">
        <f t="shared" si="3"/>
        <v>0</v>
      </c>
      <c r="H21" s="835">
        <f t="shared" si="3"/>
        <v>0</v>
      </c>
      <c r="I21" s="835">
        <f t="shared" si="3"/>
        <v>0</v>
      </c>
      <c r="J21" s="835">
        <f t="shared" si="3"/>
        <v>0</v>
      </c>
      <c r="K21" s="835">
        <f t="shared" si="3"/>
        <v>0</v>
      </c>
      <c r="L21" s="835">
        <f t="shared" si="3"/>
        <v>0</v>
      </c>
      <c r="M21" s="835">
        <f t="shared" si="3"/>
        <v>0</v>
      </c>
      <c r="N21" s="835">
        <f t="shared" si="3"/>
        <v>0</v>
      </c>
    </row>
    <row r="22" spans="1:26" s="826" customFormat="1" ht="15">
      <c r="A22" s="744"/>
      <c r="B22" s="745"/>
      <c r="C22" s="74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X22" s="827"/>
      <c r="Y22" s="827"/>
      <c r="Z22" s="827"/>
    </row>
    <row r="23" spans="1:17" s="826" customFormat="1" ht="15">
      <c r="A23" s="744"/>
      <c r="B23" s="745" t="s">
        <v>211</v>
      </c>
      <c r="C23" s="74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</row>
    <row r="24" spans="1:17" s="826" customFormat="1" ht="15">
      <c r="A24" s="744"/>
      <c r="B24" s="745"/>
      <c r="C24" s="74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</row>
    <row r="25" spans="1:17" s="826" customFormat="1" ht="15">
      <c r="A25" s="744"/>
      <c r="B25" s="745" t="s">
        <v>211</v>
      </c>
      <c r="C25" s="74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</row>
  </sheetData>
  <sheetProtection password="C7AC" sheet="1"/>
  <dataValidations count="1">
    <dataValidation operator="greaterThanOrEqual" allowBlank="1" showInputMessage="1" showErrorMessage="1" sqref="C6:N21"/>
  </dataValidations>
  <printOptions/>
  <pageMargins left="0.75" right="0.75" top="1" bottom="1" header="0.5" footer="0.5"/>
  <pageSetup horizontalDpi="600" verticalDpi="6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7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" sqref="G4"/>
    </sheetView>
  </sheetViews>
  <sheetFormatPr defaultColWidth="9.140625" defaultRowHeight="12.75"/>
  <cols>
    <col min="1" max="1" width="28.28125" style="143" customWidth="1"/>
    <col min="2" max="2" width="18.28125" style="143" customWidth="1"/>
    <col min="3" max="13" width="17.140625" style="143" customWidth="1"/>
    <col min="14" max="16384" width="9.140625" style="143" customWidth="1"/>
  </cols>
  <sheetData>
    <row r="1" spans="1:2" s="665" customFormat="1" ht="19.5" customHeight="1">
      <c r="A1" s="331" t="s">
        <v>377</v>
      </c>
      <c r="B1" s="332"/>
    </row>
    <row r="2" spans="1:2" s="285" customFormat="1" ht="16.5" customHeight="1">
      <c r="A2" s="285" t="s">
        <v>43</v>
      </c>
      <c r="B2" s="334"/>
    </row>
    <row r="3" ht="12.75">
      <c r="M3" s="143" t="s">
        <v>956</v>
      </c>
    </row>
    <row r="4" spans="1:13" s="851" customFormat="1" ht="38.25">
      <c r="A4" s="850" t="s">
        <v>378</v>
      </c>
      <c r="B4" s="850" t="s">
        <v>1064</v>
      </c>
      <c r="C4" s="850" t="s">
        <v>1065</v>
      </c>
      <c r="D4" s="850" t="s">
        <v>951</v>
      </c>
      <c r="E4" s="850" t="s">
        <v>44</v>
      </c>
      <c r="F4" s="850" t="s">
        <v>380</v>
      </c>
      <c r="G4" s="850" t="s">
        <v>381</v>
      </c>
      <c r="H4" s="850" t="s">
        <v>382</v>
      </c>
      <c r="I4" s="850" t="s">
        <v>383</v>
      </c>
      <c r="J4" s="850" t="s">
        <v>384</v>
      </c>
      <c r="K4" s="850" t="s">
        <v>385</v>
      </c>
      <c r="L4" s="850" t="s">
        <v>386</v>
      </c>
      <c r="M4" s="850" t="s">
        <v>45</v>
      </c>
    </row>
    <row r="5" spans="1:13" s="847" customFormat="1" ht="12.75">
      <c r="A5" s="846">
        <v>1</v>
      </c>
      <c r="B5" s="846">
        <v>2</v>
      </c>
      <c r="C5" s="846">
        <v>3</v>
      </c>
      <c r="D5" s="846">
        <v>4</v>
      </c>
      <c r="E5" s="846">
        <v>5</v>
      </c>
      <c r="F5" s="846">
        <v>6</v>
      </c>
      <c r="G5" s="846">
        <v>7</v>
      </c>
      <c r="H5" s="846">
        <v>8</v>
      </c>
      <c r="I5" s="846">
        <v>9</v>
      </c>
      <c r="J5" s="846">
        <v>10</v>
      </c>
      <c r="K5" s="846">
        <v>11</v>
      </c>
      <c r="L5" s="846">
        <v>12</v>
      </c>
      <c r="M5" s="846">
        <v>13</v>
      </c>
    </row>
    <row r="6" spans="1:13" s="804" customFormat="1" ht="25.5">
      <c r="A6" s="800" t="s">
        <v>1060</v>
      </c>
      <c r="B6" s="848">
        <f>C6+E6</f>
        <v>0</v>
      </c>
      <c r="C6" s="848">
        <f>SUM(C7:C17)</f>
        <v>0</v>
      </c>
      <c r="D6" s="848">
        <f>SUM(D7:D17)</f>
        <v>0</v>
      </c>
      <c r="E6" s="848">
        <f>SUM(F6:L6)</f>
        <v>0</v>
      </c>
      <c r="F6" s="848">
        <f aca="true" t="shared" si="0" ref="F6:M6">SUM(F7:F17)</f>
        <v>0</v>
      </c>
      <c r="G6" s="848">
        <f t="shared" si="0"/>
        <v>0</v>
      </c>
      <c r="H6" s="848">
        <f t="shared" si="0"/>
        <v>0</v>
      </c>
      <c r="I6" s="848">
        <f t="shared" si="0"/>
        <v>0</v>
      </c>
      <c r="J6" s="848">
        <f t="shared" si="0"/>
        <v>0</v>
      </c>
      <c r="K6" s="848">
        <f t="shared" si="0"/>
        <v>0</v>
      </c>
      <c r="L6" s="848">
        <f t="shared" si="0"/>
        <v>0</v>
      </c>
      <c r="M6" s="848">
        <f t="shared" si="0"/>
        <v>0</v>
      </c>
    </row>
    <row r="7" spans="1:13" s="804" customFormat="1" ht="12.75">
      <c r="A7" s="800" t="s">
        <v>46</v>
      </c>
      <c r="B7" s="848">
        <f aca="true" t="shared" si="1" ref="B7:B18">C7+E7</f>
        <v>0</v>
      </c>
      <c r="C7" s="849"/>
      <c r="D7" s="849"/>
      <c r="E7" s="848">
        <f aca="true" t="shared" si="2" ref="E7:E18">SUM(F7:L7)</f>
        <v>0</v>
      </c>
      <c r="F7" s="849"/>
      <c r="G7" s="849"/>
      <c r="H7" s="849"/>
      <c r="I7" s="849"/>
      <c r="J7" s="849"/>
      <c r="K7" s="849"/>
      <c r="L7" s="849"/>
      <c r="M7" s="849"/>
    </row>
    <row r="8" spans="1:13" s="804" customFormat="1" ht="12.75">
      <c r="A8" s="800" t="s">
        <v>47</v>
      </c>
      <c r="B8" s="848">
        <f t="shared" si="1"/>
        <v>0</v>
      </c>
      <c r="C8" s="849"/>
      <c r="D8" s="849"/>
      <c r="E8" s="848">
        <f t="shared" si="2"/>
        <v>0</v>
      </c>
      <c r="F8" s="849"/>
      <c r="G8" s="849"/>
      <c r="H8" s="849"/>
      <c r="I8" s="849"/>
      <c r="J8" s="849"/>
      <c r="K8" s="849"/>
      <c r="L8" s="849"/>
      <c r="M8" s="849"/>
    </row>
    <row r="9" spans="1:13" s="804" customFormat="1" ht="12.75">
      <c r="A9" s="800" t="s">
        <v>48</v>
      </c>
      <c r="B9" s="848">
        <f t="shared" si="1"/>
        <v>0</v>
      </c>
      <c r="C9" s="849"/>
      <c r="D9" s="849"/>
      <c r="E9" s="848">
        <f t="shared" si="2"/>
        <v>0</v>
      </c>
      <c r="F9" s="849"/>
      <c r="G9" s="849"/>
      <c r="H9" s="849"/>
      <c r="I9" s="849"/>
      <c r="J9" s="849"/>
      <c r="K9" s="849"/>
      <c r="L9" s="849"/>
      <c r="M9" s="849"/>
    </row>
    <row r="10" spans="1:13" s="804" customFormat="1" ht="25.5">
      <c r="A10" s="800" t="s">
        <v>49</v>
      </c>
      <c r="B10" s="848">
        <f t="shared" si="1"/>
        <v>0</v>
      </c>
      <c r="C10" s="849"/>
      <c r="D10" s="849"/>
      <c r="E10" s="848">
        <f t="shared" si="2"/>
        <v>0</v>
      </c>
      <c r="F10" s="849"/>
      <c r="G10" s="849"/>
      <c r="H10" s="849"/>
      <c r="I10" s="849"/>
      <c r="J10" s="849"/>
      <c r="K10" s="849"/>
      <c r="L10" s="849"/>
      <c r="M10" s="849"/>
    </row>
    <row r="11" spans="1:13" s="804" customFormat="1" ht="12.75">
      <c r="A11" s="800" t="s">
        <v>50</v>
      </c>
      <c r="B11" s="848">
        <f t="shared" si="1"/>
        <v>0</v>
      </c>
      <c r="C11" s="849"/>
      <c r="D11" s="849"/>
      <c r="E11" s="848">
        <f t="shared" si="2"/>
        <v>0</v>
      </c>
      <c r="F11" s="849"/>
      <c r="G11" s="849"/>
      <c r="H11" s="849"/>
      <c r="I11" s="849"/>
      <c r="J11" s="849"/>
      <c r="K11" s="849"/>
      <c r="L11" s="849"/>
      <c r="M11" s="849"/>
    </row>
    <row r="12" spans="1:13" s="804" customFormat="1" ht="12.75">
      <c r="A12" s="800" t="s">
        <v>51</v>
      </c>
      <c r="B12" s="848">
        <f t="shared" si="1"/>
        <v>0</v>
      </c>
      <c r="C12" s="849"/>
      <c r="D12" s="849"/>
      <c r="E12" s="848">
        <f t="shared" si="2"/>
        <v>0</v>
      </c>
      <c r="F12" s="849"/>
      <c r="G12" s="849"/>
      <c r="H12" s="849"/>
      <c r="I12" s="849"/>
      <c r="J12" s="849"/>
      <c r="K12" s="849"/>
      <c r="L12" s="849"/>
      <c r="M12" s="849"/>
    </row>
    <row r="13" spans="1:13" s="804" customFormat="1" ht="12.75">
      <c r="A13" s="800" t="s">
        <v>388</v>
      </c>
      <c r="B13" s="848">
        <f t="shared" si="1"/>
        <v>0</v>
      </c>
      <c r="C13" s="849"/>
      <c r="D13" s="849"/>
      <c r="E13" s="848">
        <f t="shared" si="2"/>
        <v>0</v>
      </c>
      <c r="F13" s="849"/>
      <c r="G13" s="849"/>
      <c r="H13" s="849"/>
      <c r="I13" s="849"/>
      <c r="J13" s="849"/>
      <c r="K13" s="849"/>
      <c r="L13" s="849"/>
      <c r="M13" s="849"/>
    </row>
    <row r="14" spans="1:13" s="804" customFormat="1" ht="25.5">
      <c r="A14" s="800" t="s">
        <v>52</v>
      </c>
      <c r="B14" s="848">
        <f t="shared" si="1"/>
        <v>0</v>
      </c>
      <c r="C14" s="849"/>
      <c r="D14" s="849"/>
      <c r="E14" s="848">
        <f t="shared" si="2"/>
        <v>0</v>
      </c>
      <c r="F14" s="849"/>
      <c r="G14" s="849"/>
      <c r="H14" s="849"/>
      <c r="I14" s="849"/>
      <c r="J14" s="849"/>
      <c r="K14" s="849"/>
      <c r="L14" s="849"/>
      <c r="M14" s="849"/>
    </row>
    <row r="15" spans="1:13" s="804" customFormat="1" ht="12.75">
      <c r="A15" s="800" t="s">
        <v>53</v>
      </c>
      <c r="B15" s="848">
        <f t="shared" si="1"/>
        <v>0</v>
      </c>
      <c r="C15" s="849"/>
      <c r="D15" s="849"/>
      <c r="E15" s="848">
        <f t="shared" si="2"/>
        <v>0</v>
      </c>
      <c r="F15" s="849"/>
      <c r="G15" s="849"/>
      <c r="H15" s="849"/>
      <c r="I15" s="849"/>
      <c r="J15" s="849"/>
      <c r="K15" s="849"/>
      <c r="L15" s="849"/>
      <c r="M15" s="849"/>
    </row>
    <row r="16" spans="1:13" s="804" customFormat="1" ht="12.75">
      <c r="A16" s="800" t="s">
        <v>54</v>
      </c>
      <c r="B16" s="848">
        <f t="shared" si="1"/>
        <v>0</v>
      </c>
      <c r="C16" s="849"/>
      <c r="D16" s="849"/>
      <c r="E16" s="848">
        <f t="shared" si="2"/>
        <v>0</v>
      </c>
      <c r="F16" s="849"/>
      <c r="G16" s="849"/>
      <c r="H16" s="849"/>
      <c r="I16" s="849"/>
      <c r="J16" s="849"/>
      <c r="K16" s="849"/>
      <c r="L16" s="849"/>
      <c r="M16" s="849"/>
    </row>
    <row r="17" spans="1:13" s="804" customFormat="1" ht="25.5">
      <c r="A17" s="800" t="s">
        <v>1061</v>
      </c>
      <c r="B17" s="848">
        <f t="shared" si="1"/>
        <v>0</v>
      </c>
      <c r="C17" s="849"/>
      <c r="D17" s="849"/>
      <c r="E17" s="848">
        <f t="shared" si="2"/>
        <v>0</v>
      </c>
      <c r="F17" s="849"/>
      <c r="G17" s="849"/>
      <c r="H17" s="849"/>
      <c r="I17" s="849"/>
      <c r="J17" s="849"/>
      <c r="K17" s="849"/>
      <c r="L17" s="849"/>
      <c r="M17" s="849"/>
    </row>
    <row r="18" spans="1:13" s="804" customFormat="1" ht="25.5">
      <c r="A18" s="800" t="s">
        <v>1062</v>
      </c>
      <c r="B18" s="848">
        <f t="shared" si="1"/>
        <v>0</v>
      </c>
      <c r="C18" s="849"/>
      <c r="D18" s="849"/>
      <c r="E18" s="848">
        <f t="shared" si="2"/>
        <v>0</v>
      </c>
      <c r="F18" s="849"/>
      <c r="G18" s="849"/>
      <c r="H18" s="849"/>
      <c r="I18" s="849"/>
      <c r="J18" s="849"/>
      <c r="K18" s="849"/>
      <c r="L18" s="849"/>
      <c r="M18" s="849"/>
    </row>
    <row r="19" spans="1:13" s="804" customFormat="1" ht="12.75">
      <c r="A19" s="800" t="s">
        <v>1063</v>
      </c>
      <c r="B19" s="848">
        <f>B6+B18</f>
        <v>0</v>
      </c>
      <c r="C19" s="848">
        <f aca="true" t="shared" si="3" ref="C19:M19">C6+C18</f>
        <v>0</v>
      </c>
      <c r="D19" s="848">
        <f t="shared" si="3"/>
        <v>0</v>
      </c>
      <c r="E19" s="848">
        <f t="shared" si="3"/>
        <v>0</v>
      </c>
      <c r="F19" s="848">
        <f t="shared" si="3"/>
        <v>0</v>
      </c>
      <c r="G19" s="848">
        <f t="shared" si="3"/>
        <v>0</v>
      </c>
      <c r="H19" s="848">
        <f t="shared" si="3"/>
        <v>0</v>
      </c>
      <c r="I19" s="848">
        <f t="shared" si="3"/>
        <v>0</v>
      </c>
      <c r="J19" s="848">
        <f t="shared" si="3"/>
        <v>0</v>
      </c>
      <c r="K19" s="848">
        <f t="shared" si="3"/>
        <v>0</v>
      </c>
      <c r="L19" s="848">
        <f t="shared" si="3"/>
        <v>0</v>
      </c>
      <c r="M19" s="848">
        <f t="shared" si="3"/>
        <v>0</v>
      </c>
    </row>
    <row r="20" s="575" customFormat="1" ht="12.75"/>
    <row r="21" s="575" customFormat="1" ht="12.75">
      <c r="A21" s="575" t="s">
        <v>55</v>
      </c>
    </row>
    <row r="22" s="575" customFormat="1" ht="12.75"/>
    <row r="23" s="575" customFormat="1" ht="12.75">
      <c r="A23" s="575" t="s">
        <v>55</v>
      </c>
    </row>
  </sheetData>
  <sheetProtection password="C7AC" sheet="1"/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6" sqref="C16"/>
    </sheetView>
  </sheetViews>
  <sheetFormatPr defaultColWidth="9.140625" defaultRowHeight="12.75"/>
  <cols>
    <col min="1" max="1" width="7.00390625" style="74" customWidth="1"/>
    <col min="2" max="2" width="63.7109375" style="75" customWidth="1"/>
    <col min="3" max="4" width="19.28125" style="75" customWidth="1"/>
    <col min="5" max="16384" width="9.140625" style="75" customWidth="1"/>
  </cols>
  <sheetData>
    <row r="1" spans="2:4" ht="12.75">
      <c r="B1" s="88" t="s">
        <v>739</v>
      </c>
      <c r="C1" s="89"/>
      <c r="D1" s="492" t="s">
        <v>205</v>
      </c>
    </row>
    <row r="2" spans="2:4" ht="13.5" thickBot="1">
      <c r="B2" s="91"/>
      <c r="C2" s="92"/>
      <c r="D2" s="93" t="s">
        <v>956</v>
      </c>
    </row>
    <row r="3" spans="1:4" ht="28.5" customHeight="1" thickBot="1" thickTop="1">
      <c r="A3" s="642" t="s">
        <v>212</v>
      </c>
      <c r="B3" s="643" t="s">
        <v>207</v>
      </c>
      <c r="C3" s="643" t="s">
        <v>208</v>
      </c>
      <c r="D3" s="644" t="s">
        <v>213</v>
      </c>
    </row>
    <row r="4" spans="1:4" s="98" customFormat="1" ht="12.75">
      <c r="A4" s="94" t="s">
        <v>214</v>
      </c>
      <c r="B4" s="95" t="s">
        <v>215</v>
      </c>
      <c r="C4" s="96"/>
      <c r="D4" s="97"/>
    </row>
    <row r="5" spans="1:4" ht="12.75">
      <c r="A5" s="99">
        <v>1</v>
      </c>
      <c r="B5" s="100" t="s">
        <v>216</v>
      </c>
      <c r="C5" s="523"/>
      <c r="D5" s="524"/>
    </row>
    <row r="6" spans="1:4" ht="14.25" customHeight="1">
      <c r="A6" s="103" t="s">
        <v>17</v>
      </c>
      <c r="B6" s="86" t="s">
        <v>209</v>
      </c>
      <c r="C6" s="104"/>
      <c r="D6" s="105"/>
    </row>
    <row r="7" spans="1:4" ht="12.75">
      <c r="A7" s="99">
        <v>2</v>
      </c>
      <c r="B7" s="100" t="s">
        <v>217</v>
      </c>
      <c r="C7" s="523"/>
      <c r="D7" s="524"/>
    </row>
    <row r="8" spans="1:4" ht="12.75">
      <c r="A8" s="99">
        <v>3</v>
      </c>
      <c r="B8" s="100" t="s">
        <v>218</v>
      </c>
      <c r="C8" s="523"/>
      <c r="D8" s="524"/>
    </row>
    <row r="9" spans="1:4" ht="12.75">
      <c r="A9" s="99">
        <v>4</v>
      </c>
      <c r="B9" s="100" t="s">
        <v>219</v>
      </c>
      <c r="C9" s="523"/>
      <c r="D9" s="524"/>
    </row>
    <row r="10" spans="1:4" ht="12.75">
      <c r="A10" s="99">
        <v>5</v>
      </c>
      <c r="B10" s="100" t="s">
        <v>220</v>
      </c>
      <c r="C10" s="523"/>
      <c r="D10" s="524"/>
    </row>
    <row r="11" spans="1:4" ht="14.25" customHeight="1">
      <c r="A11" s="106">
        <v>6</v>
      </c>
      <c r="B11" s="107" t="s">
        <v>97</v>
      </c>
      <c r="C11" s="104"/>
      <c r="D11" s="105"/>
    </row>
    <row r="12" spans="1:4" ht="12.75">
      <c r="A12" s="639"/>
      <c r="B12" s="108" t="s">
        <v>782</v>
      </c>
      <c r="C12" s="640"/>
      <c r="D12" s="641"/>
    </row>
    <row r="13" spans="1:4" ht="12.75">
      <c r="A13" s="106">
        <v>7</v>
      </c>
      <c r="B13" s="109" t="s">
        <v>226</v>
      </c>
      <c r="C13" s="104"/>
      <c r="D13" s="105"/>
    </row>
    <row r="14" spans="1:4" ht="12.75">
      <c r="A14" s="110"/>
      <c r="B14" s="108" t="s">
        <v>782</v>
      </c>
      <c r="C14" s="104"/>
      <c r="D14" s="105"/>
    </row>
    <row r="15" spans="1:4" ht="25.5">
      <c r="A15" s="111">
        <v>8</v>
      </c>
      <c r="B15" s="112" t="s">
        <v>227</v>
      </c>
      <c r="C15" s="104"/>
      <c r="D15" s="105"/>
    </row>
    <row r="16" spans="1:4" ht="12.75">
      <c r="A16" s="99">
        <v>9</v>
      </c>
      <c r="B16" s="100" t="s">
        <v>228</v>
      </c>
      <c r="C16" s="101">
        <f>C11+C13-C15</f>
        <v>0</v>
      </c>
      <c r="D16" s="102">
        <f>D11+D13-D15</f>
        <v>0</v>
      </c>
    </row>
    <row r="17" spans="1:4" ht="12.75">
      <c r="A17" s="99">
        <v>10</v>
      </c>
      <c r="B17" s="100" t="s">
        <v>229</v>
      </c>
      <c r="C17" s="101">
        <f>SUM(C18:C19)</f>
        <v>0</v>
      </c>
      <c r="D17" s="102">
        <f>SUM(D18:D19)</f>
        <v>0</v>
      </c>
    </row>
    <row r="18" spans="1:4" ht="14.25" customHeight="1">
      <c r="A18" s="113" t="s">
        <v>221</v>
      </c>
      <c r="B18" s="114" t="s">
        <v>230</v>
      </c>
      <c r="C18" s="104"/>
      <c r="D18" s="105"/>
    </row>
    <row r="19" spans="1:4" ht="12.75">
      <c r="A19" s="113" t="s">
        <v>222</v>
      </c>
      <c r="B19" s="114" t="s">
        <v>231</v>
      </c>
      <c r="C19" s="82"/>
      <c r="D19" s="115"/>
    </row>
    <row r="20" spans="1:4" ht="12.75">
      <c r="A20" s="99">
        <v>11</v>
      </c>
      <c r="B20" s="100" t="s">
        <v>232</v>
      </c>
      <c r="C20" s="101">
        <f>C21+C22</f>
        <v>0</v>
      </c>
      <c r="D20" s="102">
        <f>D21+D22</f>
        <v>0</v>
      </c>
    </row>
    <row r="21" spans="1:4" ht="12.75">
      <c r="A21" s="113" t="s">
        <v>221</v>
      </c>
      <c r="B21" s="114" t="s">
        <v>233</v>
      </c>
      <c r="C21" s="82"/>
      <c r="D21" s="115"/>
    </row>
    <row r="22" spans="1:4" ht="12.75">
      <c r="A22" s="113" t="s">
        <v>222</v>
      </c>
      <c r="B22" s="114" t="s">
        <v>234</v>
      </c>
      <c r="C22" s="82"/>
      <c r="D22" s="115"/>
    </row>
    <row r="23" spans="1:4" ht="12.75">
      <c r="A23" s="99">
        <v>12</v>
      </c>
      <c r="B23" s="100" t="s">
        <v>962</v>
      </c>
      <c r="C23" s="523"/>
      <c r="D23" s="524"/>
    </row>
    <row r="24" spans="1:4" ht="12.75">
      <c r="A24" s="99">
        <v>13</v>
      </c>
      <c r="B24" s="100" t="s">
        <v>235</v>
      </c>
      <c r="C24" s="101">
        <f>(C25+C26+C27+C28)-C29</f>
        <v>0</v>
      </c>
      <c r="D24" s="102">
        <f>(D25+D26+D27+D28)-D29</f>
        <v>0</v>
      </c>
    </row>
    <row r="25" spans="1:4" ht="12.75">
      <c r="A25" s="113" t="s">
        <v>221</v>
      </c>
      <c r="B25" s="114" t="s">
        <v>236</v>
      </c>
      <c r="C25" s="104"/>
      <c r="D25" s="105"/>
    </row>
    <row r="26" spans="1:4" ht="12.75">
      <c r="A26" s="113" t="s">
        <v>222</v>
      </c>
      <c r="B26" s="114" t="s">
        <v>237</v>
      </c>
      <c r="C26" s="104"/>
      <c r="D26" s="105"/>
    </row>
    <row r="27" spans="1:4" ht="12.75">
      <c r="A27" s="113" t="s">
        <v>223</v>
      </c>
      <c r="B27" s="114" t="s">
        <v>238</v>
      </c>
      <c r="C27" s="104"/>
      <c r="D27" s="105"/>
    </row>
    <row r="28" spans="1:4" ht="12.75">
      <c r="A28" s="113" t="s">
        <v>224</v>
      </c>
      <c r="B28" s="86" t="s">
        <v>239</v>
      </c>
      <c r="C28" s="104"/>
      <c r="D28" s="105"/>
    </row>
    <row r="29" spans="1:4" ht="12.75">
      <c r="A29" s="113" t="s">
        <v>225</v>
      </c>
      <c r="B29" s="114" t="s">
        <v>240</v>
      </c>
      <c r="C29" s="104"/>
      <c r="D29" s="105"/>
    </row>
    <row r="30" spans="1:4" ht="12.75">
      <c r="A30" s="99">
        <v>14</v>
      </c>
      <c r="B30" s="100" t="s">
        <v>242</v>
      </c>
      <c r="C30" s="101">
        <f>C5+C7+C8+C9+C10+C16+C17+C20+C23+C24</f>
        <v>0</v>
      </c>
      <c r="D30" s="102">
        <f>D5+D7+D8+D9+D10+D16+D17+D20+D23+D24</f>
        <v>0</v>
      </c>
    </row>
    <row r="31" spans="1:4" ht="13.5" thickBot="1">
      <c r="A31" s="116"/>
      <c r="B31" s="117"/>
      <c r="C31" s="118"/>
      <c r="D31" s="119"/>
    </row>
    <row r="33" spans="2:4" ht="12.75">
      <c r="B33" s="575" t="s">
        <v>211</v>
      </c>
      <c r="C33" s="575"/>
      <c r="D33" s="575"/>
    </row>
    <row r="34" spans="2:4" ht="12.75">
      <c r="B34" s="575"/>
      <c r="C34" s="575"/>
      <c r="D34" s="575"/>
    </row>
    <row r="35" spans="2:4" ht="12.75">
      <c r="B35" s="575" t="s">
        <v>211</v>
      </c>
      <c r="C35" s="575"/>
      <c r="D35" s="575"/>
    </row>
  </sheetData>
  <sheetProtection password="C7AC" sheet="1"/>
  <conditionalFormatting sqref="D32">
    <cfRule type="cellIs" priority="1" dxfId="0" operator="notEqual" stopIfTrue="1">
      <formula>TOTASSETS</formula>
    </cfRule>
  </conditionalFormatting>
  <conditionalFormatting sqref="D31">
    <cfRule type="cellIs" priority="2" dxfId="0" operator="notEqual" stopIfTrue="1">
      <formula>TOTCAPP3</formula>
    </cfRule>
  </conditionalFormatting>
  <dataValidations count="1">
    <dataValidation operator="greaterThanOrEqual" allowBlank="1" showInputMessage="1" showErrorMessage="1" sqref="D21:D23 C16:C17 D31:D32 D5:D19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0" zoomScaleNormal="8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6" sqref="N6"/>
    </sheetView>
  </sheetViews>
  <sheetFormatPr defaultColWidth="9.421875" defaultRowHeight="12.75"/>
  <cols>
    <col min="1" max="1" width="3.00390625" style="856" bestFit="1" customWidth="1"/>
    <col min="2" max="2" width="80.00390625" style="858" customWidth="1"/>
    <col min="3" max="6" width="21.28125" style="858" customWidth="1"/>
    <col min="7" max="7" width="22.00390625" style="858" customWidth="1"/>
    <col min="8" max="14" width="21.28125" style="858" customWidth="1"/>
    <col min="15" max="16384" width="9.421875" style="858" customWidth="1"/>
  </cols>
  <sheetData>
    <row r="1" spans="1:14" s="854" customFormat="1" ht="15">
      <c r="A1" s="852"/>
      <c r="B1" s="853" t="s">
        <v>377</v>
      </c>
      <c r="N1" s="855"/>
    </row>
    <row r="2" spans="2:13" ht="15">
      <c r="B2" s="857" t="s">
        <v>737</v>
      </c>
      <c r="K2" s="859"/>
      <c r="L2" s="859"/>
      <c r="M2" s="859"/>
    </row>
    <row r="3" spans="1:14" s="862" customFormat="1" ht="15">
      <c r="A3" s="860"/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N3" s="863" t="s">
        <v>956</v>
      </c>
    </row>
    <row r="4" spans="1:14" s="870" customFormat="1" ht="51" customHeight="1">
      <c r="A4" s="865" t="s">
        <v>212</v>
      </c>
      <c r="B4" s="865" t="s">
        <v>207</v>
      </c>
      <c r="C4" s="865" t="s">
        <v>208</v>
      </c>
      <c r="D4" s="869" t="s">
        <v>404</v>
      </c>
      <c r="E4" s="864" t="s">
        <v>507</v>
      </c>
      <c r="F4" s="864" t="s">
        <v>1080</v>
      </c>
      <c r="G4" s="864" t="s">
        <v>1081</v>
      </c>
      <c r="H4" s="864" t="s">
        <v>1079</v>
      </c>
      <c r="I4" s="864" t="s">
        <v>758</v>
      </c>
      <c r="J4" s="865" t="s">
        <v>57</v>
      </c>
      <c r="K4" s="865" t="s">
        <v>504</v>
      </c>
      <c r="L4" s="865" t="s">
        <v>405</v>
      </c>
      <c r="M4" s="865" t="s">
        <v>406</v>
      </c>
      <c r="N4" s="865" t="s">
        <v>407</v>
      </c>
    </row>
    <row r="5" spans="1:14" ht="15" customHeight="1">
      <c r="A5" s="866"/>
      <c r="B5" s="867">
        <v>1</v>
      </c>
      <c r="C5" s="866">
        <v>2</v>
      </c>
      <c r="D5" s="867">
        <v>3</v>
      </c>
      <c r="E5" s="867">
        <v>4</v>
      </c>
      <c r="F5" s="867">
        <v>5</v>
      </c>
      <c r="G5" s="867">
        <v>6</v>
      </c>
      <c r="H5" s="867">
        <v>7</v>
      </c>
      <c r="I5" s="867">
        <v>8</v>
      </c>
      <c r="J5" s="867">
        <v>9</v>
      </c>
      <c r="K5" s="867">
        <v>10</v>
      </c>
      <c r="L5" s="867">
        <v>11</v>
      </c>
      <c r="M5" s="867">
        <v>12</v>
      </c>
      <c r="N5" s="867">
        <v>13</v>
      </c>
    </row>
    <row r="6" spans="1:14" s="874" customFormat="1" ht="15" customHeight="1">
      <c r="A6" s="871">
        <v>1</v>
      </c>
      <c r="B6" s="872" t="s">
        <v>107</v>
      </c>
      <c r="C6" s="873">
        <f>C7+C8+C9</f>
        <v>0</v>
      </c>
      <c r="D6" s="873">
        <f aca="true" t="shared" si="0" ref="D6:N6">D7+D8+D9</f>
        <v>0</v>
      </c>
      <c r="E6" s="873">
        <f t="shared" si="0"/>
        <v>0</v>
      </c>
      <c r="F6" s="873">
        <f t="shared" si="0"/>
        <v>0</v>
      </c>
      <c r="G6" s="873">
        <f t="shared" si="0"/>
        <v>0</v>
      </c>
      <c r="H6" s="873">
        <f t="shared" si="0"/>
        <v>0</v>
      </c>
      <c r="I6" s="873">
        <f t="shared" si="0"/>
        <v>0</v>
      </c>
      <c r="J6" s="873">
        <f t="shared" si="0"/>
        <v>0</v>
      </c>
      <c r="K6" s="873">
        <f t="shared" si="0"/>
        <v>0</v>
      </c>
      <c r="L6" s="873">
        <f t="shared" si="0"/>
        <v>0</v>
      </c>
      <c r="M6" s="873">
        <f t="shared" si="0"/>
        <v>0</v>
      </c>
      <c r="N6" s="873">
        <f t="shared" si="0"/>
        <v>0</v>
      </c>
    </row>
    <row r="7" spans="1:14" s="878" customFormat="1" ht="27" customHeight="1">
      <c r="A7" s="875" t="s">
        <v>221</v>
      </c>
      <c r="B7" s="876" t="s">
        <v>957</v>
      </c>
      <c r="C7" s="1516">
        <f>F7+G7+H7+J7+K7+L7</f>
        <v>0</v>
      </c>
      <c r="D7" s="877"/>
      <c r="E7" s="1516">
        <f>I7+M7</f>
        <v>0</v>
      </c>
      <c r="F7" s="877"/>
      <c r="G7" s="877"/>
      <c r="H7" s="877"/>
      <c r="I7" s="877"/>
      <c r="J7" s="877"/>
      <c r="K7" s="877"/>
      <c r="L7" s="877"/>
      <c r="M7" s="877"/>
      <c r="N7" s="877"/>
    </row>
    <row r="8" spans="1:14" s="878" customFormat="1" ht="15" customHeight="1">
      <c r="A8" s="875" t="s">
        <v>222</v>
      </c>
      <c r="B8" s="876" t="s">
        <v>408</v>
      </c>
      <c r="C8" s="1516">
        <f>F8+G8+H8+J8+K8+L8</f>
        <v>0</v>
      </c>
      <c r="D8" s="877"/>
      <c r="E8" s="1516">
        <f>I8+M8</f>
        <v>0</v>
      </c>
      <c r="F8" s="877"/>
      <c r="G8" s="877"/>
      <c r="H8" s="877"/>
      <c r="I8" s="877"/>
      <c r="J8" s="877"/>
      <c r="K8" s="877"/>
      <c r="L8" s="877"/>
      <c r="M8" s="877"/>
      <c r="N8" s="877"/>
    </row>
    <row r="9" spans="1:14" s="878" customFormat="1" ht="15" customHeight="1">
      <c r="A9" s="875" t="s">
        <v>223</v>
      </c>
      <c r="B9" s="876" t="s">
        <v>409</v>
      </c>
      <c r="C9" s="1516">
        <f>F9+G9+H9+J9+K9+L9</f>
        <v>0</v>
      </c>
      <c r="D9" s="877"/>
      <c r="E9" s="1516">
        <f>I9+M9</f>
        <v>0</v>
      </c>
      <c r="F9" s="877"/>
      <c r="G9" s="877"/>
      <c r="H9" s="877"/>
      <c r="I9" s="877"/>
      <c r="J9" s="877"/>
      <c r="K9" s="877"/>
      <c r="L9" s="877"/>
      <c r="M9" s="877"/>
      <c r="N9" s="877"/>
    </row>
    <row r="10" spans="1:14" s="874" customFormat="1" ht="15" customHeight="1">
      <c r="A10" s="871">
        <v>2</v>
      </c>
      <c r="B10" s="872" t="s">
        <v>410</v>
      </c>
      <c r="C10" s="873">
        <f aca="true" t="shared" si="1" ref="C10:N10">C11+C12+C13+C14+C15+C16+C17+C18+C19+C20</f>
        <v>0</v>
      </c>
      <c r="D10" s="873">
        <f t="shared" si="1"/>
        <v>0</v>
      </c>
      <c r="E10" s="873">
        <f t="shared" si="1"/>
        <v>0</v>
      </c>
      <c r="F10" s="873">
        <f t="shared" si="1"/>
        <v>0</v>
      </c>
      <c r="G10" s="873">
        <f t="shared" si="1"/>
        <v>0</v>
      </c>
      <c r="H10" s="873">
        <f t="shared" si="1"/>
        <v>0</v>
      </c>
      <c r="I10" s="873">
        <f t="shared" si="1"/>
        <v>0</v>
      </c>
      <c r="J10" s="873">
        <f t="shared" si="1"/>
        <v>0</v>
      </c>
      <c r="K10" s="873">
        <f t="shared" si="1"/>
        <v>0</v>
      </c>
      <c r="L10" s="873">
        <f t="shared" si="1"/>
        <v>0</v>
      </c>
      <c r="M10" s="873">
        <f t="shared" si="1"/>
        <v>0</v>
      </c>
      <c r="N10" s="873">
        <f t="shared" si="1"/>
        <v>0</v>
      </c>
    </row>
    <row r="11" spans="1:14" s="878" customFormat="1" ht="15" customHeight="1">
      <c r="A11" s="875" t="s">
        <v>221</v>
      </c>
      <c r="B11" s="876" t="s">
        <v>411</v>
      </c>
      <c r="C11" s="1516">
        <f aca="true" t="shared" si="2" ref="C11:C21">F11+G11+H11+J11+K11+L11</f>
        <v>0</v>
      </c>
      <c r="D11" s="877"/>
      <c r="E11" s="1516">
        <f>I11+M11</f>
        <v>0</v>
      </c>
      <c r="F11" s="877"/>
      <c r="G11" s="877"/>
      <c r="H11" s="877"/>
      <c r="I11" s="877"/>
      <c r="J11" s="877"/>
      <c r="K11" s="877"/>
      <c r="L11" s="877"/>
      <c r="M11" s="877"/>
      <c r="N11" s="877"/>
    </row>
    <row r="12" spans="1:14" s="878" customFormat="1" ht="15" customHeight="1">
      <c r="A12" s="875" t="s">
        <v>222</v>
      </c>
      <c r="B12" s="876" t="s">
        <v>412</v>
      </c>
      <c r="C12" s="1516">
        <f t="shared" si="2"/>
        <v>0</v>
      </c>
      <c r="D12" s="877"/>
      <c r="E12" s="1516">
        <f aca="true" t="shared" si="3" ref="E12:E21">I12+M12</f>
        <v>0</v>
      </c>
      <c r="F12" s="877"/>
      <c r="G12" s="877"/>
      <c r="H12" s="877"/>
      <c r="I12" s="877"/>
      <c r="J12" s="877"/>
      <c r="K12" s="877"/>
      <c r="L12" s="877"/>
      <c r="M12" s="877"/>
      <c r="N12" s="877"/>
    </row>
    <row r="13" spans="1:14" s="878" customFormat="1" ht="15" customHeight="1">
      <c r="A13" s="875" t="s">
        <v>223</v>
      </c>
      <c r="B13" s="876" t="s">
        <v>413</v>
      </c>
      <c r="C13" s="1516">
        <f t="shared" si="2"/>
        <v>0</v>
      </c>
      <c r="D13" s="877"/>
      <c r="E13" s="1516">
        <f t="shared" si="3"/>
        <v>0</v>
      </c>
      <c r="F13" s="877"/>
      <c r="G13" s="877"/>
      <c r="H13" s="877"/>
      <c r="I13" s="877"/>
      <c r="J13" s="877"/>
      <c r="K13" s="877"/>
      <c r="L13" s="877"/>
      <c r="M13" s="877"/>
      <c r="N13" s="877"/>
    </row>
    <row r="14" spans="1:14" s="878" customFormat="1" ht="15" customHeight="1">
      <c r="A14" s="875" t="s">
        <v>224</v>
      </c>
      <c r="B14" s="876" t="s">
        <v>414</v>
      </c>
      <c r="C14" s="1516">
        <f t="shared" si="2"/>
        <v>0</v>
      </c>
      <c r="D14" s="877"/>
      <c r="E14" s="1516">
        <f t="shared" si="3"/>
        <v>0</v>
      </c>
      <c r="F14" s="877"/>
      <c r="G14" s="877"/>
      <c r="H14" s="877"/>
      <c r="I14" s="877"/>
      <c r="J14" s="877"/>
      <c r="K14" s="877"/>
      <c r="L14" s="877"/>
      <c r="M14" s="877"/>
      <c r="N14" s="877"/>
    </row>
    <row r="15" spans="1:14" s="878" customFormat="1" ht="15" customHeight="1">
      <c r="A15" s="875" t="s">
        <v>225</v>
      </c>
      <c r="B15" s="876" t="s">
        <v>415</v>
      </c>
      <c r="C15" s="1516">
        <f t="shared" si="2"/>
        <v>0</v>
      </c>
      <c r="D15" s="877"/>
      <c r="E15" s="1516">
        <f t="shared" si="3"/>
        <v>0</v>
      </c>
      <c r="F15" s="877"/>
      <c r="G15" s="877"/>
      <c r="H15" s="877"/>
      <c r="I15" s="877"/>
      <c r="J15" s="877"/>
      <c r="K15" s="877"/>
      <c r="L15" s="877"/>
      <c r="M15" s="877"/>
      <c r="N15" s="877"/>
    </row>
    <row r="16" spans="1:14" s="878" customFormat="1" ht="15" customHeight="1">
      <c r="A16" s="875" t="s">
        <v>389</v>
      </c>
      <c r="B16" s="876" t="s">
        <v>416</v>
      </c>
      <c r="C16" s="1516">
        <f t="shared" si="2"/>
        <v>0</v>
      </c>
      <c r="D16" s="877"/>
      <c r="E16" s="1516">
        <f t="shared" si="3"/>
        <v>0</v>
      </c>
      <c r="F16" s="877"/>
      <c r="G16" s="877"/>
      <c r="H16" s="877"/>
      <c r="I16" s="877"/>
      <c r="J16" s="877"/>
      <c r="K16" s="877"/>
      <c r="L16" s="877"/>
      <c r="M16" s="877"/>
      <c r="N16" s="877"/>
    </row>
    <row r="17" spans="1:14" s="878" customFormat="1" ht="15" customHeight="1">
      <c r="A17" s="875" t="s">
        <v>390</v>
      </c>
      <c r="B17" s="876" t="s">
        <v>417</v>
      </c>
      <c r="C17" s="1516">
        <f t="shared" si="2"/>
        <v>0</v>
      </c>
      <c r="D17" s="877"/>
      <c r="E17" s="1516">
        <f t="shared" si="3"/>
        <v>0</v>
      </c>
      <c r="F17" s="877"/>
      <c r="G17" s="877"/>
      <c r="H17" s="877"/>
      <c r="I17" s="877"/>
      <c r="J17" s="877"/>
      <c r="K17" s="877"/>
      <c r="L17" s="877"/>
      <c r="M17" s="877"/>
      <c r="N17" s="877"/>
    </row>
    <row r="18" spans="1:14" s="878" customFormat="1" ht="15" customHeight="1">
      <c r="A18" s="875" t="s">
        <v>391</v>
      </c>
      <c r="B18" s="876" t="s">
        <v>418</v>
      </c>
      <c r="C18" s="1516">
        <f t="shared" si="2"/>
        <v>0</v>
      </c>
      <c r="D18" s="877"/>
      <c r="E18" s="1516">
        <f t="shared" si="3"/>
        <v>0</v>
      </c>
      <c r="F18" s="877"/>
      <c r="G18" s="877"/>
      <c r="H18" s="877"/>
      <c r="I18" s="877"/>
      <c r="J18" s="877"/>
      <c r="K18" s="877"/>
      <c r="L18" s="877"/>
      <c r="M18" s="877"/>
      <c r="N18" s="877"/>
    </row>
    <row r="19" spans="1:14" s="878" customFormat="1" ht="15" customHeight="1">
      <c r="A19" s="875" t="s">
        <v>392</v>
      </c>
      <c r="B19" s="876" t="s">
        <v>419</v>
      </c>
      <c r="C19" s="1516">
        <f t="shared" si="2"/>
        <v>0</v>
      </c>
      <c r="D19" s="877"/>
      <c r="E19" s="1516">
        <f t="shared" si="3"/>
        <v>0</v>
      </c>
      <c r="F19" s="877"/>
      <c r="G19" s="877"/>
      <c r="H19" s="877"/>
      <c r="I19" s="877"/>
      <c r="J19" s="877"/>
      <c r="K19" s="877"/>
      <c r="L19" s="877"/>
      <c r="M19" s="877"/>
      <c r="N19" s="877"/>
    </row>
    <row r="20" spans="1:14" s="878" customFormat="1" ht="15" customHeight="1">
      <c r="A20" s="875" t="s">
        <v>393</v>
      </c>
      <c r="B20" s="876" t="s">
        <v>420</v>
      </c>
      <c r="C20" s="1516">
        <f t="shared" si="2"/>
        <v>0</v>
      </c>
      <c r="D20" s="877"/>
      <c r="E20" s="1516">
        <f t="shared" si="3"/>
        <v>0</v>
      </c>
      <c r="F20" s="877"/>
      <c r="G20" s="877"/>
      <c r="H20" s="877"/>
      <c r="I20" s="877"/>
      <c r="J20" s="877"/>
      <c r="K20" s="877"/>
      <c r="L20" s="877"/>
      <c r="M20" s="877"/>
      <c r="N20" s="877"/>
    </row>
    <row r="21" spans="1:14" s="737" customFormat="1" ht="15">
      <c r="A21" s="838"/>
      <c r="B21" s="839" t="s">
        <v>782</v>
      </c>
      <c r="C21" s="1516">
        <f t="shared" si="2"/>
        <v>0</v>
      </c>
      <c r="D21" s="837"/>
      <c r="E21" s="1516">
        <f t="shared" si="3"/>
        <v>0</v>
      </c>
      <c r="F21" s="877"/>
      <c r="G21" s="877"/>
      <c r="H21" s="837"/>
      <c r="I21" s="837"/>
      <c r="J21" s="837"/>
      <c r="K21" s="837"/>
      <c r="L21" s="837"/>
      <c r="M21" s="877"/>
      <c r="N21" s="837"/>
    </row>
    <row r="22" spans="1:14" s="737" customFormat="1" ht="15">
      <c r="A22" s="838"/>
      <c r="B22" s="839"/>
      <c r="C22" s="1516"/>
      <c r="D22" s="837"/>
      <c r="E22" s="1517"/>
      <c r="F22" s="877"/>
      <c r="G22" s="877"/>
      <c r="H22" s="837"/>
      <c r="I22" s="837"/>
      <c r="J22" s="837"/>
      <c r="K22" s="837"/>
      <c r="L22" s="837"/>
      <c r="M22" s="877"/>
      <c r="N22" s="837"/>
    </row>
    <row r="23" spans="1:14" s="737" customFormat="1" ht="15">
      <c r="A23" s="838"/>
      <c r="B23" s="839"/>
      <c r="C23" s="1516"/>
      <c r="D23" s="837"/>
      <c r="E23" s="1517"/>
      <c r="F23" s="877"/>
      <c r="G23" s="877"/>
      <c r="H23" s="837"/>
      <c r="I23" s="837"/>
      <c r="J23" s="837"/>
      <c r="K23" s="837"/>
      <c r="L23" s="837"/>
      <c r="M23" s="877"/>
      <c r="N23" s="837"/>
    </row>
    <row r="24" spans="1:14" s="878" customFormat="1" ht="15" customHeight="1">
      <c r="A24" s="879">
        <v>4</v>
      </c>
      <c r="B24" s="880" t="s">
        <v>421</v>
      </c>
      <c r="C24" s="881">
        <f>C7+C10</f>
        <v>0</v>
      </c>
      <c r="D24" s="881">
        <f aca="true" t="shared" si="4" ref="D24:N24">D7+D10</f>
        <v>0</v>
      </c>
      <c r="E24" s="881">
        <f>E7+E10</f>
        <v>0</v>
      </c>
      <c r="F24" s="881">
        <f t="shared" si="4"/>
        <v>0</v>
      </c>
      <c r="G24" s="881">
        <f t="shared" si="4"/>
        <v>0</v>
      </c>
      <c r="H24" s="881">
        <f t="shared" si="4"/>
        <v>0</v>
      </c>
      <c r="I24" s="881">
        <f>I7+I10</f>
        <v>0</v>
      </c>
      <c r="J24" s="881">
        <f>J7+J10</f>
        <v>0</v>
      </c>
      <c r="K24" s="881">
        <f t="shared" si="4"/>
        <v>0</v>
      </c>
      <c r="L24" s="881">
        <f t="shared" si="4"/>
        <v>0</v>
      </c>
      <c r="M24" s="881">
        <f>M7+M10</f>
        <v>0</v>
      </c>
      <c r="N24" s="881">
        <f t="shared" si="4"/>
        <v>0</v>
      </c>
    </row>
    <row r="25" spans="1:14" s="878" customFormat="1" ht="15" customHeight="1">
      <c r="A25" s="875">
        <v>5</v>
      </c>
      <c r="B25" s="876" t="s">
        <v>422</v>
      </c>
      <c r="C25" s="1516">
        <f>F25+G25+H25+J25+K25+L25</f>
        <v>0</v>
      </c>
      <c r="D25" s="877"/>
      <c r="E25" s="1516">
        <f>I25+M25</f>
        <v>0</v>
      </c>
      <c r="F25" s="877"/>
      <c r="G25" s="877"/>
      <c r="H25" s="877"/>
      <c r="I25" s="877"/>
      <c r="J25" s="877"/>
      <c r="K25" s="877"/>
      <c r="L25" s="877"/>
      <c r="M25" s="877"/>
      <c r="N25" s="877"/>
    </row>
    <row r="26" spans="1:14" s="878" customFormat="1" ht="15" customHeight="1">
      <c r="A26" s="875">
        <v>6</v>
      </c>
      <c r="B26" s="882" t="s">
        <v>423</v>
      </c>
      <c r="C26" s="1516">
        <f>F26+G26+H26+J26+K26+L26</f>
        <v>0</v>
      </c>
      <c r="D26" s="877"/>
      <c r="E26" s="1516">
        <f>I26+M26</f>
        <v>0</v>
      </c>
      <c r="F26" s="877"/>
      <c r="G26" s="877"/>
      <c r="H26" s="877"/>
      <c r="I26" s="877"/>
      <c r="J26" s="877"/>
      <c r="K26" s="877"/>
      <c r="L26" s="877"/>
      <c r="M26" s="877"/>
      <c r="N26" s="877"/>
    </row>
    <row r="27" spans="1:14" s="878" customFormat="1" ht="15" customHeight="1">
      <c r="A27" s="875">
        <v>7</v>
      </c>
      <c r="B27" s="882" t="s">
        <v>235</v>
      </c>
      <c r="C27" s="1516">
        <f>F27+G27+H27+J27+K27+L27</f>
        <v>0</v>
      </c>
      <c r="D27" s="877"/>
      <c r="E27" s="1516">
        <f>I27+M27</f>
        <v>0</v>
      </c>
      <c r="F27" s="877"/>
      <c r="G27" s="877"/>
      <c r="H27" s="877"/>
      <c r="I27" s="877"/>
      <c r="J27" s="877"/>
      <c r="K27" s="877"/>
      <c r="L27" s="877"/>
      <c r="M27" s="877"/>
      <c r="N27" s="877"/>
    </row>
    <row r="28" spans="1:14" s="878" customFormat="1" ht="15" customHeight="1">
      <c r="A28" s="879">
        <v>8</v>
      </c>
      <c r="B28" s="880" t="s">
        <v>424</v>
      </c>
      <c r="C28" s="881">
        <f>C27+C26+C25+C24</f>
        <v>0</v>
      </c>
      <c r="D28" s="881">
        <f aca="true" t="shared" si="5" ref="D28:N28">D27+D26+D25+D24</f>
        <v>0</v>
      </c>
      <c r="E28" s="881">
        <f t="shared" si="5"/>
        <v>0</v>
      </c>
      <c r="F28" s="881">
        <f t="shared" si="5"/>
        <v>0</v>
      </c>
      <c r="G28" s="881">
        <f t="shared" si="5"/>
        <v>0</v>
      </c>
      <c r="H28" s="881">
        <f t="shared" si="5"/>
        <v>0</v>
      </c>
      <c r="I28" s="881">
        <f>I27+I26+I25+I24</f>
        <v>0</v>
      </c>
      <c r="J28" s="881">
        <f t="shared" si="5"/>
        <v>0</v>
      </c>
      <c r="K28" s="881">
        <f t="shared" si="5"/>
        <v>0</v>
      </c>
      <c r="L28" s="881">
        <f t="shared" si="5"/>
        <v>0</v>
      </c>
      <c r="M28" s="881">
        <f>M27+M26+M25+M24</f>
        <v>0</v>
      </c>
      <c r="N28" s="881">
        <f t="shared" si="5"/>
        <v>0</v>
      </c>
    </row>
    <row r="29" spans="1:14" s="878" customFormat="1" ht="15" customHeight="1">
      <c r="A29" s="875">
        <v>9</v>
      </c>
      <c r="B29" s="882" t="s">
        <v>425</v>
      </c>
      <c r="C29" s="1516">
        <f>F29+G29+H29+J29+K29+L29</f>
        <v>0</v>
      </c>
      <c r="D29" s="877"/>
      <c r="E29" s="1516">
        <f>I29+M29</f>
        <v>0</v>
      </c>
      <c r="F29" s="877"/>
      <c r="G29" s="877"/>
      <c r="H29" s="877"/>
      <c r="I29" s="877"/>
      <c r="J29" s="877"/>
      <c r="K29" s="877"/>
      <c r="L29" s="877"/>
      <c r="M29" s="877"/>
      <c r="N29" s="877"/>
    </row>
    <row r="30" spans="1:14" s="878" customFormat="1" ht="15" customHeight="1">
      <c r="A30" s="879">
        <v>10</v>
      </c>
      <c r="B30" s="883" t="s">
        <v>426</v>
      </c>
      <c r="C30" s="881">
        <f>C29+C28</f>
        <v>0</v>
      </c>
      <c r="D30" s="881">
        <f>D29+D28</f>
        <v>0</v>
      </c>
      <c r="E30" s="881">
        <f aca="true" t="shared" si="6" ref="E30:N30">E29+E28</f>
        <v>0</v>
      </c>
      <c r="F30" s="881">
        <f t="shared" si="6"/>
        <v>0</v>
      </c>
      <c r="G30" s="881">
        <f t="shared" si="6"/>
        <v>0</v>
      </c>
      <c r="H30" s="881">
        <f t="shared" si="6"/>
        <v>0</v>
      </c>
      <c r="I30" s="881">
        <f>I29+I28</f>
        <v>0</v>
      </c>
      <c r="J30" s="881">
        <f t="shared" si="6"/>
        <v>0</v>
      </c>
      <c r="K30" s="881">
        <f t="shared" si="6"/>
        <v>0</v>
      </c>
      <c r="L30" s="881">
        <f t="shared" si="6"/>
        <v>0</v>
      </c>
      <c r="M30" s="881">
        <f>M29+M28</f>
        <v>0</v>
      </c>
      <c r="N30" s="881">
        <f t="shared" si="6"/>
        <v>0</v>
      </c>
    </row>
    <row r="31" spans="1:3" s="868" customFormat="1" ht="15">
      <c r="A31" s="744"/>
      <c r="B31" s="745"/>
      <c r="C31" s="745"/>
    </row>
    <row r="32" spans="1:3" s="868" customFormat="1" ht="15">
      <c r="A32" s="744"/>
      <c r="B32" s="745" t="s">
        <v>211</v>
      </c>
      <c r="C32" s="745"/>
    </row>
    <row r="33" spans="1:3" s="868" customFormat="1" ht="15">
      <c r="A33" s="744"/>
      <c r="B33" s="745"/>
      <c r="C33" s="745"/>
    </row>
    <row r="34" spans="1:3" s="868" customFormat="1" ht="15">
      <c r="A34" s="744"/>
      <c r="B34" s="745" t="s">
        <v>211</v>
      </c>
      <c r="C34" s="745"/>
    </row>
  </sheetData>
  <sheetProtection password="C7AC" sheet="1"/>
  <dataValidations count="1">
    <dataValidation operator="greaterThanOrEqual" allowBlank="1" showInputMessage="1" showErrorMessage="1" sqref="C6:N30"/>
  </dataValidations>
  <printOptions/>
  <pageMargins left="0.75" right="0.75" top="1" bottom="1" header="0.5" footer="0.5"/>
  <pageSetup horizontalDpi="600" verticalDpi="600" orientation="landscape" paperSize="9" scale="3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7" sqref="M7"/>
    </sheetView>
  </sheetViews>
  <sheetFormatPr defaultColWidth="9.140625" defaultRowHeight="12.75"/>
  <cols>
    <col min="1" max="1" width="34.140625" style="888" customWidth="1"/>
    <col min="2" max="13" width="21.00390625" style="756" customWidth="1"/>
    <col min="14" max="14" width="9.140625" style="754" customWidth="1"/>
    <col min="15" max="16384" width="9.140625" style="756" customWidth="1"/>
  </cols>
  <sheetData>
    <row r="1" s="885" customFormat="1" ht="19.5" customHeight="1">
      <c r="A1" s="884" t="s">
        <v>377</v>
      </c>
    </row>
    <row r="2" spans="1:14" s="887" customFormat="1" ht="19.5" customHeight="1">
      <c r="A2" s="886" t="s">
        <v>56</v>
      </c>
      <c r="N2" s="885"/>
    </row>
    <row r="4" ht="14.25">
      <c r="M4" s="756" t="s">
        <v>956</v>
      </c>
    </row>
    <row r="5" spans="1:14" s="770" customFormat="1" ht="30">
      <c r="A5" s="900" t="s">
        <v>207</v>
      </c>
      <c r="B5" s="900" t="s">
        <v>208</v>
      </c>
      <c r="C5" s="900" t="s">
        <v>404</v>
      </c>
      <c r="D5" s="900" t="s">
        <v>507</v>
      </c>
      <c r="E5" s="1512" t="s">
        <v>1080</v>
      </c>
      <c r="F5" s="1512" t="s">
        <v>1081</v>
      </c>
      <c r="G5" s="1512" t="s">
        <v>1079</v>
      </c>
      <c r="H5" s="900" t="s">
        <v>758</v>
      </c>
      <c r="I5" s="900" t="s">
        <v>57</v>
      </c>
      <c r="J5" s="900" t="s">
        <v>504</v>
      </c>
      <c r="K5" s="900" t="s">
        <v>405</v>
      </c>
      <c r="L5" s="900" t="s">
        <v>73</v>
      </c>
      <c r="M5" s="900" t="s">
        <v>58</v>
      </c>
      <c r="N5" s="1475"/>
    </row>
    <row r="6" spans="1:14" s="770" customFormat="1" ht="15">
      <c r="A6" s="899">
        <v>1</v>
      </c>
      <c r="B6" s="899">
        <v>2</v>
      </c>
      <c r="C6" s="899">
        <v>3</v>
      </c>
      <c r="D6" s="899">
        <v>4</v>
      </c>
      <c r="E6" s="899">
        <v>5</v>
      </c>
      <c r="F6" s="899">
        <v>6</v>
      </c>
      <c r="G6" s="899">
        <v>7</v>
      </c>
      <c r="H6" s="899">
        <v>8</v>
      </c>
      <c r="I6" s="899">
        <v>9</v>
      </c>
      <c r="J6" s="899">
        <v>10</v>
      </c>
      <c r="K6" s="899">
        <v>11</v>
      </c>
      <c r="L6" s="899">
        <v>12</v>
      </c>
      <c r="M6" s="899">
        <v>13</v>
      </c>
      <c r="N6" s="1475"/>
    </row>
    <row r="7" spans="1:14" s="891" customFormat="1" ht="30">
      <c r="A7" s="889" t="s">
        <v>108</v>
      </c>
      <c r="B7" s="890">
        <f>SUM(B8:B10)</f>
        <v>0</v>
      </c>
      <c r="C7" s="890">
        <f aca="true" t="shared" si="0" ref="C7:L7">SUM(C8:C10)</f>
        <v>0</v>
      </c>
      <c r="D7" s="890">
        <f t="shared" si="0"/>
        <v>0</v>
      </c>
      <c r="E7" s="890">
        <f>SUM(E8:E10)</f>
        <v>0</v>
      </c>
      <c r="F7" s="890">
        <f>SUM(F8:F10)</f>
        <v>0</v>
      </c>
      <c r="G7" s="890">
        <f t="shared" si="0"/>
        <v>0</v>
      </c>
      <c r="H7" s="890">
        <f>SUM(H8:H10)</f>
        <v>0</v>
      </c>
      <c r="I7" s="890">
        <f t="shared" si="0"/>
        <v>0</v>
      </c>
      <c r="J7" s="890">
        <f t="shared" si="0"/>
        <v>0</v>
      </c>
      <c r="K7" s="890">
        <f t="shared" si="0"/>
        <v>0</v>
      </c>
      <c r="L7" s="890">
        <f t="shared" si="0"/>
        <v>0</v>
      </c>
      <c r="M7" s="890">
        <f>SUM(M8:M10)</f>
        <v>0</v>
      </c>
      <c r="N7" s="1476"/>
    </row>
    <row r="8" spans="1:14" s="894" customFormat="1" ht="45">
      <c r="A8" s="892" t="s">
        <v>109</v>
      </c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37"/>
      <c r="M8" s="893"/>
      <c r="N8" s="1476"/>
    </row>
    <row r="9" spans="1:14" s="894" customFormat="1" ht="30">
      <c r="A9" s="892" t="s">
        <v>59</v>
      </c>
      <c r="B9" s="893"/>
      <c r="C9" s="893"/>
      <c r="D9" s="893"/>
      <c r="E9" s="893"/>
      <c r="F9" s="893"/>
      <c r="G9" s="893"/>
      <c r="H9" s="893"/>
      <c r="I9" s="893"/>
      <c r="J9" s="893"/>
      <c r="K9" s="893"/>
      <c r="L9" s="837"/>
      <c r="M9" s="893"/>
      <c r="N9" s="1476"/>
    </row>
    <row r="10" spans="1:14" s="894" customFormat="1" ht="15">
      <c r="A10" s="892" t="s">
        <v>60</v>
      </c>
      <c r="B10" s="893"/>
      <c r="C10" s="893"/>
      <c r="D10" s="893"/>
      <c r="E10" s="893"/>
      <c r="F10" s="893"/>
      <c r="G10" s="893"/>
      <c r="H10" s="893"/>
      <c r="I10" s="893"/>
      <c r="J10" s="893"/>
      <c r="K10" s="893"/>
      <c r="L10" s="837"/>
      <c r="M10" s="893"/>
      <c r="N10" s="1476"/>
    </row>
    <row r="11" spans="1:14" s="891" customFormat="1" ht="30">
      <c r="A11" s="889" t="s">
        <v>61</v>
      </c>
      <c r="B11" s="890">
        <f>SUM(B12:B21)</f>
        <v>0</v>
      </c>
      <c r="C11" s="890">
        <f aca="true" t="shared" si="1" ref="C11:M11">SUM(C12:C21)</f>
        <v>0</v>
      </c>
      <c r="D11" s="890">
        <f t="shared" si="1"/>
        <v>0</v>
      </c>
      <c r="E11" s="890">
        <f t="shared" si="1"/>
        <v>0</v>
      </c>
      <c r="F11" s="890">
        <f t="shared" si="1"/>
        <v>0</v>
      </c>
      <c r="G11" s="890">
        <f t="shared" si="1"/>
        <v>0</v>
      </c>
      <c r="H11" s="890">
        <f>SUM(H12:H21)</f>
        <v>0</v>
      </c>
      <c r="I11" s="890">
        <f t="shared" si="1"/>
        <v>0</v>
      </c>
      <c r="J11" s="890">
        <f t="shared" si="1"/>
        <v>0</v>
      </c>
      <c r="K11" s="890">
        <f t="shared" si="1"/>
        <v>0</v>
      </c>
      <c r="L11" s="890">
        <f t="shared" si="1"/>
        <v>0</v>
      </c>
      <c r="M11" s="890">
        <f t="shared" si="1"/>
        <v>0</v>
      </c>
      <c r="N11" s="1476"/>
    </row>
    <row r="12" spans="1:14" s="894" customFormat="1" ht="15">
      <c r="A12" s="892" t="s">
        <v>62</v>
      </c>
      <c r="B12" s="893"/>
      <c r="C12" s="893"/>
      <c r="D12" s="893"/>
      <c r="E12" s="893"/>
      <c r="F12" s="893"/>
      <c r="G12" s="893"/>
      <c r="H12" s="893"/>
      <c r="I12" s="893"/>
      <c r="J12" s="893"/>
      <c r="K12" s="893"/>
      <c r="L12" s="837"/>
      <c r="M12" s="893"/>
      <c r="N12" s="1476"/>
    </row>
    <row r="13" spans="1:14" s="894" customFormat="1" ht="15">
      <c r="A13" s="892" t="s">
        <v>47</v>
      </c>
      <c r="B13" s="893"/>
      <c r="C13" s="893"/>
      <c r="D13" s="893"/>
      <c r="E13" s="893"/>
      <c r="F13" s="893"/>
      <c r="G13" s="893"/>
      <c r="H13" s="893"/>
      <c r="I13" s="893"/>
      <c r="J13" s="893"/>
      <c r="K13" s="893"/>
      <c r="L13" s="837"/>
      <c r="M13" s="893"/>
      <c r="N13" s="1476"/>
    </row>
    <row r="14" spans="1:14" s="894" customFormat="1" ht="15">
      <c r="A14" s="892" t="s">
        <v>63</v>
      </c>
      <c r="B14" s="893"/>
      <c r="C14" s="893"/>
      <c r="D14" s="893"/>
      <c r="E14" s="893"/>
      <c r="F14" s="893"/>
      <c r="G14" s="893"/>
      <c r="H14" s="893"/>
      <c r="I14" s="893"/>
      <c r="J14" s="893"/>
      <c r="K14" s="893"/>
      <c r="L14" s="837"/>
      <c r="M14" s="893"/>
      <c r="N14" s="1476"/>
    </row>
    <row r="15" spans="1:14" s="894" customFormat="1" ht="30">
      <c r="A15" s="892" t="s">
        <v>49</v>
      </c>
      <c r="B15" s="893"/>
      <c r="C15" s="893"/>
      <c r="D15" s="893"/>
      <c r="E15" s="893"/>
      <c r="F15" s="893"/>
      <c r="G15" s="893"/>
      <c r="H15" s="893"/>
      <c r="I15" s="893"/>
      <c r="J15" s="893"/>
      <c r="K15" s="893"/>
      <c r="L15" s="837"/>
      <c r="M15" s="893"/>
      <c r="N15" s="1476"/>
    </row>
    <row r="16" spans="1:14" s="894" customFormat="1" ht="15">
      <c r="A16" s="892" t="s">
        <v>50</v>
      </c>
      <c r="B16" s="893"/>
      <c r="C16" s="893"/>
      <c r="D16" s="893"/>
      <c r="E16" s="893"/>
      <c r="F16" s="893"/>
      <c r="G16" s="893"/>
      <c r="H16" s="893"/>
      <c r="I16" s="893"/>
      <c r="J16" s="893"/>
      <c r="K16" s="893"/>
      <c r="L16" s="837"/>
      <c r="M16" s="893"/>
      <c r="N16" s="1476"/>
    </row>
    <row r="17" spans="1:14" s="894" customFormat="1" ht="15">
      <c r="A17" s="892" t="s">
        <v>51</v>
      </c>
      <c r="B17" s="893"/>
      <c r="C17" s="893"/>
      <c r="D17" s="893"/>
      <c r="E17" s="893"/>
      <c r="F17" s="893"/>
      <c r="G17" s="893"/>
      <c r="H17" s="893"/>
      <c r="I17" s="893"/>
      <c r="J17" s="893"/>
      <c r="K17" s="893"/>
      <c r="L17" s="837"/>
      <c r="M17" s="893"/>
      <c r="N17" s="1476"/>
    </row>
    <row r="18" spans="1:14" s="894" customFormat="1" ht="15">
      <c r="A18" s="892" t="s">
        <v>388</v>
      </c>
      <c r="B18" s="893"/>
      <c r="C18" s="893"/>
      <c r="D18" s="893"/>
      <c r="E18" s="893"/>
      <c r="F18" s="893"/>
      <c r="G18" s="893"/>
      <c r="H18" s="893"/>
      <c r="I18" s="893"/>
      <c r="J18" s="893"/>
      <c r="K18" s="893"/>
      <c r="L18" s="837"/>
      <c r="M18" s="893"/>
      <c r="N18" s="1476"/>
    </row>
    <row r="19" spans="1:14" s="894" customFormat="1" ht="30">
      <c r="A19" s="892" t="s">
        <v>64</v>
      </c>
      <c r="B19" s="893"/>
      <c r="C19" s="893"/>
      <c r="D19" s="893"/>
      <c r="E19" s="893"/>
      <c r="F19" s="893"/>
      <c r="G19" s="893"/>
      <c r="H19" s="893"/>
      <c r="I19" s="893"/>
      <c r="J19" s="893"/>
      <c r="K19" s="893"/>
      <c r="L19" s="837"/>
      <c r="M19" s="893"/>
      <c r="N19" s="1476"/>
    </row>
    <row r="20" spans="1:14" s="894" customFormat="1" ht="15">
      <c r="A20" s="892" t="s">
        <v>65</v>
      </c>
      <c r="B20" s="893"/>
      <c r="C20" s="893"/>
      <c r="D20" s="893"/>
      <c r="E20" s="893"/>
      <c r="F20" s="893"/>
      <c r="G20" s="893"/>
      <c r="H20" s="893"/>
      <c r="I20" s="893"/>
      <c r="J20" s="893"/>
      <c r="K20" s="893"/>
      <c r="L20" s="837"/>
      <c r="M20" s="893"/>
      <c r="N20" s="1476"/>
    </row>
    <row r="21" spans="1:14" s="894" customFormat="1" ht="15">
      <c r="A21" s="892" t="s">
        <v>66</v>
      </c>
      <c r="B21" s="893"/>
      <c r="C21" s="893"/>
      <c r="D21" s="893"/>
      <c r="E21" s="893"/>
      <c r="F21" s="893"/>
      <c r="G21" s="893"/>
      <c r="H21" s="893"/>
      <c r="I21" s="893"/>
      <c r="J21" s="893"/>
      <c r="K21" s="893"/>
      <c r="L21" s="837"/>
      <c r="M21" s="893"/>
      <c r="N21" s="1476"/>
    </row>
    <row r="22" spans="1:14" s="894" customFormat="1" ht="15">
      <c r="A22" s="892"/>
      <c r="B22" s="893"/>
      <c r="C22" s="893"/>
      <c r="D22" s="893"/>
      <c r="E22" s="893"/>
      <c r="F22" s="893"/>
      <c r="G22" s="893"/>
      <c r="H22" s="893"/>
      <c r="I22" s="893"/>
      <c r="J22" s="893"/>
      <c r="K22" s="893"/>
      <c r="L22" s="893"/>
      <c r="M22" s="893"/>
      <c r="N22" s="1476"/>
    </row>
    <row r="23" spans="1:14" s="897" customFormat="1" ht="15">
      <c r="A23" s="895" t="s">
        <v>67</v>
      </c>
      <c r="B23" s="896">
        <f>B8+B11</f>
        <v>0</v>
      </c>
      <c r="C23" s="896">
        <f aca="true" t="shared" si="2" ref="C23:M23">C8+C11</f>
        <v>0</v>
      </c>
      <c r="D23" s="896">
        <f t="shared" si="2"/>
        <v>0</v>
      </c>
      <c r="E23" s="896">
        <f t="shared" si="2"/>
        <v>0</v>
      </c>
      <c r="F23" s="896">
        <f>F8+F11</f>
        <v>0</v>
      </c>
      <c r="G23" s="896">
        <f t="shared" si="2"/>
        <v>0</v>
      </c>
      <c r="H23" s="896">
        <f t="shared" si="2"/>
        <v>0</v>
      </c>
      <c r="I23" s="896">
        <f t="shared" si="2"/>
        <v>0</v>
      </c>
      <c r="J23" s="896">
        <f t="shared" si="2"/>
        <v>0</v>
      </c>
      <c r="K23" s="896">
        <f t="shared" si="2"/>
        <v>0</v>
      </c>
      <c r="L23" s="896">
        <f t="shared" si="2"/>
        <v>0</v>
      </c>
      <c r="M23" s="896">
        <f t="shared" si="2"/>
        <v>0</v>
      </c>
      <c r="N23" s="1477"/>
    </row>
    <row r="24" spans="1:14" s="894" customFormat="1" ht="45">
      <c r="A24" s="892" t="s">
        <v>68</v>
      </c>
      <c r="B24" s="893"/>
      <c r="C24" s="893"/>
      <c r="D24" s="893"/>
      <c r="E24" s="893"/>
      <c r="F24" s="893"/>
      <c r="G24" s="893"/>
      <c r="H24" s="893"/>
      <c r="I24" s="893"/>
      <c r="J24" s="893"/>
      <c r="K24" s="893"/>
      <c r="L24" s="837"/>
      <c r="M24" s="893"/>
      <c r="N24" s="1476"/>
    </row>
    <row r="25" spans="1:14" s="894" customFormat="1" ht="15">
      <c r="A25" s="892" t="s">
        <v>69</v>
      </c>
      <c r="B25" s="893"/>
      <c r="C25" s="893"/>
      <c r="D25" s="893"/>
      <c r="E25" s="893"/>
      <c r="F25" s="893"/>
      <c r="G25" s="893"/>
      <c r="H25" s="893"/>
      <c r="I25" s="893"/>
      <c r="J25" s="893"/>
      <c r="K25" s="893"/>
      <c r="L25" s="837"/>
      <c r="M25" s="893"/>
      <c r="N25" s="1476"/>
    </row>
    <row r="26" spans="1:14" s="897" customFormat="1" ht="28.5">
      <c r="A26" s="895" t="s">
        <v>70</v>
      </c>
      <c r="B26" s="896">
        <f>SUM(B23:B25)</f>
        <v>0</v>
      </c>
      <c r="C26" s="896">
        <f aca="true" t="shared" si="3" ref="C26:M26">SUM(C23:C25)</f>
        <v>0</v>
      </c>
      <c r="D26" s="896">
        <f t="shared" si="3"/>
        <v>0</v>
      </c>
      <c r="E26" s="896">
        <f t="shared" si="3"/>
        <v>0</v>
      </c>
      <c r="F26" s="896">
        <f t="shared" si="3"/>
        <v>0</v>
      </c>
      <c r="G26" s="896">
        <f t="shared" si="3"/>
        <v>0</v>
      </c>
      <c r="H26" s="896">
        <f t="shared" si="3"/>
        <v>0</v>
      </c>
      <c r="I26" s="896">
        <f t="shared" si="3"/>
        <v>0</v>
      </c>
      <c r="J26" s="896">
        <f t="shared" si="3"/>
        <v>0</v>
      </c>
      <c r="K26" s="896">
        <f t="shared" si="3"/>
        <v>0</v>
      </c>
      <c r="L26" s="896">
        <f t="shared" si="3"/>
        <v>0</v>
      </c>
      <c r="M26" s="896">
        <f t="shared" si="3"/>
        <v>0</v>
      </c>
      <c r="N26" s="1477"/>
    </row>
    <row r="27" spans="1:14" s="894" customFormat="1" ht="15">
      <c r="A27" s="892" t="s">
        <v>71</v>
      </c>
      <c r="B27" s="893"/>
      <c r="C27" s="893"/>
      <c r="D27" s="893"/>
      <c r="E27" s="893"/>
      <c r="F27" s="893"/>
      <c r="G27" s="893"/>
      <c r="H27" s="893"/>
      <c r="I27" s="893"/>
      <c r="J27" s="893"/>
      <c r="K27" s="893"/>
      <c r="L27" s="837"/>
      <c r="M27" s="893"/>
      <c r="N27" s="1476"/>
    </row>
    <row r="28" spans="1:14" s="897" customFormat="1" ht="42.75">
      <c r="A28" s="895" t="s">
        <v>72</v>
      </c>
      <c r="B28" s="896">
        <f>SUM(B26:B27)</f>
        <v>0</v>
      </c>
      <c r="C28" s="896">
        <f aca="true" t="shared" si="4" ref="C28:M28">SUM(C26:C27)</f>
        <v>0</v>
      </c>
      <c r="D28" s="896">
        <f t="shared" si="4"/>
        <v>0</v>
      </c>
      <c r="E28" s="896">
        <f t="shared" si="4"/>
        <v>0</v>
      </c>
      <c r="F28" s="896">
        <f t="shared" si="4"/>
        <v>0</v>
      </c>
      <c r="G28" s="896">
        <f t="shared" si="4"/>
        <v>0</v>
      </c>
      <c r="H28" s="896">
        <f t="shared" si="4"/>
        <v>0</v>
      </c>
      <c r="I28" s="896">
        <f t="shared" si="4"/>
        <v>0</v>
      </c>
      <c r="J28" s="896">
        <f t="shared" si="4"/>
        <v>0</v>
      </c>
      <c r="K28" s="896">
        <f t="shared" si="4"/>
        <v>0</v>
      </c>
      <c r="L28" s="896">
        <f>SUM(L26:L27)</f>
        <v>0</v>
      </c>
      <c r="M28" s="896">
        <f t="shared" si="4"/>
        <v>0</v>
      </c>
      <c r="N28" s="1477"/>
    </row>
    <row r="29" spans="1:14" s="746" customFormat="1" ht="14.25">
      <c r="A29" s="898"/>
      <c r="N29" s="1085"/>
    </row>
    <row r="30" spans="1:14" s="746" customFormat="1" ht="15">
      <c r="A30" s="826" t="s">
        <v>75</v>
      </c>
      <c r="B30" s="745"/>
      <c r="C30" s="745"/>
      <c r="D30" s="745"/>
      <c r="E30" s="745"/>
      <c r="F30" s="745"/>
      <c r="G30" s="745"/>
      <c r="N30" s="1085"/>
    </row>
    <row r="31" spans="1:14" s="746" customFormat="1" ht="15">
      <c r="A31" s="826"/>
      <c r="B31" s="745"/>
      <c r="C31" s="745"/>
      <c r="D31" s="745"/>
      <c r="E31" s="745"/>
      <c r="F31" s="745"/>
      <c r="G31" s="745"/>
      <c r="N31" s="1085"/>
    </row>
    <row r="32" spans="1:14" s="746" customFormat="1" ht="15">
      <c r="A32" s="826" t="s">
        <v>75</v>
      </c>
      <c r="B32" s="745"/>
      <c r="C32" s="745"/>
      <c r="D32" s="745"/>
      <c r="E32" s="745"/>
      <c r="F32" s="745"/>
      <c r="G32" s="745"/>
      <c r="N32" s="1085"/>
    </row>
  </sheetData>
  <sheetProtection password="C7AC" sheet="1"/>
  <dataValidations count="1">
    <dataValidation operator="greaterThanOrEqual" allowBlank="1" showInputMessage="1" showErrorMessage="1" sqref="L8:L10 L12:L21 L24:L25 L27"/>
  </dataValidations>
  <printOptions/>
  <pageMargins left="0.7" right="0.7" top="0.75" bottom="0.75" header="0.3" footer="0.3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90" zoomScaleNormal="85" zoomScaleSheetLayoutView="90" zoomScalePageLayoutView="0" workbookViewId="0" topLeftCell="A1">
      <pane xSplit="3" ySplit="7" topLeftCell="I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33" sqref="Q33"/>
    </sheetView>
  </sheetViews>
  <sheetFormatPr defaultColWidth="9.140625" defaultRowHeight="12.75"/>
  <cols>
    <col min="1" max="1" width="5.140625" style="908" customWidth="1"/>
    <col min="2" max="2" width="30.57421875" style="910" customWidth="1"/>
    <col min="3" max="3" width="16.00390625" style="910" customWidth="1"/>
    <col min="4" max="4" width="19.28125" style="910" customWidth="1"/>
    <col min="5" max="5" width="12.421875" style="910" customWidth="1"/>
    <col min="6" max="6" width="18.28125" style="910" customWidth="1"/>
    <col min="7" max="7" width="12.421875" style="910" customWidth="1"/>
    <col min="8" max="8" width="19.140625" style="910" customWidth="1"/>
    <col min="9" max="9" width="12.421875" style="910" customWidth="1"/>
    <col min="10" max="10" width="18.00390625" style="910" customWidth="1"/>
    <col min="11" max="11" width="12.421875" style="910" customWidth="1"/>
    <col min="12" max="12" width="19.140625" style="910" customWidth="1"/>
    <col min="13" max="13" width="12.421875" style="910" customWidth="1"/>
    <col min="14" max="14" width="20.7109375" style="910" customWidth="1"/>
    <col min="15" max="15" width="12.421875" style="910" customWidth="1"/>
    <col min="16" max="17" width="24.7109375" style="910" customWidth="1"/>
    <col min="18" max="16384" width="9.140625" style="910" customWidth="1"/>
  </cols>
  <sheetData>
    <row r="1" spans="1:16" s="903" customFormat="1" ht="15">
      <c r="A1" s="901"/>
      <c r="B1" s="902" t="s">
        <v>377</v>
      </c>
      <c r="D1" s="904"/>
      <c r="E1" s="904"/>
      <c r="L1" s="905"/>
      <c r="M1" s="905"/>
      <c r="N1" s="905"/>
      <c r="O1" s="906"/>
      <c r="P1" s="907" t="s">
        <v>205</v>
      </c>
    </row>
    <row r="2" spans="2:10" ht="15">
      <c r="B2" s="909" t="s">
        <v>738</v>
      </c>
      <c r="D2" s="341"/>
      <c r="E2" s="911"/>
      <c r="F2" s="341"/>
      <c r="G2" s="341"/>
      <c r="H2" s="341"/>
      <c r="I2" s="341"/>
      <c r="J2" s="341"/>
    </row>
    <row r="3" spans="2:17" ht="12" customHeight="1" thickBot="1">
      <c r="B3" s="909"/>
      <c r="D3" s="341"/>
      <c r="E3" s="911"/>
      <c r="F3" s="341"/>
      <c r="G3" s="341"/>
      <c r="H3" s="341"/>
      <c r="I3" s="341"/>
      <c r="J3" s="341"/>
      <c r="Q3" s="910" t="s">
        <v>956</v>
      </c>
    </row>
    <row r="4" spans="1:17" ht="15.75" thickBot="1">
      <c r="A4" s="912"/>
      <c r="B4" s="913" t="s">
        <v>759</v>
      </c>
      <c r="C4" s="914" t="s">
        <v>761</v>
      </c>
      <c r="D4" s="1632" t="s">
        <v>762</v>
      </c>
      <c r="E4" s="1633"/>
      <c r="F4" s="1633"/>
      <c r="G4" s="1633"/>
      <c r="H4" s="1633"/>
      <c r="I4" s="1633"/>
      <c r="J4" s="1633"/>
      <c r="K4" s="1633"/>
      <c r="L4" s="1633"/>
      <c r="M4" s="1633"/>
      <c r="N4" s="1633"/>
      <c r="O4" s="1634"/>
      <c r="P4" s="915" t="s">
        <v>394</v>
      </c>
      <c r="Q4" s="916"/>
    </row>
    <row r="5" spans="1:17" ht="14.25" customHeight="1" thickBot="1">
      <c r="A5" s="917" t="s">
        <v>212</v>
      </c>
      <c r="B5" s="918" t="s">
        <v>760</v>
      </c>
      <c r="C5" s="919"/>
      <c r="D5" s="1635" t="s">
        <v>427</v>
      </c>
      <c r="E5" s="1636"/>
      <c r="F5" s="1635" t="s">
        <v>428</v>
      </c>
      <c r="G5" s="1636"/>
      <c r="H5" s="1635" t="s">
        <v>429</v>
      </c>
      <c r="I5" s="1636"/>
      <c r="J5" s="1635" t="s">
        <v>430</v>
      </c>
      <c r="K5" s="1636"/>
      <c r="L5" s="1635" t="s">
        <v>431</v>
      </c>
      <c r="M5" s="1636"/>
      <c r="N5" s="1635" t="s">
        <v>432</v>
      </c>
      <c r="O5" s="1636"/>
      <c r="P5" s="920"/>
      <c r="Q5" s="921"/>
    </row>
    <row r="6" spans="1:17" ht="15.75" thickBot="1">
      <c r="A6" s="922"/>
      <c r="B6" s="923"/>
      <c r="C6" s="924"/>
      <c r="D6" s="925" t="s">
        <v>433</v>
      </c>
      <c r="E6" s="925" t="s">
        <v>434</v>
      </c>
      <c r="F6" s="926" t="s">
        <v>433</v>
      </c>
      <c r="G6" s="925" t="s">
        <v>434</v>
      </c>
      <c r="H6" s="926" t="s">
        <v>433</v>
      </c>
      <c r="I6" s="925" t="s">
        <v>434</v>
      </c>
      <c r="J6" s="926" t="s">
        <v>433</v>
      </c>
      <c r="K6" s="925" t="s">
        <v>434</v>
      </c>
      <c r="L6" s="926" t="s">
        <v>433</v>
      </c>
      <c r="M6" s="925" t="s">
        <v>434</v>
      </c>
      <c r="N6" s="926" t="s">
        <v>433</v>
      </c>
      <c r="O6" s="927" t="s">
        <v>434</v>
      </c>
      <c r="P6" s="928" t="s">
        <v>433</v>
      </c>
      <c r="Q6" s="929" t="s">
        <v>434</v>
      </c>
    </row>
    <row r="7" spans="1:17" ht="15.75" thickBot="1">
      <c r="A7" s="930">
        <v>1</v>
      </c>
      <c r="B7" s="931">
        <v>2</v>
      </c>
      <c r="C7" s="930">
        <v>3</v>
      </c>
      <c r="D7" s="932">
        <v>4</v>
      </c>
      <c r="E7" s="932">
        <v>5</v>
      </c>
      <c r="F7" s="932">
        <v>6</v>
      </c>
      <c r="G7" s="932">
        <v>7</v>
      </c>
      <c r="H7" s="932">
        <v>8</v>
      </c>
      <c r="I7" s="932">
        <v>9</v>
      </c>
      <c r="J7" s="932">
        <v>10</v>
      </c>
      <c r="K7" s="932">
        <v>11</v>
      </c>
      <c r="L7" s="932">
        <v>12</v>
      </c>
      <c r="M7" s="932">
        <v>13</v>
      </c>
      <c r="N7" s="932">
        <v>14</v>
      </c>
      <c r="O7" s="933">
        <v>15</v>
      </c>
      <c r="P7" s="934">
        <v>16</v>
      </c>
      <c r="Q7" s="935">
        <v>17</v>
      </c>
    </row>
    <row r="8" spans="1:17" s="943" customFormat="1" ht="21.75" customHeight="1">
      <c r="A8" s="939">
        <v>1</v>
      </c>
      <c r="B8" s="940" t="s">
        <v>1066</v>
      </c>
      <c r="C8" s="941" t="s">
        <v>435</v>
      </c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1480">
        <f>D8+F8+H8+J8+L8+N8</f>
        <v>0</v>
      </c>
      <c r="Q8" s="1480">
        <f>IF(P8=0,0,(E8*D8+G8*F8+I8*H8+K8*J8+M8*L8+O8*N8)/P8)</f>
        <v>0</v>
      </c>
    </row>
    <row r="9" spans="1:17" s="943" customFormat="1" ht="21.75" customHeight="1" thickBot="1">
      <c r="A9" s="944"/>
      <c r="B9" s="830"/>
      <c r="C9" s="945" t="s">
        <v>436</v>
      </c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1480">
        <f aca="true" t="shared" si="0" ref="P9:P35">D9+F9+H9+J9+L9+N9</f>
        <v>0</v>
      </c>
      <c r="Q9" s="1480">
        <f aca="true" t="shared" si="1" ref="Q9:Q35">IF(P9=0,0,(E9*D9+G9*F9+I9*H9+K9*J9+M9*L9+O9*N9)/P9)</f>
        <v>0</v>
      </c>
    </row>
    <row r="10" spans="1:17" s="943" customFormat="1" ht="21.75" customHeight="1">
      <c r="A10" s="939">
        <v>2</v>
      </c>
      <c r="B10" s="946" t="s">
        <v>437</v>
      </c>
      <c r="C10" s="941" t="s">
        <v>435</v>
      </c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1480">
        <f t="shared" si="0"/>
        <v>0</v>
      </c>
      <c r="Q10" s="1480">
        <f t="shared" si="1"/>
        <v>0</v>
      </c>
    </row>
    <row r="11" spans="1:17" s="943" customFormat="1" ht="21.75" customHeight="1" thickBot="1">
      <c r="A11" s="944"/>
      <c r="B11" s="830"/>
      <c r="C11" s="945" t="s">
        <v>436</v>
      </c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1480">
        <f t="shared" si="0"/>
        <v>0</v>
      </c>
      <c r="Q11" s="1480">
        <f t="shared" si="1"/>
        <v>0</v>
      </c>
    </row>
    <row r="12" spans="1:17" s="943" customFormat="1" ht="21.75" customHeight="1">
      <c r="A12" s="939">
        <v>3</v>
      </c>
      <c r="B12" s="946" t="s">
        <v>438</v>
      </c>
      <c r="C12" s="941" t="s">
        <v>435</v>
      </c>
      <c r="D12" s="942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1480">
        <f t="shared" si="0"/>
        <v>0</v>
      </c>
      <c r="Q12" s="1480">
        <f t="shared" si="1"/>
        <v>0</v>
      </c>
    </row>
    <row r="13" spans="1:17" s="943" customFormat="1" ht="21.75" customHeight="1" thickBot="1">
      <c r="A13" s="944"/>
      <c r="B13" s="830"/>
      <c r="C13" s="945" t="s">
        <v>436</v>
      </c>
      <c r="D13" s="942"/>
      <c r="E13" s="942"/>
      <c r="F13" s="942"/>
      <c r="G13" s="942"/>
      <c r="H13" s="942"/>
      <c r="I13" s="942"/>
      <c r="J13" s="942"/>
      <c r="K13" s="942"/>
      <c r="L13" s="942"/>
      <c r="M13" s="942"/>
      <c r="N13" s="942"/>
      <c r="O13" s="942"/>
      <c r="P13" s="1480">
        <f t="shared" si="0"/>
        <v>0</v>
      </c>
      <c r="Q13" s="1480">
        <f t="shared" si="1"/>
        <v>0</v>
      </c>
    </row>
    <row r="14" spans="1:17" s="943" customFormat="1" ht="21.75" customHeight="1">
      <c r="A14" s="939">
        <v>4</v>
      </c>
      <c r="B14" s="946" t="s">
        <v>439</v>
      </c>
      <c r="C14" s="941" t="s">
        <v>435</v>
      </c>
      <c r="D14" s="942"/>
      <c r="E14" s="942"/>
      <c r="F14" s="942"/>
      <c r="G14" s="942"/>
      <c r="H14" s="942"/>
      <c r="I14" s="942"/>
      <c r="J14" s="942"/>
      <c r="K14" s="942"/>
      <c r="L14" s="942"/>
      <c r="M14" s="942"/>
      <c r="N14" s="942"/>
      <c r="O14" s="942"/>
      <c r="P14" s="1480">
        <f t="shared" si="0"/>
        <v>0</v>
      </c>
      <c r="Q14" s="1480">
        <f t="shared" si="1"/>
        <v>0</v>
      </c>
    </row>
    <row r="15" spans="1:17" s="943" customFormat="1" ht="21.75" customHeight="1" thickBot="1">
      <c r="A15" s="944"/>
      <c r="B15" s="830"/>
      <c r="C15" s="945" t="s">
        <v>436</v>
      </c>
      <c r="D15" s="942"/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2"/>
      <c r="P15" s="1480">
        <f t="shared" si="0"/>
        <v>0</v>
      </c>
      <c r="Q15" s="1480">
        <f t="shared" si="1"/>
        <v>0</v>
      </c>
    </row>
    <row r="16" spans="1:17" s="943" customFormat="1" ht="21.75" customHeight="1">
      <c r="A16" s="939">
        <v>5</v>
      </c>
      <c r="B16" s="946" t="s">
        <v>440</v>
      </c>
      <c r="C16" s="941" t="s">
        <v>435</v>
      </c>
      <c r="D16" s="942"/>
      <c r="E16" s="942"/>
      <c r="F16" s="942"/>
      <c r="G16" s="942"/>
      <c r="H16" s="942"/>
      <c r="I16" s="942"/>
      <c r="J16" s="942"/>
      <c r="K16" s="942"/>
      <c r="L16" s="942"/>
      <c r="M16" s="942"/>
      <c r="N16" s="942"/>
      <c r="O16" s="942"/>
      <c r="P16" s="1480">
        <f t="shared" si="0"/>
        <v>0</v>
      </c>
      <c r="Q16" s="1480">
        <f t="shared" si="1"/>
        <v>0</v>
      </c>
    </row>
    <row r="17" spans="1:17" s="943" customFormat="1" ht="21.75" customHeight="1" thickBot="1">
      <c r="A17" s="944"/>
      <c r="B17" s="830"/>
      <c r="C17" s="945" t="s">
        <v>436</v>
      </c>
      <c r="D17" s="942"/>
      <c r="E17" s="942"/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1480">
        <f t="shared" si="0"/>
        <v>0</v>
      </c>
      <c r="Q17" s="1480">
        <f t="shared" si="1"/>
        <v>0</v>
      </c>
    </row>
    <row r="18" spans="1:17" s="943" customFormat="1" ht="21.75" customHeight="1">
      <c r="A18" s="939">
        <v>6</v>
      </c>
      <c r="B18" s="946" t="s">
        <v>441</v>
      </c>
      <c r="C18" s="941" t="s">
        <v>435</v>
      </c>
      <c r="D18" s="942"/>
      <c r="E18" s="942"/>
      <c r="F18" s="942"/>
      <c r="G18" s="942"/>
      <c r="H18" s="942"/>
      <c r="I18" s="942"/>
      <c r="J18" s="942"/>
      <c r="K18" s="942"/>
      <c r="L18" s="942"/>
      <c r="M18" s="942"/>
      <c r="N18" s="942"/>
      <c r="O18" s="942"/>
      <c r="P18" s="1480">
        <f t="shared" si="0"/>
        <v>0</v>
      </c>
      <c r="Q18" s="1480">
        <f t="shared" si="1"/>
        <v>0</v>
      </c>
    </row>
    <row r="19" spans="1:17" s="943" customFormat="1" ht="21.75" customHeight="1" thickBot="1">
      <c r="A19" s="944"/>
      <c r="B19" s="830"/>
      <c r="C19" s="945" t="s">
        <v>436</v>
      </c>
      <c r="D19" s="942"/>
      <c r="E19" s="942"/>
      <c r="F19" s="942"/>
      <c r="G19" s="942"/>
      <c r="H19" s="942"/>
      <c r="I19" s="942"/>
      <c r="J19" s="942"/>
      <c r="K19" s="942"/>
      <c r="L19" s="942"/>
      <c r="M19" s="942"/>
      <c r="N19" s="942"/>
      <c r="O19" s="942"/>
      <c r="P19" s="1480">
        <f t="shared" si="0"/>
        <v>0</v>
      </c>
      <c r="Q19" s="1480">
        <f t="shared" si="1"/>
        <v>0</v>
      </c>
    </row>
    <row r="20" spans="1:17" s="943" customFormat="1" ht="21.75" customHeight="1">
      <c r="A20" s="939">
        <v>7</v>
      </c>
      <c r="B20" s="946" t="s">
        <v>442</v>
      </c>
      <c r="C20" s="941" t="s">
        <v>435</v>
      </c>
      <c r="D20" s="942"/>
      <c r="E20" s="942"/>
      <c r="F20" s="942"/>
      <c r="G20" s="942"/>
      <c r="H20" s="942"/>
      <c r="I20" s="942"/>
      <c r="J20" s="942"/>
      <c r="K20" s="942"/>
      <c r="L20" s="942"/>
      <c r="M20" s="942"/>
      <c r="N20" s="942"/>
      <c r="O20" s="942"/>
      <c r="P20" s="1480">
        <f t="shared" si="0"/>
        <v>0</v>
      </c>
      <c r="Q20" s="1480">
        <f t="shared" si="1"/>
        <v>0</v>
      </c>
    </row>
    <row r="21" spans="1:17" s="943" customFormat="1" ht="21.75" customHeight="1" thickBot="1">
      <c r="A21" s="944"/>
      <c r="B21" s="830"/>
      <c r="C21" s="945" t="s">
        <v>436</v>
      </c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1480">
        <f t="shared" si="0"/>
        <v>0</v>
      </c>
      <c r="Q21" s="1480">
        <f t="shared" si="1"/>
        <v>0</v>
      </c>
    </row>
    <row r="22" spans="1:17" s="943" customFormat="1" ht="21.75" customHeight="1">
      <c r="A22" s="939">
        <v>8</v>
      </c>
      <c r="B22" s="946" t="s">
        <v>443</v>
      </c>
      <c r="C22" s="941" t="s">
        <v>435</v>
      </c>
      <c r="D22" s="942"/>
      <c r="E22" s="942"/>
      <c r="F22" s="942"/>
      <c r="G22" s="942"/>
      <c r="H22" s="942"/>
      <c r="I22" s="942"/>
      <c r="J22" s="942"/>
      <c r="K22" s="942"/>
      <c r="L22" s="942"/>
      <c r="M22" s="942"/>
      <c r="N22" s="942"/>
      <c r="O22" s="942"/>
      <c r="P22" s="1480">
        <f t="shared" si="0"/>
        <v>0</v>
      </c>
      <c r="Q22" s="1480">
        <f t="shared" si="1"/>
        <v>0</v>
      </c>
    </row>
    <row r="23" spans="1:17" s="943" customFormat="1" ht="21.75" customHeight="1" thickBot="1">
      <c r="A23" s="947"/>
      <c r="B23" s="830"/>
      <c r="C23" s="948" t="s">
        <v>436</v>
      </c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2"/>
      <c r="P23" s="1480">
        <f t="shared" si="0"/>
        <v>0</v>
      </c>
      <c r="Q23" s="1480">
        <f t="shared" si="1"/>
        <v>0</v>
      </c>
    </row>
    <row r="24" spans="1:18" s="952" customFormat="1" ht="21.75" customHeight="1">
      <c r="A24" s="949">
        <v>9</v>
      </c>
      <c r="B24" s="950" t="s">
        <v>444</v>
      </c>
      <c r="C24" s="951" t="s">
        <v>435</v>
      </c>
      <c r="D24" s="942"/>
      <c r="E24" s="942"/>
      <c r="F24" s="942"/>
      <c r="G24" s="942"/>
      <c r="H24" s="942"/>
      <c r="I24" s="942"/>
      <c r="J24" s="942"/>
      <c r="K24" s="942"/>
      <c r="L24" s="942"/>
      <c r="M24" s="942"/>
      <c r="N24" s="942"/>
      <c r="O24" s="942"/>
      <c r="P24" s="1480">
        <f>D24+F24+H24+J24+L24+N24</f>
        <v>0</v>
      </c>
      <c r="Q24" s="1480">
        <f t="shared" si="1"/>
        <v>0</v>
      </c>
      <c r="R24" s="943"/>
    </row>
    <row r="25" spans="1:18" s="952" customFormat="1" ht="21.75" customHeight="1">
      <c r="A25" s="947"/>
      <c r="B25" s="953"/>
      <c r="C25" s="954" t="s">
        <v>436</v>
      </c>
      <c r="D25" s="942"/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1480">
        <f t="shared" si="0"/>
        <v>0</v>
      </c>
      <c r="Q25" s="1480">
        <f t="shared" si="1"/>
        <v>0</v>
      </c>
      <c r="R25" s="943"/>
    </row>
    <row r="26" spans="1:17" s="737" customFormat="1" ht="21.75" customHeight="1">
      <c r="A26" s="955"/>
      <c r="B26" s="956" t="s">
        <v>782</v>
      </c>
      <c r="C26" s="954" t="s">
        <v>435</v>
      </c>
      <c r="D26" s="957"/>
      <c r="E26" s="837"/>
      <c r="F26" s="877"/>
      <c r="G26" s="837"/>
      <c r="H26" s="837"/>
      <c r="I26" s="837"/>
      <c r="J26" s="837"/>
      <c r="K26" s="837"/>
      <c r="L26" s="837"/>
      <c r="M26" s="837"/>
      <c r="N26" s="837"/>
      <c r="O26" s="837"/>
      <c r="P26" s="1480">
        <f t="shared" si="0"/>
        <v>0</v>
      </c>
      <c r="Q26" s="1480">
        <f t="shared" si="1"/>
        <v>0</v>
      </c>
    </row>
    <row r="27" spans="1:17" s="737" customFormat="1" ht="21.75" customHeight="1" thickBot="1">
      <c r="A27" s="955"/>
      <c r="B27" s="958"/>
      <c r="C27" s="959" t="s">
        <v>436</v>
      </c>
      <c r="D27" s="957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1480">
        <f t="shared" si="0"/>
        <v>0</v>
      </c>
      <c r="Q27" s="1480">
        <f t="shared" si="1"/>
        <v>0</v>
      </c>
    </row>
    <row r="28" spans="1:17" s="943" customFormat="1" ht="21.75" customHeight="1">
      <c r="A28" s="939">
        <v>10</v>
      </c>
      <c r="B28" s="960" t="s">
        <v>110</v>
      </c>
      <c r="C28" s="961" t="s">
        <v>435</v>
      </c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942"/>
      <c r="O28" s="942"/>
      <c r="P28" s="1480">
        <f t="shared" si="0"/>
        <v>0</v>
      </c>
      <c r="Q28" s="1480">
        <f t="shared" si="1"/>
        <v>0</v>
      </c>
    </row>
    <row r="29" spans="1:17" s="943" customFormat="1" ht="21.75" customHeight="1">
      <c r="A29" s="947"/>
      <c r="B29" s="830"/>
      <c r="C29" s="948" t="s">
        <v>436</v>
      </c>
      <c r="D29" s="942"/>
      <c r="E29" s="942"/>
      <c r="F29" s="942"/>
      <c r="G29" s="942"/>
      <c r="H29" s="942"/>
      <c r="I29" s="942"/>
      <c r="J29" s="942"/>
      <c r="K29" s="942"/>
      <c r="L29" s="942"/>
      <c r="M29" s="942"/>
      <c r="N29" s="942"/>
      <c r="O29" s="942"/>
      <c r="P29" s="1480">
        <f t="shared" si="0"/>
        <v>0</v>
      </c>
      <c r="Q29" s="1480">
        <f t="shared" si="1"/>
        <v>0</v>
      </c>
    </row>
    <row r="30" spans="1:17" s="943" customFormat="1" ht="21.75" customHeight="1">
      <c r="A30" s="947"/>
      <c r="B30" s="962" t="s">
        <v>782</v>
      </c>
      <c r="C30" s="963" t="s">
        <v>435</v>
      </c>
      <c r="D30" s="957"/>
      <c r="E30" s="837"/>
      <c r="F30" s="877"/>
      <c r="G30" s="837"/>
      <c r="H30" s="837"/>
      <c r="I30" s="837"/>
      <c r="J30" s="837"/>
      <c r="K30" s="837"/>
      <c r="L30" s="837"/>
      <c r="M30" s="837"/>
      <c r="N30" s="837"/>
      <c r="O30" s="837"/>
      <c r="P30" s="1480">
        <f t="shared" si="0"/>
        <v>0</v>
      </c>
      <c r="Q30" s="1480">
        <f t="shared" si="1"/>
        <v>0</v>
      </c>
    </row>
    <row r="31" spans="1:17" s="737" customFormat="1" ht="21.75" customHeight="1" thickBot="1">
      <c r="A31" s="964"/>
      <c r="B31" s="965"/>
      <c r="C31" s="945" t="s">
        <v>436</v>
      </c>
      <c r="D31" s="957"/>
      <c r="E31" s="837"/>
      <c r="F31" s="877"/>
      <c r="G31" s="837"/>
      <c r="H31" s="837"/>
      <c r="I31" s="837"/>
      <c r="J31" s="837"/>
      <c r="K31" s="837"/>
      <c r="L31" s="837"/>
      <c r="M31" s="837"/>
      <c r="N31" s="837"/>
      <c r="O31" s="837"/>
      <c r="P31" s="1480">
        <f t="shared" si="0"/>
        <v>0</v>
      </c>
      <c r="Q31" s="1480">
        <f t="shared" si="1"/>
        <v>0</v>
      </c>
    </row>
    <row r="32" spans="1:17" s="943" customFormat="1" ht="21.75" customHeight="1">
      <c r="A32" s="966">
        <v>11</v>
      </c>
      <c r="B32" s="946" t="s">
        <v>261</v>
      </c>
      <c r="C32" s="941" t="s">
        <v>435</v>
      </c>
      <c r="D32" s="942"/>
      <c r="E32" s="942"/>
      <c r="F32" s="942"/>
      <c r="G32" s="942"/>
      <c r="H32" s="942"/>
      <c r="I32" s="942"/>
      <c r="J32" s="942"/>
      <c r="K32" s="942"/>
      <c r="L32" s="942"/>
      <c r="M32" s="942"/>
      <c r="N32" s="942"/>
      <c r="O32" s="942"/>
      <c r="P32" s="1480">
        <f t="shared" si="0"/>
        <v>0</v>
      </c>
      <c r="Q32" s="1480">
        <f t="shared" si="1"/>
        <v>0</v>
      </c>
    </row>
    <row r="33" spans="1:17" s="943" customFormat="1" ht="21.75" customHeight="1" thickBot="1">
      <c r="A33" s="944"/>
      <c r="B33" s="830"/>
      <c r="C33" s="945" t="s">
        <v>436</v>
      </c>
      <c r="D33" s="942"/>
      <c r="E33" s="942"/>
      <c r="F33" s="942"/>
      <c r="G33" s="942"/>
      <c r="H33" s="942"/>
      <c r="I33" s="942"/>
      <c r="J33" s="942"/>
      <c r="K33" s="942"/>
      <c r="L33" s="942"/>
      <c r="M33" s="942"/>
      <c r="N33" s="942"/>
      <c r="O33" s="942"/>
      <c r="P33" s="1480">
        <f t="shared" si="0"/>
        <v>0</v>
      </c>
      <c r="Q33" s="1480">
        <f t="shared" si="1"/>
        <v>0</v>
      </c>
    </row>
    <row r="34" spans="1:17" s="943" customFormat="1" ht="21.75" customHeight="1">
      <c r="A34" s="939">
        <v>12</v>
      </c>
      <c r="B34" s="946" t="s">
        <v>445</v>
      </c>
      <c r="C34" s="941" t="s">
        <v>435</v>
      </c>
      <c r="D34" s="942"/>
      <c r="E34" s="942"/>
      <c r="F34" s="942"/>
      <c r="G34" s="942"/>
      <c r="H34" s="942"/>
      <c r="I34" s="942"/>
      <c r="J34" s="942"/>
      <c r="K34" s="942"/>
      <c r="L34" s="942"/>
      <c r="M34" s="942"/>
      <c r="N34" s="942"/>
      <c r="O34" s="942"/>
      <c r="P34" s="1480">
        <f t="shared" si="0"/>
        <v>0</v>
      </c>
      <c r="Q34" s="1480">
        <f t="shared" si="1"/>
        <v>0</v>
      </c>
    </row>
    <row r="35" spans="1:17" s="943" customFormat="1" ht="21.75" customHeight="1" thickBot="1">
      <c r="A35" s="947"/>
      <c r="B35" s="944"/>
      <c r="C35" s="945" t="s">
        <v>436</v>
      </c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1480">
        <f t="shared" si="0"/>
        <v>0</v>
      </c>
      <c r="Q35" s="1480">
        <f t="shared" si="1"/>
        <v>0</v>
      </c>
    </row>
    <row r="36" spans="1:17" s="943" customFormat="1" ht="21.75" customHeight="1">
      <c r="A36" s="967">
        <v>13</v>
      </c>
      <c r="B36" s="968" t="s">
        <v>446</v>
      </c>
      <c r="C36" s="969" t="s">
        <v>435</v>
      </c>
      <c r="D36" s="1479">
        <f>D8+D10+D12+D14+D16+D18+D20+D22+D24+D28+D32+D34</f>
        <v>0</v>
      </c>
      <c r="E36" s="1480">
        <f>IF(D36=0,0,(D8*E8+D10*E10+D12*E12+D14*E14+D16*E16+D18*E18+D20*E20+D22*E22+D24*E24+D28*E28+D32*E32+D34*E34)/D36)</f>
        <v>0</v>
      </c>
      <c r="F36" s="1479">
        <f>F8+F10+F12+F14+F16+F18+F20+F22+F24+F28+F32+F34</f>
        <v>0</v>
      </c>
      <c r="G36" s="1480">
        <f>IF(F36=0,0,(F8*G8+F10*G10+F12*G12+F14*G14+F16*G16+F18*G18+F20*G20+F22*G22+F24*G24+F28*G28+F32*G32+F34*G34)/F36)</f>
        <v>0</v>
      </c>
      <c r="H36" s="1479">
        <f>H8+H10+H12+H14+H16+H18+H20+H22+H24+H28+H32+H34</f>
        <v>0</v>
      </c>
      <c r="I36" s="1480">
        <f>IF(H36=0,0,(H8*I8+H10*I10+H12*I12+H14*I14+H16*I16+H18*I18+H20*I20+H22*I22+H24*I24+H28*I28+H32*I32+H34*I34)/H36)</f>
        <v>0</v>
      </c>
      <c r="J36" s="1479">
        <f>J8+J10+J12+J14+J16+J18+J20+J22+J24+J28+J32+J34</f>
        <v>0</v>
      </c>
      <c r="K36" s="1480">
        <f>IF(J36=0,0,(J8*K8+J10*K10+J12*K12+J14*K14+J16*K16+J18*K18+J20*K20+J22*K22+J24*K24+J28*K28+J32*K32+J34*K34)/J36)</f>
        <v>0</v>
      </c>
      <c r="L36" s="1479">
        <f>L8+L10+L12+L14+L16+L18+L20+L22+L24+L28+L32+L34</f>
        <v>0</v>
      </c>
      <c r="M36" s="1480">
        <f>IF(L36=0,0,(L8*M8+L10*M10+L12*M12+L14*M14+L16*M16+L18*M18+L20*M20+L22*M22+L24*M24+L28*M28+L32*M32+L34*M34)/L36)</f>
        <v>0</v>
      </c>
      <c r="N36" s="1479">
        <f>N8+N10+N12+N14+N16+N18+N20+N22+N24+N28+N32+N34</f>
        <v>0</v>
      </c>
      <c r="O36" s="1480">
        <f>IF(N36=0,0,(N8*O8+N10*O10+N12*O12+N14*O14+N16*O16+N18*O18+N20*O20+N22*O22+N24*O24+N28*O28+N32*O32+N34*O34)/N36)</f>
        <v>0</v>
      </c>
      <c r="P36" s="1479">
        <f>P8+P10+P12+P14+P16+P18+P20+P22+P24+P28+P32+P34</f>
        <v>0</v>
      </c>
      <c r="Q36" s="1480">
        <f>IF(P36=0,0,(P8*Q8+P10*Q10+P12*Q12+P14*Q14+P16*Q16+P18*Q18+P20*Q20+P22*Q22+P24*Q24+P28*Q28+P32*Q32+P34*Q34)/P36)</f>
        <v>0</v>
      </c>
    </row>
    <row r="37" spans="1:17" s="943" customFormat="1" ht="21.75" customHeight="1" thickBot="1">
      <c r="A37" s="970"/>
      <c r="B37" s="971"/>
      <c r="C37" s="972" t="s">
        <v>436</v>
      </c>
      <c r="D37" s="1479">
        <f>D9+D11+D13+D15+D17+D19+D21+D23+D25+D29+D33+D35</f>
        <v>0</v>
      </c>
      <c r="E37" s="1480">
        <f>IF(D37=0,0,(D9*E9+D11*E11+D13*E13+D15*E15+D17*E17+D19*E19+D21*E21+D23*E23+D25*E25+D29*E29+D33*E33+D35*E35)/D37)</f>
        <v>0</v>
      </c>
      <c r="F37" s="1479">
        <f>F9+F11+F13+F15+F17+F19+F21+F23+F25+F29+F33+F35</f>
        <v>0</v>
      </c>
      <c r="G37" s="1480">
        <f>IF(F37=0,0,(F9*G9+F11*G11+F13*G13+F15*G15+F17*G17+F19*G19+F21*G21+F23*G23+F25*G25+F29*G29+F33*G33+F35*G35)/F37)</f>
        <v>0</v>
      </c>
      <c r="H37" s="1479">
        <f>H9+H11+H13+H15+H17+H19+H21+H23+H25+H29+H33+H35</f>
        <v>0</v>
      </c>
      <c r="I37" s="1480">
        <f>IF(H37=0,0,(H9*I9+H11*I11+H13*I13+H15*I15+H17*I17+H19*I19+H21*I21+H23*I23+H25*I25+H29*I29+H33*I33+H35*I35)/H37)</f>
        <v>0</v>
      </c>
      <c r="J37" s="1479">
        <f>J9+J11+J13+J15+J17+J19+J21+J23+J25+J29+J33+J35</f>
        <v>0</v>
      </c>
      <c r="K37" s="1480">
        <f>IF(J37=0,0,(J9*K9+J11*K11+J13*K13+J15*K15+J17*K17+J19*K19+J21*K21+J23*K23+J25*K25+J29*K29+J33*K33+J35*K35)/J37)</f>
        <v>0</v>
      </c>
      <c r="L37" s="1479">
        <f>L9+L11+L13+L15+L17+L19+L21+L23+L25+L29+L33+L35</f>
        <v>0</v>
      </c>
      <c r="M37" s="1480">
        <f>IF(L37=0,0,(L9*M9+L11*M11+L13*M13+L15*M15+L17*M17+L19*M19+L21*M21+L23*M23+L25*M25+L29*M29+L33*M33+L35*M35)/L37)</f>
        <v>0</v>
      </c>
      <c r="N37" s="1479">
        <f>N9+N11+N13+N15+N17+N19+N21+N23+N25+N29+N33+N35</f>
        <v>0</v>
      </c>
      <c r="O37" s="1480">
        <f>IF(N37=0,0,(N9*O9+N11*O11+N13*O13+N15*O15+N17*O17+N19*O19+N21*O21+N23*O23+N25*O25+N29*O29+N33*O33+N35*O35)/N37)</f>
        <v>0</v>
      </c>
      <c r="P37" s="1479">
        <f>P9+P11+P13+P15+P17+P19+P21+P23+P25+P29+P33+P35</f>
        <v>0</v>
      </c>
      <c r="Q37" s="1480">
        <f>IF(P37=0,0,(P9*Q9+P11*Q11+P13*Q13+P15*Q15+P17*Q17+P19*Q19+P21*Q21+P23*Q23+P25*Q25+P29*Q29+P33*Q33+P35*Q35)/P37)</f>
        <v>0</v>
      </c>
    </row>
    <row r="38" spans="1:17" s="943" customFormat="1" ht="21.75" customHeight="1">
      <c r="A38" s="973">
        <v>14</v>
      </c>
      <c r="B38" s="974" t="s">
        <v>281</v>
      </c>
      <c r="C38" s="969"/>
      <c r="D38" s="1479">
        <f>D37+D36</f>
        <v>0</v>
      </c>
      <c r="E38" s="1480">
        <f>IF(D38=0,0,(D36*E36+D37*E37)/D38)</f>
        <v>0</v>
      </c>
      <c r="F38" s="1479">
        <f>F37+F36</f>
        <v>0</v>
      </c>
      <c r="G38" s="1480">
        <f>IF(F38=0,0,(F36*G36+F37*G37)/F38)</f>
        <v>0</v>
      </c>
      <c r="H38" s="1479">
        <f>H37+H36</f>
        <v>0</v>
      </c>
      <c r="I38" s="1480">
        <f>IF(H38=0,0,(H36*I36+H37*I37)/H38)</f>
        <v>0</v>
      </c>
      <c r="J38" s="1479">
        <f>J37+J36</f>
        <v>0</v>
      </c>
      <c r="K38" s="1480">
        <f>IF(J38=0,0,(J36*K36+J37*K37)/J38)</f>
        <v>0</v>
      </c>
      <c r="L38" s="1479">
        <f>L37+L36</f>
        <v>0</v>
      </c>
      <c r="M38" s="1480">
        <f>IF(L38=0,0,(L36*M36+L37*M37)/L38)</f>
        <v>0</v>
      </c>
      <c r="N38" s="1479">
        <f>N37+N36</f>
        <v>0</v>
      </c>
      <c r="O38" s="1480">
        <f>IF(N38=0,0,(N36*O36+N37*O37)/N38)</f>
        <v>0</v>
      </c>
      <c r="P38" s="1479">
        <f>P37+P36</f>
        <v>0</v>
      </c>
      <c r="Q38" s="1480">
        <f>IF(P38=0,0,(P36*Q36+P37*Q37)/P38)</f>
        <v>0</v>
      </c>
    </row>
    <row r="39" spans="1:3" s="938" customFormat="1" ht="15">
      <c r="A39" s="744"/>
      <c r="B39" s="745"/>
      <c r="C39" s="745"/>
    </row>
    <row r="40" spans="1:3" s="938" customFormat="1" ht="15">
      <c r="A40" s="744"/>
      <c r="B40" s="745" t="s">
        <v>211</v>
      </c>
      <c r="C40" s="745"/>
    </row>
    <row r="41" spans="1:3" s="938" customFormat="1" ht="15">
      <c r="A41" s="744"/>
      <c r="B41" s="745"/>
      <c r="C41" s="745"/>
    </row>
    <row r="42" spans="1:3" s="938" customFormat="1" ht="15">
      <c r="A42" s="744"/>
      <c r="B42" s="745" t="s">
        <v>211</v>
      </c>
      <c r="C42" s="745"/>
    </row>
  </sheetData>
  <sheetProtection password="C7AC" sheet="1"/>
  <mergeCells count="7">
    <mergeCell ref="D4:O4"/>
    <mergeCell ref="D5:E5"/>
    <mergeCell ref="F5:G5"/>
    <mergeCell ref="H5:I5"/>
    <mergeCell ref="J5:K5"/>
    <mergeCell ref="L5:M5"/>
    <mergeCell ref="N5:O5"/>
  </mergeCells>
  <dataValidations count="1">
    <dataValidation operator="greaterThanOrEqual" allowBlank="1" showInputMessage="1" showErrorMessage="1" sqref="D26:O27 D30:O31"/>
  </dataValidations>
  <printOptions/>
  <pageMargins left="0.75" right="0.75" top="1" bottom="1" header="0.5" footer="0.5"/>
  <pageSetup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SheetLayoutView="100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24" sqref="T24"/>
    </sheetView>
  </sheetViews>
  <sheetFormatPr defaultColWidth="9.140625" defaultRowHeight="12.75"/>
  <cols>
    <col min="1" max="1" width="4.7109375" style="888" customWidth="1"/>
    <col min="2" max="2" width="21.28125" style="976" customWidth="1"/>
    <col min="3" max="3" width="9.140625" style="888" customWidth="1"/>
    <col min="4" max="4" width="18.00390625" style="756" customWidth="1"/>
    <col min="5" max="5" width="11.00390625" style="756" customWidth="1"/>
    <col min="6" max="6" width="9.140625" style="756" customWidth="1"/>
    <col min="7" max="7" width="17.57421875" style="756" customWidth="1"/>
    <col min="8" max="8" width="11.140625" style="756" customWidth="1"/>
    <col min="9" max="9" width="9.140625" style="756" customWidth="1"/>
    <col min="10" max="10" width="16.7109375" style="756" customWidth="1"/>
    <col min="11" max="11" width="11.28125" style="756" customWidth="1"/>
    <col min="12" max="12" width="9.140625" style="756" customWidth="1"/>
    <col min="13" max="13" width="22.57421875" style="756" customWidth="1"/>
    <col min="14" max="14" width="11.140625" style="756" customWidth="1"/>
    <col min="15" max="15" width="9.140625" style="756" customWidth="1"/>
    <col min="16" max="16" width="19.8515625" style="756" customWidth="1"/>
    <col min="17" max="17" width="11.7109375" style="756" customWidth="1"/>
    <col min="18" max="18" width="9.140625" style="756" customWidth="1"/>
    <col min="19" max="19" width="21.7109375" style="756" customWidth="1"/>
    <col min="20" max="20" width="11.421875" style="756" customWidth="1"/>
    <col min="21" max="21" width="9.140625" style="756" customWidth="1"/>
    <col min="22" max="22" width="21.28125" style="756" customWidth="1"/>
    <col min="23" max="24" width="11.421875" style="756" customWidth="1"/>
    <col min="25" max="16384" width="9.140625" style="756" customWidth="1"/>
  </cols>
  <sheetData>
    <row r="1" spans="1:3" s="885" customFormat="1" ht="14.25">
      <c r="A1" s="884" t="s">
        <v>377</v>
      </c>
      <c r="B1" s="975"/>
      <c r="C1" s="975"/>
    </row>
    <row r="2" spans="1:3" s="887" customFormat="1" ht="14.25">
      <c r="A2" s="886" t="s">
        <v>76</v>
      </c>
      <c r="B2" s="886"/>
      <c r="C2" s="886"/>
    </row>
    <row r="3" ht="15.75" thickBot="1">
      <c r="X3" s="756" t="s">
        <v>956</v>
      </c>
    </row>
    <row r="4" spans="1:24" s="979" customFormat="1" ht="15.75" thickBot="1">
      <c r="A4" s="1649" t="s">
        <v>212</v>
      </c>
      <c r="B4" s="977"/>
      <c r="C4" s="1653" t="s">
        <v>761</v>
      </c>
      <c r="D4" s="1637" t="s">
        <v>762</v>
      </c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9"/>
      <c r="U4" s="978"/>
      <c r="V4" s="1645" t="s">
        <v>394</v>
      </c>
      <c r="W4" s="1645"/>
      <c r="X4" s="1646"/>
    </row>
    <row r="5" spans="1:24" s="979" customFormat="1" ht="29.25" thickBot="1">
      <c r="A5" s="1650"/>
      <c r="B5" s="980" t="s">
        <v>77</v>
      </c>
      <c r="C5" s="1654"/>
      <c r="D5" s="1637" t="s">
        <v>427</v>
      </c>
      <c r="E5" s="1638"/>
      <c r="F5" s="1639"/>
      <c r="G5" s="1637" t="s">
        <v>428</v>
      </c>
      <c r="H5" s="1638"/>
      <c r="I5" s="1639"/>
      <c r="J5" s="1637" t="s">
        <v>429</v>
      </c>
      <c r="K5" s="1638"/>
      <c r="L5" s="1639"/>
      <c r="M5" s="1637" t="s">
        <v>430</v>
      </c>
      <c r="N5" s="1638"/>
      <c r="O5" s="1639"/>
      <c r="P5" s="1637" t="s">
        <v>431</v>
      </c>
      <c r="Q5" s="1638"/>
      <c r="R5" s="1639"/>
      <c r="S5" s="1637" t="s">
        <v>432</v>
      </c>
      <c r="T5" s="1638"/>
      <c r="U5" s="1638"/>
      <c r="V5" s="1647"/>
      <c r="W5" s="1647"/>
      <c r="X5" s="1648"/>
    </row>
    <row r="6" spans="1:24" s="979" customFormat="1" ht="60.75" thickBot="1">
      <c r="A6" s="982"/>
      <c r="B6" s="983"/>
      <c r="C6" s="984"/>
      <c r="D6" s="985" t="s">
        <v>530</v>
      </c>
      <c r="E6" s="986" t="s">
        <v>940</v>
      </c>
      <c r="F6" s="987" t="s">
        <v>941</v>
      </c>
      <c r="G6" s="985" t="s">
        <v>530</v>
      </c>
      <c r="H6" s="987" t="s">
        <v>940</v>
      </c>
      <c r="I6" s="986" t="s">
        <v>941</v>
      </c>
      <c r="J6" s="985" t="s">
        <v>530</v>
      </c>
      <c r="K6" s="986" t="s">
        <v>940</v>
      </c>
      <c r="L6" s="987" t="s">
        <v>941</v>
      </c>
      <c r="M6" s="985" t="s">
        <v>530</v>
      </c>
      <c r="N6" s="987" t="s">
        <v>940</v>
      </c>
      <c r="O6" s="987" t="s">
        <v>941</v>
      </c>
      <c r="P6" s="985" t="s">
        <v>530</v>
      </c>
      <c r="Q6" s="987" t="s">
        <v>940</v>
      </c>
      <c r="R6" s="987" t="s">
        <v>941</v>
      </c>
      <c r="S6" s="985" t="s">
        <v>530</v>
      </c>
      <c r="T6" s="987" t="s">
        <v>940</v>
      </c>
      <c r="U6" s="987" t="s">
        <v>941</v>
      </c>
      <c r="V6" s="981" t="s">
        <v>530</v>
      </c>
      <c r="W6" s="988" t="s">
        <v>940</v>
      </c>
      <c r="X6" s="989" t="s">
        <v>941</v>
      </c>
    </row>
    <row r="7" spans="1:24" ht="15.75" thickBot="1">
      <c r="A7" s="990">
        <v>1</v>
      </c>
      <c r="B7" s="991">
        <v>2</v>
      </c>
      <c r="C7" s="992">
        <v>3</v>
      </c>
      <c r="D7" s="993">
        <v>4</v>
      </c>
      <c r="E7" s="994">
        <v>5</v>
      </c>
      <c r="F7" s="995">
        <v>6</v>
      </c>
      <c r="G7" s="994">
        <v>7</v>
      </c>
      <c r="H7" s="994">
        <v>8</v>
      </c>
      <c r="I7" s="994">
        <v>9</v>
      </c>
      <c r="J7" s="994">
        <v>10</v>
      </c>
      <c r="K7" s="994">
        <v>11</v>
      </c>
      <c r="L7" s="994">
        <v>12</v>
      </c>
      <c r="M7" s="994">
        <v>13</v>
      </c>
      <c r="N7" s="994">
        <v>14</v>
      </c>
      <c r="O7" s="994">
        <v>15</v>
      </c>
      <c r="P7" s="994">
        <v>16</v>
      </c>
      <c r="Q7" s="994">
        <v>17</v>
      </c>
      <c r="R7" s="994">
        <v>18</v>
      </c>
      <c r="S7" s="994">
        <v>19</v>
      </c>
      <c r="T7" s="994">
        <v>20</v>
      </c>
      <c r="U7" s="994">
        <v>21</v>
      </c>
      <c r="V7" s="996">
        <v>22</v>
      </c>
      <c r="W7" s="997">
        <v>23</v>
      </c>
      <c r="X7" s="998">
        <v>24</v>
      </c>
    </row>
    <row r="8" spans="1:24" s="759" customFormat="1" ht="15">
      <c r="A8" s="999">
        <v>1</v>
      </c>
      <c r="B8" s="1000" t="s">
        <v>78</v>
      </c>
      <c r="C8" s="1001" t="s">
        <v>79</v>
      </c>
      <c r="D8" s="1002"/>
      <c r="E8" s="1003"/>
      <c r="F8" s="1003"/>
      <c r="G8" s="1003"/>
      <c r="H8" s="1003"/>
      <c r="I8" s="1003"/>
      <c r="J8" s="1003"/>
      <c r="K8" s="1003"/>
      <c r="L8" s="1003"/>
      <c r="M8" s="1003"/>
      <c r="N8" s="1003"/>
      <c r="O8" s="1003"/>
      <c r="P8" s="1003"/>
      <c r="Q8" s="1003"/>
      <c r="R8" s="1003"/>
      <c r="S8" s="1003"/>
      <c r="T8" s="1003"/>
      <c r="U8" s="1003"/>
      <c r="V8" s="1483">
        <f>D8+G8+J8+M8+P8+S8</f>
        <v>0</v>
      </c>
      <c r="W8" s="1483">
        <f aca="true" t="shared" si="0" ref="W8:W31">IF(V8=0,0,(D8*E8+G8*H8+J8*K8+M8*N8+P8*Q8+S8*T8)/V8)</f>
        <v>0</v>
      </c>
      <c r="X8" s="1483">
        <f>IF(V8=0,0,(D8*F8+G8*I8+J8*L8+M8*O8+P8*R8+S8*U8)/V8)</f>
        <v>0</v>
      </c>
    </row>
    <row r="9" spans="1:24" s="759" customFormat="1" ht="15.75" thickBot="1">
      <c r="A9" s="1004"/>
      <c r="B9" s="1005"/>
      <c r="C9" s="1006" t="s">
        <v>80</v>
      </c>
      <c r="D9" s="1007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3"/>
      <c r="V9" s="1483">
        <f aca="true" t="shared" si="1" ref="V9:V31">D9+G9+J9+M9+P9+S9</f>
        <v>0</v>
      </c>
      <c r="W9" s="1483">
        <f t="shared" si="0"/>
        <v>0</v>
      </c>
      <c r="X9" s="1483">
        <f aca="true" t="shared" si="2" ref="X9:X31">IF(V9=0,0,(D9*F9+G9*I9+J9*L9+M9*O9+P9*R9+S9*U9)/V9)</f>
        <v>0</v>
      </c>
    </row>
    <row r="10" spans="1:24" s="759" customFormat="1" ht="28.5">
      <c r="A10" s="999">
        <v>2</v>
      </c>
      <c r="B10" s="1000" t="s">
        <v>437</v>
      </c>
      <c r="C10" s="1001" t="s">
        <v>79</v>
      </c>
      <c r="D10" s="1007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3"/>
      <c r="V10" s="1483">
        <f t="shared" si="1"/>
        <v>0</v>
      </c>
      <c r="W10" s="1483">
        <f t="shared" si="0"/>
        <v>0</v>
      </c>
      <c r="X10" s="1483">
        <f t="shared" si="2"/>
        <v>0</v>
      </c>
    </row>
    <row r="11" spans="1:24" s="759" customFormat="1" ht="15.75" thickBot="1">
      <c r="A11" s="1004"/>
      <c r="B11" s="1005"/>
      <c r="C11" s="1006" t="s">
        <v>80</v>
      </c>
      <c r="D11" s="1007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3"/>
      <c r="V11" s="1483">
        <f t="shared" si="1"/>
        <v>0</v>
      </c>
      <c r="W11" s="1483">
        <f t="shared" si="0"/>
        <v>0</v>
      </c>
      <c r="X11" s="1483">
        <f t="shared" si="2"/>
        <v>0</v>
      </c>
    </row>
    <row r="12" spans="1:24" s="759" customFormat="1" ht="15">
      <c r="A12" s="1009">
        <v>3</v>
      </c>
      <c r="B12" s="1010" t="s">
        <v>438</v>
      </c>
      <c r="C12" s="1011" t="s">
        <v>79</v>
      </c>
      <c r="D12" s="1007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3"/>
      <c r="V12" s="1483">
        <f t="shared" si="1"/>
        <v>0</v>
      </c>
      <c r="W12" s="1483">
        <f t="shared" si="0"/>
        <v>0</v>
      </c>
      <c r="X12" s="1483">
        <f t="shared" si="2"/>
        <v>0</v>
      </c>
    </row>
    <row r="13" spans="1:24" s="759" customFormat="1" ht="15.75" thickBot="1">
      <c r="A13" s="1012"/>
      <c r="B13" s="1013"/>
      <c r="C13" s="1014" t="s">
        <v>80</v>
      </c>
      <c r="D13" s="1007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3"/>
      <c r="V13" s="1483">
        <f t="shared" si="1"/>
        <v>0</v>
      </c>
      <c r="W13" s="1483">
        <f t="shared" si="0"/>
        <v>0</v>
      </c>
      <c r="X13" s="1483">
        <f t="shared" si="2"/>
        <v>0</v>
      </c>
    </row>
    <row r="14" spans="1:24" s="759" customFormat="1" ht="15">
      <c r="A14" s="999">
        <v>4</v>
      </c>
      <c r="B14" s="1000" t="s">
        <v>439</v>
      </c>
      <c r="C14" s="1001" t="s">
        <v>79</v>
      </c>
      <c r="D14" s="1007"/>
      <c r="E14" s="1008"/>
      <c r="F14" s="1008"/>
      <c r="G14" s="1008"/>
      <c r="H14" s="1008"/>
      <c r="I14" s="1008"/>
      <c r="J14" s="1008"/>
      <c r="K14" s="1008"/>
      <c r="L14" s="1008"/>
      <c r="M14" s="1008"/>
      <c r="N14" s="1008"/>
      <c r="O14" s="1008"/>
      <c r="P14" s="1008"/>
      <c r="Q14" s="1008"/>
      <c r="R14" s="1008"/>
      <c r="S14" s="1008"/>
      <c r="T14" s="1008"/>
      <c r="U14" s="1003"/>
      <c r="V14" s="1483">
        <f t="shared" si="1"/>
        <v>0</v>
      </c>
      <c r="W14" s="1483">
        <f t="shared" si="0"/>
        <v>0</v>
      </c>
      <c r="X14" s="1483">
        <f t="shared" si="2"/>
        <v>0</v>
      </c>
    </row>
    <row r="15" spans="1:24" s="759" customFormat="1" ht="15.75" thickBot="1">
      <c r="A15" s="1004"/>
      <c r="B15" s="1005"/>
      <c r="C15" s="1006" t="s">
        <v>80</v>
      </c>
      <c r="D15" s="1007"/>
      <c r="E15" s="1008"/>
      <c r="F15" s="1008"/>
      <c r="G15" s="1008"/>
      <c r="H15" s="1008"/>
      <c r="I15" s="1008"/>
      <c r="J15" s="1008"/>
      <c r="K15" s="1008"/>
      <c r="L15" s="1008"/>
      <c r="M15" s="1008"/>
      <c r="N15" s="1008"/>
      <c r="O15" s="1008"/>
      <c r="P15" s="1008"/>
      <c r="Q15" s="1008"/>
      <c r="R15" s="1008"/>
      <c r="S15" s="1008"/>
      <c r="T15" s="1008"/>
      <c r="U15" s="1003"/>
      <c r="V15" s="1483">
        <f t="shared" si="1"/>
        <v>0</v>
      </c>
      <c r="W15" s="1483">
        <f t="shared" si="0"/>
        <v>0</v>
      </c>
      <c r="X15" s="1483">
        <f t="shared" si="2"/>
        <v>0</v>
      </c>
    </row>
    <row r="16" spans="1:24" s="759" customFormat="1" ht="12.75" customHeight="1">
      <c r="A16" s="1009">
        <v>5</v>
      </c>
      <c r="B16" s="1643" t="s">
        <v>440</v>
      </c>
      <c r="C16" s="1011" t="s">
        <v>79</v>
      </c>
      <c r="D16" s="1007"/>
      <c r="E16" s="1008"/>
      <c r="F16" s="1008"/>
      <c r="G16" s="1008"/>
      <c r="H16" s="1008"/>
      <c r="I16" s="1008"/>
      <c r="J16" s="1008"/>
      <c r="K16" s="1008"/>
      <c r="L16" s="1008"/>
      <c r="M16" s="1008"/>
      <c r="N16" s="1008"/>
      <c r="O16" s="1008"/>
      <c r="P16" s="1008"/>
      <c r="Q16" s="1008"/>
      <c r="R16" s="1008"/>
      <c r="S16" s="1008"/>
      <c r="T16" s="1008"/>
      <c r="U16" s="1003"/>
      <c r="V16" s="1483">
        <f t="shared" si="1"/>
        <v>0</v>
      </c>
      <c r="W16" s="1483">
        <f t="shared" si="0"/>
        <v>0</v>
      </c>
      <c r="X16" s="1483">
        <f t="shared" si="2"/>
        <v>0</v>
      </c>
    </row>
    <row r="17" spans="1:24" s="759" customFormat="1" ht="15.75" thickBot="1">
      <c r="A17" s="1012"/>
      <c r="B17" s="1644"/>
      <c r="C17" s="1014" t="s">
        <v>80</v>
      </c>
      <c r="D17" s="1007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3"/>
      <c r="V17" s="1483">
        <f t="shared" si="1"/>
        <v>0</v>
      </c>
      <c r="W17" s="1483">
        <f t="shared" si="0"/>
        <v>0</v>
      </c>
      <c r="X17" s="1483">
        <f t="shared" si="2"/>
        <v>0</v>
      </c>
    </row>
    <row r="18" spans="1:24" s="759" customFormat="1" ht="28.5">
      <c r="A18" s="999">
        <v>6</v>
      </c>
      <c r="B18" s="1000" t="s">
        <v>441</v>
      </c>
      <c r="C18" s="1001" t="s">
        <v>79</v>
      </c>
      <c r="D18" s="1007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3"/>
      <c r="V18" s="1483">
        <f t="shared" si="1"/>
        <v>0</v>
      </c>
      <c r="W18" s="1483">
        <f t="shared" si="0"/>
        <v>0</v>
      </c>
      <c r="X18" s="1483">
        <f t="shared" si="2"/>
        <v>0</v>
      </c>
    </row>
    <row r="19" spans="1:24" s="759" customFormat="1" ht="15.75" thickBot="1">
      <c r="A19" s="1004"/>
      <c r="B19" s="1005"/>
      <c r="C19" s="1006" t="s">
        <v>80</v>
      </c>
      <c r="D19" s="1007"/>
      <c r="E19" s="1008"/>
      <c r="F19" s="1008"/>
      <c r="G19" s="1008"/>
      <c r="H19" s="1008"/>
      <c r="I19" s="1008"/>
      <c r="J19" s="1008"/>
      <c r="K19" s="1008"/>
      <c r="L19" s="1008"/>
      <c r="M19" s="1008"/>
      <c r="N19" s="1008"/>
      <c r="O19" s="1008"/>
      <c r="P19" s="1008"/>
      <c r="Q19" s="1008"/>
      <c r="R19" s="1008"/>
      <c r="S19" s="1008"/>
      <c r="T19" s="1008"/>
      <c r="U19" s="1003"/>
      <c r="V19" s="1483">
        <f t="shared" si="1"/>
        <v>0</v>
      </c>
      <c r="W19" s="1483">
        <f t="shared" si="0"/>
        <v>0</v>
      </c>
      <c r="X19" s="1483">
        <f t="shared" si="2"/>
        <v>0</v>
      </c>
    </row>
    <row r="20" spans="1:24" s="759" customFormat="1" ht="15">
      <c r="A20" s="1009">
        <v>7</v>
      </c>
      <c r="B20" s="1010" t="s">
        <v>442</v>
      </c>
      <c r="C20" s="1011" t="s">
        <v>79</v>
      </c>
      <c r="D20" s="1007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3"/>
      <c r="V20" s="1483">
        <f t="shared" si="1"/>
        <v>0</v>
      </c>
      <c r="W20" s="1483">
        <f t="shared" si="0"/>
        <v>0</v>
      </c>
      <c r="X20" s="1483">
        <f t="shared" si="2"/>
        <v>0</v>
      </c>
    </row>
    <row r="21" spans="1:24" s="759" customFormat="1" ht="15.75" thickBot="1">
      <c r="A21" s="1012"/>
      <c r="B21" s="1013"/>
      <c r="C21" s="1014" t="s">
        <v>80</v>
      </c>
      <c r="D21" s="1007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3"/>
      <c r="V21" s="1483">
        <f t="shared" si="1"/>
        <v>0</v>
      </c>
      <c r="W21" s="1483">
        <f t="shared" si="0"/>
        <v>0</v>
      </c>
      <c r="X21" s="1483">
        <f t="shared" si="2"/>
        <v>0</v>
      </c>
    </row>
    <row r="22" spans="1:24" s="759" customFormat="1" ht="14.25" customHeight="1">
      <c r="A22" s="999">
        <v>8</v>
      </c>
      <c r="B22" s="1641" t="s">
        <v>81</v>
      </c>
      <c r="C22" s="1001" t="s">
        <v>79</v>
      </c>
      <c r="D22" s="1007"/>
      <c r="E22" s="1008"/>
      <c r="F22" s="1008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3"/>
      <c r="V22" s="1483">
        <f t="shared" si="1"/>
        <v>0</v>
      </c>
      <c r="W22" s="1483">
        <f t="shared" si="0"/>
        <v>0</v>
      </c>
      <c r="X22" s="1483">
        <f t="shared" si="2"/>
        <v>0</v>
      </c>
    </row>
    <row r="23" spans="1:24" s="759" customFormat="1" ht="15.75" thickBot="1">
      <c r="A23" s="1004"/>
      <c r="B23" s="1642"/>
      <c r="C23" s="1006" t="s">
        <v>80</v>
      </c>
      <c r="D23" s="1007"/>
      <c r="E23" s="1008"/>
      <c r="F23" s="1008"/>
      <c r="G23" s="1008"/>
      <c r="H23" s="1008"/>
      <c r="I23" s="1008"/>
      <c r="J23" s="1008"/>
      <c r="K23" s="1008"/>
      <c r="L23" s="1008"/>
      <c r="M23" s="1008"/>
      <c r="N23" s="1008"/>
      <c r="O23" s="1008"/>
      <c r="P23" s="1008"/>
      <c r="Q23" s="1008"/>
      <c r="R23" s="1008"/>
      <c r="S23" s="1008"/>
      <c r="T23" s="1008"/>
      <c r="U23" s="1003"/>
      <c r="V23" s="1483">
        <f t="shared" si="1"/>
        <v>0</v>
      </c>
      <c r="W23" s="1483">
        <f t="shared" si="0"/>
        <v>0</v>
      </c>
      <c r="X23" s="1483">
        <f t="shared" si="2"/>
        <v>0</v>
      </c>
    </row>
    <row r="24" spans="1:24" s="759" customFormat="1" ht="15">
      <c r="A24" s="1009">
        <v>9</v>
      </c>
      <c r="B24" s="1010" t="s">
        <v>82</v>
      </c>
      <c r="C24" s="1011" t="s">
        <v>79</v>
      </c>
      <c r="D24" s="1007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  <c r="U24" s="1003"/>
      <c r="V24" s="1483">
        <f t="shared" si="1"/>
        <v>0</v>
      </c>
      <c r="W24" s="1483">
        <f t="shared" si="0"/>
        <v>0</v>
      </c>
      <c r="X24" s="1483">
        <f t="shared" si="2"/>
        <v>0</v>
      </c>
    </row>
    <row r="25" spans="1:24" s="759" customFormat="1" ht="15.75" thickBot="1">
      <c r="A25" s="1012"/>
      <c r="B25" s="1013"/>
      <c r="C25" s="1014" t="s">
        <v>80</v>
      </c>
      <c r="D25" s="1007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  <c r="U25" s="1003"/>
      <c r="V25" s="1483">
        <f t="shared" si="1"/>
        <v>0</v>
      </c>
      <c r="W25" s="1483">
        <f t="shared" si="0"/>
        <v>0</v>
      </c>
      <c r="X25" s="1483">
        <f t="shared" si="2"/>
        <v>0</v>
      </c>
    </row>
    <row r="26" spans="1:24" s="759" customFormat="1" ht="15">
      <c r="A26" s="1651">
        <v>10</v>
      </c>
      <c r="B26" s="1015" t="s">
        <v>83</v>
      </c>
      <c r="C26" s="1001" t="s">
        <v>79</v>
      </c>
      <c r="D26" s="1007"/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  <c r="T26" s="1008"/>
      <c r="U26" s="1003"/>
      <c r="V26" s="1483">
        <f t="shared" si="1"/>
        <v>0</v>
      </c>
      <c r="W26" s="1483">
        <f t="shared" si="0"/>
        <v>0</v>
      </c>
      <c r="X26" s="1483">
        <f t="shared" si="2"/>
        <v>0</v>
      </c>
    </row>
    <row r="27" spans="1:24" s="759" customFormat="1" ht="29.25" thickBot="1">
      <c r="A27" s="1652"/>
      <c r="B27" s="1016" t="s">
        <v>111</v>
      </c>
      <c r="C27" s="1006" t="s">
        <v>80</v>
      </c>
      <c r="D27" s="1007"/>
      <c r="E27" s="1008"/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8"/>
      <c r="U27" s="1003"/>
      <c r="V27" s="1483">
        <f t="shared" si="1"/>
        <v>0</v>
      </c>
      <c r="W27" s="1483">
        <f t="shared" si="0"/>
        <v>0</v>
      </c>
      <c r="X27" s="1483">
        <f t="shared" si="2"/>
        <v>0</v>
      </c>
    </row>
    <row r="28" spans="1:24" s="759" customFormat="1" ht="15">
      <c r="A28" s="1009">
        <v>11</v>
      </c>
      <c r="B28" s="1010" t="s">
        <v>261</v>
      </c>
      <c r="C28" s="1011" t="s">
        <v>79</v>
      </c>
      <c r="D28" s="1007"/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003"/>
      <c r="V28" s="1483">
        <f t="shared" si="1"/>
        <v>0</v>
      </c>
      <c r="W28" s="1483">
        <f t="shared" si="0"/>
        <v>0</v>
      </c>
      <c r="X28" s="1483">
        <f t="shared" si="2"/>
        <v>0</v>
      </c>
    </row>
    <row r="29" spans="1:24" s="759" customFormat="1" ht="15.75" thickBot="1">
      <c r="A29" s="1012"/>
      <c r="B29" s="1013"/>
      <c r="C29" s="1014" t="s">
        <v>80</v>
      </c>
      <c r="D29" s="1007"/>
      <c r="E29" s="1008"/>
      <c r="F29" s="1008"/>
      <c r="G29" s="1008"/>
      <c r="H29" s="1008"/>
      <c r="I29" s="1008"/>
      <c r="J29" s="1008"/>
      <c r="K29" s="1008"/>
      <c r="L29" s="1008"/>
      <c r="M29" s="1008"/>
      <c r="N29" s="1008"/>
      <c r="O29" s="1008"/>
      <c r="P29" s="1008"/>
      <c r="Q29" s="1008"/>
      <c r="R29" s="1008"/>
      <c r="S29" s="1008"/>
      <c r="T29" s="1008"/>
      <c r="U29" s="1003"/>
      <c r="V29" s="1483">
        <f t="shared" si="1"/>
        <v>0</v>
      </c>
      <c r="W29" s="1483">
        <f t="shared" si="0"/>
        <v>0</v>
      </c>
      <c r="X29" s="1483">
        <f t="shared" si="2"/>
        <v>0</v>
      </c>
    </row>
    <row r="30" spans="1:24" s="759" customFormat="1" ht="15">
      <c r="A30" s="999">
        <v>12</v>
      </c>
      <c r="B30" s="1000" t="s">
        <v>445</v>
      </c>
      <c r="C30" s="1001" t="s">
        <v>79</v>
      </c>
      <c r="D30" s="1007"/>
      <c r="E30" s="1008"/>
      <c r="F30" s="1008"/>
      <c r="G30" s="1008"/>
      <c r="H30" s="1008"/>
      <c r="I30" s="1008"/>
      <c r="J30" s="1008"/>
      <c r="K30" s="1008"/>
      <c r="L30" s="1008"/>
      <c r="M30" s="1008"/>
      <c r="N30" s="1008"/>
      <c r="O30" s="1008"/>
      <c r="P30" s="1008"/>
      <c r="Q30" s="1008"/>
      <c r="R30" s="1008"/>
      <c r="S30" s="1008"/>
      <c r="T30" s="1008"/>
      <c r="U30" s="1003"/>
      <c r="V30" s="1483">
        <f t="shared" si="1"/>
        <v>0</v>
      </c>
      <c r="W30" s="1483">
        <f t="shared" si="0"/>
        <v>0</v>
      </c>
      <c r="X30" s="1483">
        <f t="shared" si="2"/>
        <v>0</v>
      </c>
    </row>
    <row r="31" spans="1:24" s="759" customFormat="1" ht="15.75" thickBot="1">
      <c r="A31" s="1004"/>
      <c r="B31" s="1005"/>
      <c r="C31" s="1006" t="s">
        <v>80</v>
      </c>
      <c r="D31" s="1007"/>
      <c r="E31" s="1008"/>
      <c r="F31" s="1008"/>
      <c r="G31" s="1008"/>
      <c r="H31" s="1008"/>
      <c r="I31" s="1008"/>
      <c r="J31" s="1008"/>
      <c r="K31" s="1008"/>
      <c r="L31" s="1008"/>
      <c r="M31" s="1008"/>
      <c r="N31" s="1008"/>
      <c r="O31" s="1008"/>
      <c r="P31" s="1008"/>
      <c r="Q31" s="1008"/>
      <c r="R31" s="1008"/>
      <c r="S31" s="1008"/>
      <c r="T31" s="1008"/>
      <c r="U31" s="1003"/>
      <c r="V31" s="1483">
        <f t="shared" si="1"/>
        <v>0</v>
      </c>
      <c r="W31" s="1483">
        <f t="shared" si="0"/>
        <v>0</v>
      </c>
      <c r="X31" s="1483">
        <f t="shared" si="2"/>
        <v>0</v>
      </c>
    </row>
    <row r="32" spans="1:24" s="1019" customFormat="1" ht="15">
      <c r="A32" s="1017">
        <v>13</v>
      </c>
      <c r="B32" s="1018" t="s">
        <v>394</v>
      </c>
      <c r="C32" s="1018" t="s">
        <v>79</v>
      </c>
      <c r="D32" s="1481">
        <f>D8+D10+D12+D14+D16+D18+D20+D22+D24+D26+D28+D30</f>
        <v>0</v>
      </c>
      <c r="E32" s="1482">
        <f>IF(D32=0,0,(D8*E8+D10*E10+D12*E12+D14*E14+D16*E16+D18*E18+D20*E20+D22*E22+D24*E24+D26*E26+D28*E28+D30*E30)/D32)</f>
        <v>0</v>
      </c>
      <c r="F32" s="1482">
        <f>IF(D32=0,0,(D8*F8+D10*F10+D12*F12+D14*F14+D16*F16+D18*F18+D20*F20+D22*F22+D24*F24+D26*F26+D28*F28+D30*F30)/D32)</f>
        <v>0</v>
      </c>
      <c r="G32" s="1481">
        <f>G8+G10+G12+G14+G16+G18+G20+G22+G24+G26+G28+G30</f>
        <v>0</v>
      </c>
      <c r="H32" s="1482">
        <f>IF(G32=0,0,(G8*H8+G10*H10+G12*H12+G14*H14+G16*H16+G18*H18+G20*H20+G22*H22+G24*H24+G26*H26+G28*H28+G30*H30)/G32)</f>
        <v>0</v>
      </c>
      <c r="I32" s="1482">
        <f>IF(G32=0,0,(G8*I8+G10*I10+G12*I12+G14*I14+G16*I16+G18*I18+G20*I20+G22*I22+G24*I24+G26*I26+G28*I28+G30*I30)/G32)</f>
        <v>0</v>
      </c>
      <c r="J32" s="1481">
        <f>J8+J10+J12+J14+J16+J18+J20+J22+J24+J26+J28+J30</f>
        <v>0</v>
      </c>
      <c r="K32" s="1482">
        <f>IF(J32=0,0,(J8*K8+J10*K10+J12*K12+J14*K14+J16*K16+J18*K18+J20*K20+J22*K22+J24*K24+J26*K26+J28*K28+J30*K30)/J32)</f>
        <v>0</v>
      </c>
      <c r="L32" s="1482">
        <f>IF(J32=0,0,(J8*L8+J10*L10+J12*L12+J14*L14+J16*L16+J18*L18+J20*L20+J22*L22+J24*L24+J26*L26+J28*L28+J30*L30)/J32)</f>
        <v>0</v>
      </c>
      <c r="M32" s="1481">
        <f>M8+M10+M12+M14+M16+M18+M20+M22+M24+M26+M28+M30</f>
        <v>0</v>
      </c>
      <c r="N32" s="1482">
        <f>IF(M32=0,0,(M8*N8+M10*N10+M12*N12+M14*N14+M16*N16+M18*N18+M20*N20+M22*N22+M24*N24+M26*N26+M28*N28+M30*N30)/M32)</f>
        <v>0</v>
      </c>
      <c r="O32" s="1482">
        <f>IF(M32=0,0,(M8*O8+M10*O10+M12*O12+M14*O14+M16*O16+M18*O18+M20*O20+M22*O22+M24*O24+M26*O26+M28*O28+M30*O30)/M32)</f>
        <v>0</v>
      </c>
      <c r="P32" s="1481">
        <f>P8+P10+P12+P14+P16+P18+P20+P22+P24+P26+P28+P30</f>
        <v>0</v>
      </c>
      <c r="Q32" s="1482">
        <f>IF(P32=0,0,(P8*Q8+P10*Q10+P12*Q12+P14*Q14+P16*Q16+P18*Q18+P20*Q20+P22*Q22+P24*Q24+P26*Q26+P28*Q28+P30*Q30)/P32)</f>
        <v>0</v>
      </c>
      <c r="R32" s="1482">
        <f>IF(P32=0,0,(P8*R8+P10*R10+P12*R12+P14*R14+P16*R16+P18*R18+P20*R20+P22*R22+P24*R24+P26*R26+P28*R28+P30*R30)/P32)</f>
        <v>0</v>
      </c>
      <c r="S32" s="1481">
        <f>S8+S10+S12+S14+S16+S18+S20+S22+S24+S26+S28+S30</f>
        <v>0</v>
      </c>
      <c r="T32" s="1482">
        <f>IF(S32=0,0,(S8*T8+S10*T10+S12*T12+S14*T14+S16*T16+S18*T18+S20*T20+S22*T22+S24*T24+S26*T26+S28*T28+S30*T30)/S32)</f>
        <v>0</v>
      </c>
      <c r="U32" s="1482">
        <f>IF(S32=0,0,(S8*U8+S10*U10+S12*U12+S14*U14+S16*U16+S18*U18+S20*U20+S22*U22+S24*U24+S26*U26+S28*U28+S30*U30)/S32)</f>
        <v>0</v>
      </c>
      <c r="V32" s="1481">
        <f>D32+G32+J32+M32+P32+S32</f>
        <v>0</v>
      </c>
      <c r="W32" s="1482">
        <f>IF(V32=0,0,(V8*W8+V10*W10+V12*W12+V14*W14+V16*W16+V18*W18+V20*W20+V22*W22+V24*W24+V26*W26+V28*W28+V30*W30)/V32)</f>
        <v>0</v>
      </c>
      <c r="X32" s="1482">
        <f>IF(W32=0,0,(D32*F32+G32*I32+J32*L32+M32*O32+P32*R32+S32*U32)/W32)</f>
        <v>0</v>
      </c>
    </row>
    <row r="33" spans="1:24" s="1019" customFormat="1" ht="15.75" thickBot="1">
      <c r="A33" s="1020"/>
      <c r="B33" s="1021"/>
      <c r="C33" s="1021" t="s">
        <v>80</v>
      </c>
      <c r="D33" s="1481">
        <f>D9+D11+D13+D15+D17+D19+D21+D23+D25+D27+D29+D31</f>
        <v>0</v>
      </c>
      <c r="E33" s="1482">
        <f>IF(D33=0,0,(D9*E9+D11*E11+D13*E13+D15*E15+D17*E17+D19*E19+D21*E21+D23*E23+D25*E25+D27*E27+D29*E29+D31*E31)/D33)</f>
        <v>0</v>
      </c>
      <c r="F33" s="1482">
        <f>IF(D33=0,0,(D9*F9+D11*F11+D13*F13+D15*F15+D17*F17+D19*F19+D21*F21+D23*F23+D25*F25+D27*F27+D29*F29+D31*F31)/D33)</f>
        <v>0</v>
      </c>
      <c r="G33" s="1481">
        <f>G9+G11+G13+G15+G17+G19+G21+G23+G25+G27+G29+G31</f>
        <v>0</v>
      </c>
      <c r="H33" s="1482">
        <f>IF(G33=0,0,(G9*H9+G11*H11+G13*H13+G15*H15+G17*H17+G19*H19+G21*H21+G23*H23+G25*H25+G27*H27+G29*H29+G31*H31)/G33)</f>
        <v>0</v>
      </c>
      <c r="I33" s="1482">
        <f>IF(G33=0,0,(G9*I9+G11*I11+G13*I13+G15*I15+G17*I17+G19*I19+G21*I21+G23*I23+G25*I25+G27*I27+G29*I29+G31*I31)/G33)</f>
        <v>0</v>
      </c>
      <c r="J33" s="1481">
        <f>J9+J11+J13+J15+J17+J19+J21+J23+J25+J27+J29+J31</f>
        <v>0</v>
      </c>
      <c r="K33" s="1482">
        <f>IF(J33=0,0,(J9*K9+J11*K11+J13*K13+J15*K15+J17*K17+J19*K19+J21*K21+J23*K23+J25*K25+J27*K27+J29*K29+J31*K31)/J33)</f>
        <v>0</v>
      </c>
      <c r="L33" s="1482">
        <f>IF(J33=0,0,(J9*L9+J11*L11+J13*L13+J15*L15+J17*L17+J19*L19+J21*L21+J23*L23+J25*L25+J27*L27+J29*L29+J31*L31)/J33)</f>
        <v>0</v>
      </c>
      <c r="M33" s="1481">
        <f>M9+M11+M13+M15+M17+M19+M21+M23+M25+M27+M29+M31</f>
        <v>0</v>
      </c>
      <c r="N33" s="1482">
        <f>IF(M33=0,0,(M9*N9+M11*N11+M13*N13+M15*N15+M17*N17+M19*N19+M21*N21+M23*N23+M25*N25+M27*N27+M29*N29+M31*N31)/M33)</f>
        <v>0</v>
      </c>
      <c r="O33" s="1482">
        <f>IF(M33=0,0,(M9*O9+M11*O11+M13*O13+M15*O15+M17*O17+M19*O19+M21*O21+M23*O23+M25*O25+M27*O27+M29*O29+M31*O31)/M33)</f>
        <v>0</v>
      </c>
      <c r="P33" s="1481">
        <f>P9+P11+P13+P15+P17+P19+P21+P23+P25+P27+P29+P31</f>
        <v>0</v>
      </c>
      <c r="Q33" s="1482">
        <f>IF(P33=0,0,(P9*Q9+P11*Q11+P13*Q13+P15*Q15+P17*Q17+P19*Q19+P21*Q21+P23*Q23+P25*Q25+P27*Q27+P29*Q29+P31*Q31)/P33)</f>
        <v>0</v>
      </c>
      <c r="R33" s="1482">
        <f>IF(P33=0,0,(P9*R9+P11*R11+P13*R13+P15*R15+P17*R17+P19*R19+P21*R21+P23*R23+P25*R25+P27*R27+P29*R29+P31*R31)/P33)</f>
        <v>0</v>
      </c>
      <c r="S33" s="1481">
        <f>S9+S11+S13+S15+S17+S19+S21+S23+S25+S27+S29+S31</f>
        <v>0</v>
      </c>
      <c r="T33" s="1482">
        <f>IF(S33=0,0,(S9*T9+S11*T11+S13*T13+S15*T15+S17*T17+S19*T19+S21*T21+S23*T23+S25*T25+S27*T27+S29*T29+S31*T31)/S33)</f>
        <v>0</v>
      </c>
      <c r="U33" s="1482">
        <f>IF(S33=0,0,(S9*U9+S11*U11+S13*U13+S15*U15+S17*U17+S19*U19+S21*U21+S23*U23+S25*U25+S27*U27+S29*U29+S31*U31)/S33)</f>
        <v>0</v>
      </c>
      <c r="V33" s="1481">
        <f>D33+G33+J33+M33+P33+S33</f>
        <v>0</v>
      </c>
      <c r="W33" s="1482">
        <f>IF(V33=0,0,(V9*W9+V11*W11+V13*W13+V15*W15+V17*W17+V19*W19+V21*W21+V23*W23+V25*W25+V27*W27+V29*W29+V31*W31)/V33)</f>
        <v>0</v>
      </c>
      <c r="X33" s="1482">
        <f>IF(W33=0,0,(D33*F33+G33*I33+J33*L33+M33*O33+P33*R33+S33*U33)/W33)</f>
        <v>0</v>
      </c>
    </row>
    <row r="34" spans="1:24" s="1019" customFormat="1" ht="15.75" thickBot="1">
      <c r="A34" s="1022">
        <v>14</v>
      </c>
      <c r="B34" s="1023" t="s">
        <v>208</v>
      </c>
      <c r="C34" s="1023"/>
      <c r="D34" s="1481">
        <f>SUM(D32:D33)</f>
        <v>0</v>
      </c>
      <c r="E34" s="1482">
        <f>IF(D34=0,0,(D32*E32+D33*E33)/D34)</f>
        <v>0</v>
      </c>
      <c r="F34" s="1482">
        <f>IF(D34=0,0,(F32*D32+F33*D33)/D34)</f>
        <v>0</v>
      </c>
      <c r="G34" s="1481">
        <f>SUM(G32:G33)</f>
        <v>0</v>
      </c>
      <c r="H34" s="1482">
        <f>IF(G34=0,0,(G32*H32+G33*H33)/G34)</f>
        <v>0</v>
      </c>
      <c r="I34" s="1482">
        <f>IF(G34=0,0,(I32*G32+I33*G33)/G34)</f>
        <v>0</v>
      </c>
      <c r="J34" s="1481">
        <f>SUM(J32:J33)</f>
        <v>0</v>
      </c>
      <c r="K34" s="1482">
        <f>IF(J34=0,0,(J32*K32+J33*K33)/J34)</f>
        <v>0</v>
      </c>
      <c r="L34" s="1482">
        <f>IF(J34=0,0,(L32*J32+L33*J33)/J34)</f>
        <v>0</v>
      </c>
      <c r="M34" s="1481">
        <f>SUM(M32:M33)</f>
        <v>0</v>
      </c>
      <c r="N34" s="1482">
        <f>IF(M34=0,0,(M32*N32+M33*N33)/M34)</f>
        <v>0</v>
      </c>
      <c r="O34" s="1482">
        <f>IF(M34=0,0,(O32*M32+O33*M33)/M34)</f>
        <v>0</v>
      </c>
      <c r="P34" s="1481">
        <f>SUM(P32:P33)</f>
        <v>0</v>
      </c>
      <c r="Q34" s="1482">
        <f>IF(P34=0,0,(P32*Q32+P33*Q33)/P34)</f>
        <v>0</v>
      </c>
      <c r="R34" s="1482">
        <f>IF(P34=0,0,(R32*P32+R33*P33)/P34)</f>
        <v>0</v>
      </c>
      <c r="S34" s="1481">
        <f>SUM(S32:S33)</f>
        <v>0</v>
      </c>
      <c r="T34" s="1482">
        <f>IF(S34=0,0,(S32*T32+S33*T33)/S34)</f>
        <v>0</v>
      </c>
      <c r="U34" s="1482">
        <f>IF(S34=0,0,(U32*S32+U33*S33)/S34)</f>
        <v>0</v>
      </c>
      <c r="V34" s="1481">
        <f>V32+V33</f>
        <v>0</v>
      </c>
      <c r="W34" s="1482">
        <f>IF(V34=0,0,(V32*W32+V33*W33)/V34)</f>
        <v>0</v>
      </c>
      <c r="X34" s="1482">
        <f>IF(V34=0,0,(X32*V32+X33*V33)/V34)</f>
        <v>0</v>
      </c>
    </row>
    <row r="35" spans="1:24" s="1026" customFormat="1" ht="15">
      <c r="A35" s="1024"/>
      <c r="B35" s="1025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  <c r="Q35" s="1024"/>
      <c r="R35" s="1024"/>
      <c r="S35" s="1024"/>
      <c r="T35" s="1024"/>
      <c r="U35" s="1024"/>
      <c r="V35" s="1024"/>
      <c r="W35" s="1024"/>
      <c r="X35" s="1024"/>
    </row>
    <row r="36" spans="1:24" s="1026" customFormat="1" ht="15">
      <c r="A36" s="1640" t="s">
        <v>74</v>
      </c>
      <c r="B36" s="1640"/>
      <c r="C36" s="1640"/>
      <c r="D36" s="1640"/>
      <c r="E36" s="1640"/>
      <c r="F36" s="1640"/>
      <c r="G36" s="1640"/>
      <c r="H36" s="1640"/>
      <c r="I36" s="1640"/>
      <c r="J36" s="1640"/>
      <c r="K36" s="1640"/>
      <c r="L36" s="1640"/>
      <c r="M36" s="1640"/>
      <c r="N36" s="1640"/>
      <c r="O36" s="1640"/>
      <c r="P36" s="1640"/>
      <c r="Q36" s="1640"/>
      <c r="R36" s="1640"/>
      <c r="S36" s="1640"/>
      <c r="T36" s="1640"/>
      <c r="U36" s="1640"/>
      <c r="V36" s="1640"/>
      <c r="W36" s="1640"/>
      <c r="X36" s="1640"/>
    </row>
    <row r="37" s="1026" customFormat="1" ht="15">
      <c r="B37" s="1027"/>
    </row>
    <row r="38" spans="1:24" s="1026" customFormat="1" ht="15">
      <c r="A38" s="1640" t="s">
        <v>74</v>
      </c>
      <c r="B38" s="1640"/>
      <c r="C38" s="1640"/>
      <c r="D38" s="1640"/>
      <c r="E38" s="1640"/>
      <c r="F38" s="1640"/>
      <c r="G38" s="1640"/>
      <c r="H38" s="1640"/>
      <c r="I38" s="1640"/>
      <c r="J38" s="1640"/>
      <c r="K38" s="1640"/>
      <c r="L38" s="1640"/>
      <c r="M38" s="1640"/>
      <c r="N38" s="1640"/>
      <c r="O38" s="1640"/>
      <c r="P38" s="1640"/>
      <c r="Q38" s="1640"/>
      <c r="R38" s="1640"/>
      <c r="S38" s="1640"/>
      <c r="T38" s="1640"/>
      <c r="U38" s="1640"/>
      <c r="V38" s="1640"/>
      <c r="W38" s="1640"/>
      <c r="X38" s="1640"/>
    </row>
    <row r="39" s="1028" customFormat="1" ht="15">
      <c r="B39" s="1029"/>
    </row>
    <row r="40" s="1028" customFormat="1" ht="15">
      <c r="B40" s="1029"/>
    </row>
    <row r="41" s="1028" customFormat="1" ht="15">
      <c r="B41" s="1029"/>
    </row>
    <row r="42" s="1028" customFormat="1" ht="15">
      <c r="B42" s="1029"/>
    </row>
    <row r="43" s="1028" customFormat="1" ht="15">
      <c r="B43" s="1029"/>
    </row>
  </sheetData>
  <sheetProtection password="C7AC" sheet="1"/>
  <mergeCells count="15">
    <mergeCell ref="A38:X38"/>
    <mergeCell ref="A4:A5"/>
    <mergeCell ref="A26:A27"/>
    <mergeCell ref="D4:T4"/>
    <mergeCell ref="C4:C5"/>
    <mergeCell ref="D5:F5"/>
    <mergeCell ref="G5:I5"/>
    <mergeCell ref="J5:L5"/>
    <mergeCell ref="A36:X36"/>
    <mergeCell ref="B22:B23"/>
    <mergeCell ref="B16:B17"/>
    <mergeCell ref="M5:O5"/>
    <mergeCell ref="P5:R5"/>
    <mergeCell ref="S5:U5"/>
    <mergeCell ref="V4:X5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Normal="8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9.140625" defaultRowHeight="12.75"/>
  <cols>
    <col min="1" max="1" width="9.140625" style="724" customWidth="1"/>
    <col min="2" max="2" width="46.421875" style="724" customWidth="1"/>
    <col min="3" max="6" width="22.28125" style="724" customWidth="1"/>
    <col min="7" max="7" width="17.28125" style="724" bestFit="1" customWidth="1"/>
    <col min="8" max="16384" width="9.140625" style="724" customWidth="1"/>
  </cols>
  <sheetData>
    <row r="1" spans="2:7" s="753" customFormat="1" ht="15">
      <c r="B1" s="902" t="s">
        <v>377</v>
      </c>
      <c r="G1" s="907" t="s">
        <v>205</v>
      </c>
    </row>
    <row r="2" ht="14.25">
      <c r="B2" s="909" t="s">
        <v>745</v>
      </c>
    </row>
    <row r="3" ht="14.25">
      <c r="G3" s="724" t="s">
        <v>956</v>
      </c>
    </row>
    <row r="4" spans="1:7" ht="14.25">
      <c r="A4" s="1665" t="s">
        <v>452</v>
      </c>
      <c r="B4" s="1665"/>
      <c r="C4" s="1665"/>
      <c r="D4" s="1665"/>
      <c r="E4" s="1665"/>
      <c r="F4" s="1665"/>
      <c r="G4" s="1665"/>
    </row>
    <row r="5" spans="1:7" ht="57">
      <c r="A5" s="1030" t="s">
        <v>453</v>
      </c>
      <c r="B5" s="1031" t="s">
        <v>207</v>
      </c>
      <c r="C5" s="1032" t="s">
        <v>454</v>
      </c>
      <c r="D5" s="1032" t="s">
        <v>455</v>
      </c>
      <c r="E5" s="1032" t="s">
        <v>456</v>
      </c>
      <c r="F5" s="1032" t="s">
        <v>457</v>
      </c>
      <c r="G5" s="1033" t="s">
        <v>458</v>
      </c>
    </row>
    <row r="6" spans="1:7" ht="12.75" customHeight="1">
      <c r="A6" s="1034">
        <v>1</v>
      </c>
      <c r="B6" s="1035">
        <v>2</v>
      </c>
      <c r="C6" s="1034">
        <v>3</v>
      </c>
      <c r="D6" s="1034">
        <v>4</v>
      </c>
      <c r="E6" s="1034">
        <v>5</v>
      </c>
      <c r="F6" s="1034">
        <v>6</v>
      </c>
      <c r="G6" s="1036">
        <v>7</v>
      </c>
    </row>
    <row r="7" spans="1:7" s="737" customFormat="1" ht="12.75" customHeight="1">
      <c r="A7" s="1655">
        <v>1</v>
      </c>
      <c r="B7" s="1037" t="s">
        <v>459</v>
      </c>
      <c r="C7" s="836">
        <f>C8+C9</f>
        <v>0</v>
      </c>
      <c r="D7" s="836">
        <f>D8+D9</f>
        <v>0</v>
      </c>
      <c r="E7" s="836">
        <f>E8+E9</f>
        <v>0</v>
      </c>
      <c r="F7" s="836">
        <f>F8+F9</f>
        <v>0</v>
      </c>
      <c r="G7" s="836">
        <f>IF(D7=0,0,(G8*D8+G9*D9)/D7)</f>
        <v>0</v>
      </c>
    </row>
    <row r="8" spans="1:7" s="737" customFormat="1" ht="12.75" customHeight="1">
      <c r="A8" s="1656"/>
      <c r="B8" s="1042" t="s">
        <v>460</v>
      </c>
      <c r="C8" s="837"/>
      <c r="D8" s="837"/>
      <c r="E8" s="837"/>
      <c r="F8" s="837"/>
      <c r="G8" s="837"/>
    </row>
    <row r="9" spans="1:7" s="737" customFormat="1" ht="12.75" customHeight="1">
      <c r="A9" s="1657"/>
      <c r="B9" s="1042" t="s">
        <v>461</v>
      </c>
      <c r="C9" s="837"/>
      <c r="D9" s="837"/>
      <c r="E9" s="837"/>
      <c r="F9" s="837"/>
      <c r="G9" s="837"/>
    </row>
    <row r="10" spans="1:7" s="737" customFormat="1" ht="12.75" customHeight="1">
      <c r="A10" s="1043">
        <v>2</v>
      </c>
      <c r="B10" s="1037" t="s">
        <v>462</v>
      </c>
      <c r="C10" s="836">
        <f>C11+C14</f>
        <v>0</v>
      </c>
      <c r="D10" s="836">
        <f>D11+D14</f>
        <v>0</v>
      </c>
      <c r="E10" s="836">
        <f>E11+E14</f>
        <v>0</v>
      </c>
      <c r="F10" s="836">
        <f>F11+F14</f>
        <v>0</v>
      </c>
      <c r="G10" s="836">
        <f>IF(D10=0,0,(G11*D11+G14*D14)/D10)</f>
        <v>0</v>
      </c>
    </row>
    <row r="11" spans="1:7" s="737" customFormat="1" ht="12.75" customHeight="1">
      <c r="A11" s="1655"/>
      <c r="B11" s="1044" t="s">
        <v>463</v>
      </c>
      <c r="C11" s="1045">
        <f>C12+C13</f>
        <v>0</v>
      </c>
      <c r="D11" s="1045">
        <f>D12+D13</f>
        <v>0</v>
      </c>
      <c r="E11" s="1045">
        <f>E12+E13</f>
        <v>0</v>
      </c>
      <c r="F11" s="1045">
        <f>F12+F13</f>
        <v>0</v>
      </c>
      <c r="G11" s="1045">
        <f>IF(D11=0,0,(G12*D12+G13*D13)/D11)</f>
        <v>0</v>
      </c>
    </row>
    <row r="12" spans="1:7" s="737" customFormat="1" ht="12.75" customHeight="1">
      <c r="A12" s="1656"/>
      <c r="B12" s="1042" t="s">
        <v>460</v>
      </c>
      <c r="C12" s="837"/>
      <c r="D12" s="837"/>
      <c r="E12" s="837"/>
      <c r="F12" s="837"/>
      <c r="G12" s="837"/>
    </row>
    <row r="13" spans="1:7" s="737" customFormat="1" ht="12.75" customHeight="1">
      <c r="A13" s="1657"/>
      <c r="B13" s="1042" t="s">
        <v>461</v>
      </c>
      <c r="C13" s="837"/>
      <c r="D13" s="837"/>
      <c r="E13" s="837"/>
      <c r="F13" s="837"/>
      <c r="G13" s="837"/>
    </row>
    <row r="14" spans="1:7" s="737" customFormat="1" ht="12.75" customHeight="1">
      <c r="A14" s="1655"/>
      <c r="B14" s="1044" t="s">
        <v>464</v>
      </c>
      <c r="C14" s="1045">
        <f>C15+C16</f>
        <v>0</v>
      </c>
      <c r="D14" s="1045">
        <f>D15+D16</f>
        <v>0</v>
      </c>
      <c r="E14" s="1045">
        <f>E15+E16</f>
        <v>0</v>
      </c>
      <c r="F14" s="1045">
        <f>F15+F16</f>
        <v>0</v>
      </c>
      <c r="G14" s="1045">
        <f>IF(D14=0,0,(G15*D15+G16*D16)/D14)</f>
        <v>0</v>
      </c>
    </row>
    <row r="15" spans="1:7" s="737" customFormat="1" ht="12.75" customHeight="1">
      <c r="A15" s="1656"/>
      <c r="B15" s="1042" t="s">
        <v>460</v>
      </c>
      <c r="C15" s="837"/>
      <c r="D15" s="837"/>
      <c r="E15" s="837"/>
      <c r="F15" s="837"/>
      <c r="G15" s="837"/>
    </row>
    <row r="16" spans="1:7" s="737" customFormat="1" ht="12.75" customHeight="1">
      <c r="A16" s="1046"/>
      <c r="B16" s="1042" t="s">
        <v>461</v>
      </c>
      <c r="C16" s="837"/>
      <c r="D16" s="837"/>
      <c r="E16" s="837"/>
      <c r="F16" s="837"/>
      <c r="G16" s="837"/>
    </row>
    <row r="17" spans="1:7" s="737" customFormat="1" ht="12.75" customHeight="1">
      <c r="A17" s="1666">
        <v>3</v>
      </c>
      <c r="B17" s="1037" t="s">
        <v>465</v>
      </c>
      <c r="C17" s="836">
        <f>C18+C19</f>
        <v>0</v>
      </c>
      <c r="D17" s="836">
        <f>D18+D19</f>
        <v>0</v>
      </c>
      <c r="E17" s="836">
        <f>E18+E19</f>
        <v>0</v>
      </c>
      <c r="F17" s="836">
        <f>F18+F19</f>
        <v>0</v>
      </c>
      <c r="G17" s="836">
        <f>IF(D17=0,0,(G18*D18+G19*D19)/D17)</f>
        <v>0</v>
      </c>
    </row>
    <row r="18" spans="1:7" s="737" customFormat="1" ht="12.75" customHeight="1">
      <c r="A18" s="1667"/>
      <c r="B18" s="1042" t="s">
        <v>460</v>
      </c>
      <c r="C18" s="837"/>
      <c r="D18" s="837"/>
      <c r="E18" s="837"/>
      <c r="F18" s="837"/>
      <c r="G18" s="837"/>
    </row>
    <row r="19" spans="1:7" s="737" customFormat="1" ht="12.75" customHeight="1">
      <c r="A19" s="1046"/>
      <c r="B19" s="1042" t="s">
        <v>461</v>
      </c>
      <c r="C19" s="837"/>
      <c r="D19" s="837"/>
      <c r="E19" s="837"/>
      <c r="F19" s="837"/>
      <c r="G19" s="837"/>
    </row>
    <row r="20" spans="1:7" s="737" customFormat="1" ht="12.75" customHeight="1">
      <c r="A20" s="1655">
        <v>4</v>
      </c>
      <c r="B20" s="1037" t="s">
        <v>466</v>
      </c>
      <c r="C20" s="836">
        <f>C21+C22</f>
        <v>0</v>
      </c>
      <c r="D20" s="836">
        <f>D21+D22</f>
        <v>0</v>
      </c>
      <c r="E20" s="836">
        <f>E21+E22</f>
        <v>0</v>
      </c>
      <c r="F20" s="836">
        <f>F21+F22</f>
        <v>0</v>
      </c>
      <c r="G20" s="836">
        <f>IF(D20=0,0,(G21*D21+G22*D22)/D20)</f>
        <v>0</v>
      </c>
    </row>
    <row r="21" spans="1:7" s="737" customFormat="1" ht="12.75" customHeight="1">
      <c r="A21" s="1656"/>
      <c r="B21" s="1042" t="s">
        <v>460</v>
      </c>
      <c r="C21" s="837"/>
      <c r="D21" s="837"/>
      <c r="E21" s="837"/>
      <c r="F21" s="837"/>
      <c r="G21" s="837"/>
    </row>
    <row r="22" spans="1:7" s="737" customFormat="1" ht="12.75" customHeight="1">
      <c r="A22" s="1657"/>
      <c r="B22" s="1042" t="s">
        <v>461</v>
      </c>
      <c r="C22" s="837"/>
      <c r="D22" s="837"/>
      <c r="E22" s="837"/>
      <c r="F22" s="837"/>
      <c r="G22" s="837"/>
    </row>
    <row r="23" spans="1:7" s="737" customFormat="1" ht="12.75" customHeight="1">
      <c r="A23" s="1655">
        <v>5</v>
      </c>
      <c r="B23" s="1037" t="s">
        <v>467</v>
      </c>
      <c r="C23" s="836">
        <f>C24+C25</f>
        <v>0</v>
      </c>
      <c r="D23" s="836">
        <f>D24+D25</f>
        <v>0</v>
      </c>
      <c r="E23" s="836">
        <f>E24+E25</f>
        <v>0</v>
      </c>
      <c r="F23" s="836">
        <f>F24+F25</f>
        <v>0</v>
      </c>
      <c r="G23" s="836">
        <f>IF(D23=0,0,(G24*D24+G25*D25)/D23)</f>
        <v>0</v>
      </c>
    </row>
    <row r="24" spans="1:7" s="737" customFormat="1" ht="12.75" customHeight="1">
      <c r="A24" s="1656"/>
      <c r="B24" s="1042" t="s">
        <v>460</v>
      </c>
      <c r="C24" s="837"/>
      <c r="D24" s="837"/>
      <c r="E24" s="837"/>
      <c r="F24" s="837"/>
      <c r="G24" s="837"/>
    </row>
    <row r="25" spans="1:7" s="737" customFormat="1" ht="12.75" customHeight="1">
      <c r="A25" s="1657"/>
      <c r="B25" s="1042" t="s">
        <v>461</v>
      </c>
      <c r="C25" s="837"/>
      <c r="D25" s="837"/>
      <c r="E25" s="837"/>
      <c r="F25" s="837"/>
      <c r="G25" s="837"/>
    </row>
    <row r="26" spans="1:7" s="737" customFormat="1" ht="12.75" customHeight="1">
      <c r="A26" s="1655">
        <v>6</v>
      </c>
      <c r="B26" s="1037" t="s">
        <v>468</v>
      </c>
      <c r="C26" s="836">
        <f>C27+C28</f>
        <v>0</v>
      </c>
      <c r="D26" s="836">
        <f>D27+D28</f>
        <v>0</v>
      </c>
      <c r="E26" s="836">
        <f>E27+E28</f>
        <v>0</v>
      </c>
      <c r="F26" s="836">
        <f>F27+F28</f>
        <v>0</v>
      </c>
      <c r="G26" s="836">
        <f>IF(D26=0,0,(G27*D27+G28*D28)/D26)</f>
        <v>0</v>
      </c>
    </row>
    <row r="27" spans="1:7" s="737" customFormat="1" ht="12.75" customHeight="1">
      <c r="A27" s="1656"/>
      <c r="B27" s="1042" t="s">
        <v>460</v>
      </c>
      <c r="C27" s="837"/>
      <c r="D27" s="837"/>
      <c r="E27" s="837"/>
      <c r="F27" s="837"/>
      <c r="G27" s="837"/>
    </row>
    <row r="28" spans="1:7" s="737" customFormat="1" ht="12.75" customHeight="1">
      <c r="A28" s="1657"/>
      <c r="B28" s="1042" t="s">
        <v>461</v>
      </c>
      <c r="C28" s="837"/>
      <c r="D28" s="837"/>
      <c r="E28" s="837"/>
      <c r="F28" s="837"/>
      <c r="G28" s="837"/>
    </row>
    <row r="29" spans="1:7" s="737" customFormat="1" ht="12.75" customHeight="1">
      <c r="A29" s="1655">
        <v>7</v>
      </c>
      <c r="B29" s="1037" t="s">
        <v>469</v>
      </c>
      <c r="C29" s="836">
        <f>C30+C31</f>
        <v>0</v>
      </c>
      <c r="D29" s="836">
        <f>D30+D31</f>
        <v>0</v>
      </c>
      <c r="E29" s="836">
        <f>E30+E31</f>
        <v>0</v>
      </c>
      <c r="F29" s="836">
        <f>F30+F31</f>
        <v>0</v>
      </c>
      <c r="G29" s="836">
        <f>IF(D29=0,0,(G30*D30+G31*D31)/D29)</f>
        <v>0</v>
      </c>
    </row>
    <row r="30" spans="1:7" s="737" customFormat="1" ht="12.75" customHeight="1">
      <c r="A30" s="1656"/>
      <c r="B30" s="1042" t="s">
        <v>460</v>
      </c>
      <c r="C30" s="837"/>
      <c r="D30" s="837"/>
      <c r="E30" s="837"/>
      <c r="F30" s="837"/>
      <c r="G30" s="837"/>
    </row>
    <row r="31" spans="1:7" s="737" customFormat="1" ht="12.75" customHeight="1">
      <c r="A31" s="1656"/>
      <c r="B31" s="1042" t="s">
        <v>461</v>
      </c>
      <c r="C31" s="837"/>
      <c r="D31" s="837"/>
      <c r="E31" s="837"/>
      <c r="F31" s="837"/>
      <c r="G31" s="837"/>
    </row>
    <row r="32" spans="1:7" s="737" customFormat="1" ht="12.75" customHeight="1">
      <c r="A32" s="1655">
        <v>8</v>
      </c>
      <c r="B32" s="1038" t="s">
        <v>470</v>
      </c>
      <c r="C32" s="836">
        <f>C33+C34</f>
        <v>0</v>
      </c>
      <c r="D32" s="836">
        <f>D33+D34</f>
        <v>0</v>
      </c>
      <c r="E32" s="836">
        <f>E33+E34</f>
        <v>0</v>
      </c>
      <c r="F32" s="836">
        <f>F33+F34</f>
        <v>0</v>
      </c>
      <c r="G32" s="836">
        <f>IF(D32=0,0,(G33*D33+G34*D34)/D32)</f>
        <v>0</v>
      </c>
    </row>
    <row r="33" spans="1:7" s="737" customFormat="1" ht="12.75" customHeight="1">
      <c r="A33" s="1656"/>
      <c r="B33" s="1047" t="s">
        <v>460</v>
      </c>
      <c r="C33" s="837"/>
      <c r="D33" s="837"/>
      <c r="E33" s="837"/>
      <c r="F33" s="837"/>
      <c r="G33" s="837"/>
    </row>
    <row r="34" spans="1:7" s="737" customFormat="1" ht="15" customHeight="1">
      <c r="A34" s="1656"/>
      <c r="B34" s="1047" t="s">
        <v>461</v>
      </c>
      <c r="C34" s="837"/>
      <c r="D34" s="837"/>
      <c r="E34" s="837"/>
      <c r="F34" s="837"/>
      <c r="G34" s="837"/>
    </row>
    <row r="35" spans="1:7" s="1048" customFormat="1" ht="12.75" customHeight="1">
      <c r="A35" s="1660"/>
      <c r="B35" s="1044" t="s">
        <v>958</v>
      </c>
      <c r="C35" s="766">
        <f>C36+C37</f>
        <v>0</v>
      </c>
      <c r="D35" s="766">
        <f>D36+D37</f>
        <v>0</v>
      </c>
      <c r="E35" s="766">
        <f>E36+E37</f>
        <v>0</v>
      </c>
      <c r="F35" s="766">
        <f>F36+F37</f>
        <v>0</v>
      </c>
      <c r="G35" s="1045">
        <f>IF(D35=0,0,(G36*D36+G37*D37)/D35)</f>
        <v>0</v>
      </c>
    </row>
    <row r="36" spans="1:7" s="1048" customFormat="1" ht="12.75" customHeight="1">
      <c r="A36" s="1661"/>
      <c r="B36" s="1049" t="s">
        <v>460</v>
      </c>
      <c r="C36" s="837"/>
      <c r="D36" s="837"/>
      <c r="E36" s="837"/>
      <c r="F36" s="837"/>
      <c r="G36" s="837"/>
    </row>
    <row r="37" spans="1:7" s="1048" customFormat="1" ht="12.75" customHeight="1">
      <c r="A37" s="1662"/>
      <c r="B37" s="1049" t="s">
        <v>461</v>
      </c>
      <c r="C37" s="837"/>
      <c r="D37" s="837"/>
      <c r="E37" s="837"/>
      <c r="F37" s="837"/>
      <c r="G37" s="837"/>
    </row>
    <row r="38" spans="1:7" s="737" customFormat="1" ht="12.75" customHeight="1">
      <c r="A38" s="1663" t="s">
        <v>795</v>
      </c>
      <c r="B38" s="1038" t="s">
        <v>112</v>
      </c>
      <c r="C38" s="836">
        <f>C39+C40</f>
        <v>0</v>
      </c>
      <c r="D38" s="836">
        <f>D39+D40</f>
        <v>0</v>
      </c>
      <c r="E38" s="836">
        <f>E39+E40</f>
        <v>0</v>
      </c>
      <c r="F38" s="836">
        <f>F39+F40</f>
        <v>0</v>
      </c>
      <c r="G38" s="836">
        <f>IF(D38=0,0,(G39*D39+G40*D40)/D38)</f>
        <v>0</v>
      </c>
    </row>
    <row r="39" spans="1:7" s="737" customFormat="1" ht="12.75" customHeight="1">
      <c r="A39" s="1664"/>
      <c r="B39" s="1047" t="s">
        <v>460</v>
      </c>
      <c r="C39" s="837"/>
      <c r="D39" s="837"/>
      <c r="E39" s="837"/>
      <c r="F39" s="837"/>
      <c r="G39" s="837"/>
    </row>
    <row r="40" spans="1:7" s="737" customFormat="1" ht="12.75" customHeight="1">
      <c r="A40" s="1664"/>
      <c r="B40" s="1047" t="s">
        <v>461</v>
      </c>
      <c r="C40" s="837"/>
      <c r="D40" s="837"/>
      <c r="E40" s="837"/>
      <c r="F40" s="837"/>
      <c r="G40" s="837"/>
    </row>
    <row r="41" spans="1:7" s="1050" customFormat="1" ht="12.75" customHeight="1">
      <c r="A41" s="1658"/>
      <c r="B41" s="1044" t="s">
        <v>958</v>
      </c>
      <c r="C41" s="766">
        <f>C42+C43</f>
        <v>0</v>
      </c>
      <c r="D41" s="766">
        <f>D42+D43</f>
        <v>0</v>
      </c>
      <c r="E41" s="766">
        <f>E42+E43</f>
        <v>0</v>
      </c>
      <c r="F41" s="766">
        <f>F42+F43</f>
        <v>0</v>
      </c>
      <c r="G41" s="1045">
        <f>IF(D41=0,0,(G42*D42+G43*D43)/D41)</f>
        <v>0</v>
      </c>
    </row>
    <row r="42" spans="1:7" s="1050" customFormat="1" ht="12.75" customHeight="1">
      <c r="A42" s="1658"/>
      <c r="B42" s="1049" t="s">
        <v>460</v>
      </c>
      <c r="C42" s="837"/>
      <c r="D42" s="837"/>
      <c r="E42" s="837"/>
      <c r="F42" s="837"/>
      <c r="G42" s="837"/>
    </row>
    <row r="43" spans="1:7" s="1050" customFormat="1" ht="12.75" customHeight="1">
      <c r="A43" s="1659"/>
      <c r="B43" s="1049" t="s">
        <v>461</v>
      </c>
      <c r="C43" s="837"/>
      <c r="D43" s="837"/>
      <c r="E43" s="837"/>
      <c r="F43" s="837"/>
      <c r="G43" s="837"/>
    </row>
    <row r="44" spans="1:7" s="737" customFormat="1" ht="12.75" customHeight="1">
      <c r="A44" s="1656">
        <v>9</v>
      </c>
      <c r="B44" s="1037" t="s">
        <v>471</v>
      </c>
      <c r="C44" s="836">
        <f>C45+C46</f>
        <v>0</v>
      </c>
      <c r="D44" s="836">
        <f>D45+D46</f>
        <v>0</v>
      </c>
      <c r="E44" s="836">
        <f>E45+E46</f>
        <v>0</v>
      </c>
      <c r="F44" s="836">
        <f>F45+F46</f>
        <v>0</v>
      </c>
      <c r="G44" s="836">
        <f>IF(D44=0,0,(G45*D45+G46*D46)/D44)</f>
        <v>0</v>
      </c>
    </row>
    <row r="45" spans="1:7" s="737" customFormat="1" ht="12.75" customHeight="1">
      <c r="A45" s="1656"/>
      <c r="B45" s="1042" t="s">
        <v>460</v>
      </c>
      <c r="C45" s="837"/>
      <c r="D45" s="837"/>
      <c r="E45" s="837"/>
      <c r="F45" s="837"/>
      <c r="G45" s="837"/>
    </row>
    <row r="46" spans="1:7" s="737" customFormat="1" ht="12.75" customHeight="1">
      <c r="A46" s="1657"/>
      <c r="B46" s="1042" t="s">
        <v>461</v>
      </c>
      <c r="C46" s="837"/>
      <c r="D46" s="837"/>
      <c r="E46" s="837"/>
      <c r="F46" s="837"/>
      <c r="G46" s="837"/>
    </row>
    <row r="47" spans="1:7" s="737" customFormat="1" ht="12.75" customHeight="1">
      <c r="A47" s="1655"/>
      <c r="B47" s="1051" t="s">
        <v>472</v>
      </c>
      <c r="C47" s="835">
        <f>C7+C10+C17+C20+C23+C26+C29+C32+C38+C44</f>
        <v>0</v>
      </c>
      <c r="D47" s="835">
        <f>D7+D10+D17+D20+D23+D26+D29+D32+D38+D44</f>
        <v>0</v>
      </c>
      <c r="E47" s="835">
        <f>E7+E10+E17+E20+E23+E26+E29+E32+E38+E44</f>
        <v>0</v>
      </c>
      <c r="F47" s="835">
        <f>F7+F10+F17+F20+F23+F26+F29+F32+F38+F44</f>
        <v>0</v>
      </c>
      <c r="G47" s="835">
        <f>IF(D47=0,0,(G48*D48+G49*D49)/D47)</f>
        <v>0</v>
      </c>
    </row>
    <row r="48" spans="1:7" s="1048" customFormat="1" ht="12.75" customHeight="1">
      <c r="A48" s="1656"/>
      <c r="B48" s="1052" t="s">
        <v>460</v>
      </c>
      <c r="C48" s="1053">
        <f aca="true" t="shared" si="0" ref="C48:F49">C8+C12+C15+C18+C21+C24+C27+C30+C33+C39+C45</f>
        <v>0</v>
      </c>
      <c r="D48" s="1053">
        <f t="shared" si="0"/>
        <v>0</v>
      </c>
      <c r="E48" s="1053">
        <f t="shared" si="0"/>
        <v>0</v>
      </c>
      <c r="F48" s="1053">
        <f t="shared" si="0"/>
        <v>0</v>
      </c>
      <c r="G48" s="1053">
        <f>IF(D48=0,0,(G8*D8+G12*D12+G15*D15+G18*D18+G21*D21+G24*D24+G27*D27+G30*D30+G33*D33+G39*D39+G45*D45)/D48)</f>
        <v>0</v>
      </c>
    </row>
    <row r="49" spans="1:7" s="1048" customFormat="1" ht="12.75" customHeight="1">
      <c r="A49" s="1657"/>
      <c r="B49" s="1052" t="s">
        <v>461</v>
      </c>
      <c r="C49" s="1053">
        <f t="shared" si="0"/>
        <v>0</v>
      </c>
      <c r="D49" s="1053">
        <f t="shared" si="0"/>
        <v>0</v>
      </c>
      <c r="E49" s="1053">
        <f t="shared" si="0"/>
        <v>0</v>
      </c>
      <c r="F49" s="1053">
        <f t="shared" si="0"/>
        <v>0</v>
      </c>
      <c r="G49" s="1053">
        <f>IF(D49=0,0,(G9*D9+G13*D13+G16*D16+G19*D19+G22*D22+G25*D25+G28*D28+G31*D31+G34*D34+G40*D40+G46*D46)/D49)</f>
        <v>0</v>
      </c>
    </row>
    <row r="50" spans="1:7" s="746" customFormat="1" ht="15">
      <c r="A50" s="744"/>
      <c r="B50" s="745"/>
      <c r="C50" s="745"/>
      <c r="D50" s="1039"/>
      <c r="E50" s="1039"/>
      <c r="F50" s="1040"/>
      <c r="G50" s="1041"/>
    </row>
    <row r="51" spans="1:3" s="746" customFormat="1" ht="15">
      <c r="A51" s="744"/>
      <c r="B51" s="745" t="s">
        <v>211</v>
      </c>
      <c r="C51" s="745"/>
    </row>
    <row r="52" spans="1:3" s="746" customFormat="1" ht="15">
      <c r="A52" s="744"/>
      <c r="B52" s="745"/>
      <c r="C52" s="745"/>
    </row>
    <row r="53" spans="1:3" s="746" customFormat="1" ht="15">
      <c r="A53" s="744"/>
      <c r="B53" s="745" t="s">
        <v>211</v>
      </c>
      <c r="C53" s="745"/>
    </row>
  </sheetData>
  <sheetProtection password="C7AC" sheet="1"/>
  <mergeCells count="15">
    <mergeCell ref="A29:A31"/>
    <mergeCell ref="A4:G4"/>
    <mergeCell ref="A7:A9"/>
    <mergeCell ref="A11:A13"/>
    <mergeCell ref="A14:A15"/>
    <mergeCell ref="A17:A18"/>
    <mergeCell ref="A20:A22"/>
    <mergeCell ref="A23:A25"/>
    <mergeCell ref="A26:A28"/>
    <mergeCell ref="A32:A34"/>
    <mergeCell ref="A47:A49"/>
    <mergeCell ref="A41:A43"/>
    <mergeCell ref="A35:A37"/>
    <mergeCell ref="A38:A40"/>
    <mergeCell ref="A44:A46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1" sqref="F41"/>
    </sheetView>
  </sheetViews>
  <sheetFormatPr defaultColWidth="9.140625" defaultRowHeight="12.75"/>
  <cols>
    <col min="1" max="1" width="9.140625" style="724" customWidth="1"/>
    <col min="2" max="2" width="46.421875" style="724" customWidth="1"/>
    <col min="3" max="6" width="22.28125" style="724" customWidth="1"/>
    <col min="7" max="7" width="17.28125" style="724" bestFit="1" customWidth="1"/>
    <col min="8" max="16384" width="9.140625" style="724" customWidth="1"/>
  </cols>
  <sheetData>
    <row r="1" spans="2:7" ht="15">
      <c r="B1" s="1054" t="s">
        <v>377</v>
      </c>
      <c r="G1" s="1055" t="s">
        <v>205</v>
      </c>
    </row>
    <row r="2" ht="14.25">
      <c r="B2" s="909" t="s">
        <v>745</v>
      </c>
    </row>
    <row r="3" ht="14.25">
      <c r="G3" s="724" t="s">
        <v>956</v>
      </c>
    </row>
    <row r="4" spans="1:7" ht="14.25">
      <c r="A4" s="1665" t="s">
        <v>473</v>
      </c>
      <c r="B4" s="1665"/>
      <c r="C4" s="1665"/>
      <c r="D4" s="1665"/>
      <c r="E4" s="1665"/>
      <c r="F4" s="1665"/>
      <c r="G4" s="1665"/>
    </row>
    <row r="5" spans="1:7" ht="57">
      <c r="A5" s="1030" t="s">
        <v>453</v>
      </c>
      <c r="B5" s="1031" t="s">
        <v>207</v>
      </c>
      <c r="C5" s="1032" t="s">
        <v>454</v>
      </c>
      <c r="D5" s="1032" t="s">
        <v>455</v>
      </c>
      <c r="E5" s="1032" t="s">
        <v>456</v>
      </c>
      <c r="F5" s="1032" t="s">
        <v>457</v>
      </c>
      <c r="G5" s="1033" t="s">
        <v>458</v>
      </c>
    </row>
    <row r="6" spans="1:7" ht="12.75" customHeight="1">
      <c r="A6" s="1034">
        <v>1</v>
      </c>
      <c r="B6" s="1035">
        <v>2</v>
      </c>
      <c r="C6" s="1034">
        <v>3</v>
      </c>
      <c r="D6" s="1034">
        <v>4</v>
      </c>
      <c r="E6" s="1034">
        <v>5</v>
      </c>
      <c r="F6" s="1034">
        <v>6</v>
      </c>
      <c r="G6" s="1036">
        <v>7</v>
      </c>
    </row>
    <row r="7" spans="1:7" s="737" customFormat="1" ht="12.75" customHeight="1">
      <c r="A7" s="1655">
        <v>1</v>
      </c>
      <c r="B7" s="1037" t="s">
        <v>459</v>
      </c>
      <c r="C7" s="836">
        <f>C8+C9</f>
        <v>0</v>
      </c>
      <c r="D7" s="836">
        <f>D8+D9</f>
        <v>0</v>
      </c>
      <c r="E7" s="836">
        <f>E8+E9</f>
        <v>0</v>
      </c>
      <c r="F7" s="836">
        <f>F8+F9</f>
        <v>0</v>
      </c>
      <c r="G7" s="836">
        <f>IF(D7=0,0,(G8*D8+G9*D9)/D7)</f>
        <v>0</v>
      </c>
    </row>
    <row r="8" spans="1:7" s="737" customFormat="1" ht="12.75" customHeight="1">
      <c r="A8" s="1656"/>
      <c r="B8" s="1042" t="s">
        <v>460</v>
      </c>
      <c r="C8" s="837"/>
      <c r="D8" s="837"/>
      <c r="E8" s="837"/>
      <c r="F8" s="837"/>
      <c r="G8" s="837"/>
    </row>
    <row r="9" spans="1:7" s="737" customFormat="1" ht="12.75" customHeight="1">
      <c r="A9" s="1657"/>
      <c r="B9" s="1042" t="s">
        <v>461</v>
      </c>
      <c r="C9" s="837"/>
      <c r="D9" s="837"/>
      <c r="E9" s="837"/>
      <c r="F9" s="837"/>
      <c r="G9" s="837"/>
    </row>
    <row r="10" spans="1:7" s="737" customFormat="1" ht="12.75" customHeight="1">
      <c r="A10" s="1043">
        <v>2</v>
      </c>
      <c r="B10" s="1037" t="s">
        <v>462</v>
      </c>
      <c r="C10" s="836">
        <f>C11+C14</f>
        <v>0</v>
      </c>
      <c r="D10" s="836">
        <f>D11+D14</f>
        <v>0</v>
      </c>
      <c r="E10" s="836">
        <f>E11+E14</f>
        <v>0</v>
      </c>
      <c r="F10" s="836">
        <f>F11+F14</f>
        <v>0</v>
      </c>
      <c r="G10" s="836">
        <f>IF(D10=0,0,(G11*D11+G14*D14)/D10)</f>
        <v>0</v>
      </c>
    </row>
    <row r="11" spans="1:7" s="737" customFormat="1" ht="12.75" customHeight="1">
      <c r="A11" s="1655"/>
      <c r="B11" s="1044" t="s">
        <v>463</v>
      </c>
      <c r="C11" s="1045">
        <f>C12+C13</f>
        <v>0</v>
      </c>
      <c r="D11" s="1045">
        <f>D12+D13</f>
        <v>0</v>
      </c>
      <c r="E11" s="1045">
        <f>E12+E13</f>
        <v>0</v>
      </c>
      <c r="F11" s="1045">
        <f>F12+F13</f>
        <v>0</v>
      </c>
      <c r="G11" s="1045">
        <f>IF(D11=0,0,(G12*D12+G13*D13)/D11)</f>
        <v>0</v>
      </c>
    </row>
    <row r="12" spans="1:7" s="737" customFormat="1" ht="12.75" customHeight="1">
      <c r="A12" s="1656"/>
      <c r="B12" s="1042" t="s">
        <v>460</v>
      </c>
      <c r="C12" s="837"/>
      <c r="D12" s="837"/>
      <c r="E12" s="837"/>
      <c r="F12" s="837"/>
      <c r="G12" s="837"/>
    </row>
    <row r="13" spans="1:7" s="737" customFormat="1" ht="12.75" customHeight="1">
      <c r="A13" s="1657"/>
      <c r="B13" s="1042" t="s">
        <v>461</v>
      </c>
      <c r="C13" s="837"/>
      <c r="D13" s="837"/>
      <c r="E13" s="837"/>
      <c r="F13" s="837"/>
      <c r="G13" s="837"/>
    </row>
    <row r="14" spans="1:7" s="737" customFormat="1" ht="12.75" customHeight="1">
      <c r="A14" s="1655"/>
      <c r="B14" s="1044" t="s">
        <v>464</v>
      </c>
      <c r="C14" s="1045">
        <f>C15+C16</f>
        <v>0</v>
      </c>
      <c r="D14" s="1045">
        <f>D15+D16</f>
        <v>0</v>
      </c>
      <c r="E14" s="1045">
        <f>E15+E16</f>
        <v>0</v>
      </c>
      <c r="F14" s="1045">
        <f>F15+F16</f>
        <v>0</v>
      </c>
      <c r="G14" s="1045">
        <f>IF(D14=0,0,(G15*D15+G16*D16)/D14)</f>
        <v>0</v>
      </c>
    </row>
    <row r="15" spans="1:7" s="737" customFormat="1" ht="12.75" customHeight="1">
      <c r="A15" s="1656"/>
      <c r="B15" s="1042" t="s">
        <v>460</v>
      </c>
      <c r="C15" s="837"/>
      <c r="D15" s="837"/>
      <c r="E15" s="837"/>
      <c r="F15" s="837"/>
      <c r="G15" s="837"/>
    </row>
    <row r="16" spans="1:7" s="737" customFormat="1" ht="12.75" customHeight="1">
      <c r="A16" s="1046"/>
      <c r="B16" s="1042" t="s">
        <v>461</v>
      </c>
      <c r="C16" s="837"/>
      <c r="D16" s="837"/>
      <c r="E16" s="837"/>
      <c r="F16" s="837"/>
      <c r="G16" s="837"/>
    </row>
    <row r="17" spans="1:7" s="737" customFormat="1" ht="12.75" customHeight="1">
      <c r="A17" s="1666">
        <v>3</v>
      </c>
      <c r="B17" s="1037" t="s">
        <v>465</v>
      </c>
      <c r="C17" s="836">
        <f>C18+C19</f>
        <v>0</v>
      </c>
      <c r="D17" s="836">
        <f>D18+D19</f>
        <v>0</v>
      </c>
      <c r="E17" s="836">
        <f>E18+E19</f>
        <v>0</v>
      </c>
      <c r="F17" s="836">
        <f>F18+F19</f>
        <v>0</v>
      </c>
      <c r="G17" s="836">
        <f>IF(D17=0,0,(G18*D18+G19*D19)/D17)</f>
        <v>0</v>
      </c>
    </row>
    <row r="18" spans="1:7" s="737" customFormat="1" ht="12.75" customHeight="1">
      <c r="A18" s="1667"/>
      <c r="B18" s="1042" t="s">
        <v>460</v>
      </c>
      <c r="C18" s="837"/>
      <c r="D18" s="837"/>
      <c r="E18" s="837"/>
      <c r="F18" s="837"/>
      <c r="G18" s="837"/>
    </row>
    <row r="19" spans="1:7" s="737" customFormat="1" ht="12.75" customHeight="1">
      <c r="A19" s="1046"/>
      <c r="B19" s="1042" t="s">
        <v>461</v>
      </c>
      <c r="C19" s="837"/>
      <c r="D19" s="837"/>
      <c r="E19" s="837"/>
      <c r="F19" s="837"/>
      <c r="G19" s="837"/>
    </row>
    <row r="20" spans="1:7" s="737" customFormat="1" ht="12.75" customHeight="1">
      <c r="A20" s="1655">
        <v>4</v>
      </c>
      <c r="B20" s="1037" t="s">
        <v>466</v>
      </c>
      <c r="C20" s="836">
        <f>C21+C22</f>
        <v>0</v>
      </c>
      <c r="D20" s="836">
        <f>D21+D22</f>
        <v>0</v>
      </c>
      <c r="E20" s="836">
        <f>E21+E22</f>
        <v>0</v>
      </c>
      <c r="F20" s="836">
        <f>F21+F22</f>
        <v>0</v>
      </c>
      <c r="G20" s="836">
        <f>IF(D20=0,0,(G21*D21+G22*D22)/D20)</f>
        <v>0</v>
      </c>
    </row>
    <row r="21" spans="1:7" s="737" customFormat="1" ht="12.75" customHeight="1">
      <c r="A21" s="1656"/>
      <c r="B21" s="1042" t="s">
        <v>460</v>
      </c>
      <c r="C21" s="837"/>
      <c r="D21" s="837"/>
      <c r="E21" s="837"/>
      <c r="F21" s="837"/>
      <c r="G21" s="837"/>
    </row>
    <row r="22" spans="1:7" s="737" customFormat="1" ht="12.75" customHeight="1">
      <c r="A22" s="1657"/>
      <c r="B22" s="1042" t="s">
        <v>461</v>
      </c>
      <c r="C22" s="837"/>
      <c r="D22" s="837"/>
      <c r="E22" s="837"/>
      <c r="F22" s="837"/>
      <c r="G22" s="837"/>
    </row>
    <row r="23" spans="1:7" s="737" customFormat="1" ht="12.75" customHeight="1">
      <c r="A23" s="1655">
        <v>5</v>
      </c>
      <c r="B23" s="1037" t="s">
        <v>467</v>
      </c>
      <c r="C23" s="836">
        <f>C24+C25</f>
        <v>0</v>
      </c>
      <c r="D23" s="836">
        <f>D24+D25</f>
        <v>0</v>
      </c>
      <c r="E23" s="836">
        <f>E24+E25</f>
        <v>0</v>
      </c>
      <c r="F23" s="836">
        <f>F24+F25</f>
        <v>0</v>
      </c>
      <c r="G23" s="836">
        <f>IF(D23=0,0,(G24*D24+G25*D25)/D23)</f>
        <v>0</v>
      </c>
    </row>
    <row r="24" spans="1:7" s="737" customFormat="1" ht="12.75" customHeight="1">
      <c r="A24" s="1656"/>
      <c r="B24" s="1042" t="s">
        <v>460</v>
      </c>
      <c r="C24" s="837"/>
      <c r="D24" s="837"/>
      <c r="E24" s="837"/>
      <c r="F24" s="837"/>
      <c r="G24" s="837"/>
    </row>
    <row r="25" spans="1:7" s="737" customFormat="1" ht="12.75" customHeight="1">
      <c r="A25" s="1657"/>
      <c r="B25" s="1042" t="s">
        <v>461</v>
      </c>
      <c r="C25" s="837"/>
      <c r="D25" s="837"/>
      <c r="E25" s="837"/>
      <c r="F25" s="837"/>
      <c r="G25" s="837"/>
    </row>
    <row r="26" spans="1:7" s="737" customFormat="1" ht="12.75" customHeight="1">
      <c r="A26" s="1655">
        <v>6</v>
      </c>
      <c r="B26" s="1037" t="s">
        <v>468</v>
      </c>
      <c r="C26" s="836">
        <f>C27+C28</f>
        <v>0</v>
      </c>
      <c r="D26" s="836">
        <f>D27+D28</f>
        <v>0</v>
      </c>
      <c r="E26" s="836">
        <f>E27+E28</f>
        <v>0</v>
      </c>
      <c r="F26" s="836">
        <f>F27+F28</f>
        <v>0</v>
      </c>
      <c r="G26" s="836">
        <f>IF(D26=0,0,(G27*D27+G28*D28)/D26)</f>
        <v>0</v>
      </c>
    </row>
    <row r="27" spans="1:7" s="737" customFormat="1" ht="12.75" customHeight="1">
      <c r="A27" s="1656"/>
      <c r="B27" s="1042" t="s">
        <v>460</v>
      </c>
      <c r="C27" s="837"/>
      <c r="D27" s="837"/>
      <c r="E27" s="837"/>
      <c r="F27" s="837"/>
      <c r="G27" s="837"/>
    </row>
    <row r="28" spans="1:7" s="737" customFormat="1" ht="12.75" customHeight="1">
      <c r="A28" s="1657"/>
      <c r="B28" s="1042" t="s">
        <v>461</v>
      </c>
      <c r="C28" s="837"/>
      <c r="D28" s="837"/>
      <c r="E28" s="837"/>
      <c r="F28" s="837"/>
      <c r="G28" s="837"/>
    </row>
    <row r="29" spans="1:7" s="737" customFormat="1" ht="12.75" customHeight="1">
      <c r="A29" s="1655">
        <v>7</v>
      </c>
      <c r="B29" s="1037" t="s">
        <v>469</v>
      </c>
      <c r="C29" s="836">
        <f>C30+C31</f>
        <v>0</v>
      </c>
      <c r="D29" s="836">
        <f>D30+D31</f>
        <v>0</v>
      </c>
      <c r="E29" s="836">
        <f>E30+E31</f>
        <v>0</v>
      </c>
      <c r="F29" s="836">
        <f>F30+F31</f>
        <v>0</v>
      </c>
      <c r="G29" s="836">
        <f>IF(D29=0,0,(G30*D30+G31*D31)/D29)</f>
        <v>0</v>
      </c>
    </row>
    <row r="30" spans="1:7" s="737" customFormat="1" ht="12.75" customHeight="1">
      <c r="A30" s="1656"/>
      <c r="B30" s="1042" t="s">
        <v>460</v>
      </c>
      <c r="C30" s="837"/>
      <c r="D30" s="837"/>
      <c r="E30" s="837"/>
      <c r="F30" s="837"/>
      <c r="G30" s="837"/>
    </row>
    <row r="31" spans="1:7" s="737" customFormat="1" ht="12.75" customHeight="1">
      <c r="A31" s="1656"/>
      <c r="B31" s="1042" t="s">
        <v>461</v>
      </c>
      <c r="C31" s="837"/>
      <c r="D31" s="837"/>
      <c r="E31" s="837"/>
      <c r="F31" s="837"/>
      <c r="G31" s="837"/>
    </row>
    <row r="32" spans="1:7" s="737" customFormat="1" ht="12.75" customHeight="1">
      <c r="A32" s="1655">
        <v>8</v>
      </c>
      <c r="B32" s="1038" t="s">
        <v>470</v>
      </c>
      <c r="C32" s="836">
        <f>C33+C34</f>
        <v>0</v>
      </c>
      <c r="D32" s="836">
        <f>D33+D34</f>
        <v>0</v>
      </c>
      <c r="E32" s="836">
        <f>E33+E34</f>
        <v>0</v>
      </c>
      <c r="F32" s="836">
        <f>F33+F34</f>
        <v>0</v>
      </c>
      <c r="G32" s="836">
        <f>IF(D32=0,0,(G33*D33+G34*D34)/D32)</f>
        <v>0</v>
      </c>
    </row>
    <row r="33" spans="1:7" s="737" customFormat="1" ht="12.75" customHeight="1">
      <c r="A33" s="1656"/>
      <c r="B33" s="1047" t="s">
        <v>460</v>
      </c>
      <c r="C33" s="837"/>
      <c r="D33" s="837"/>
      <c r="E33" s="837"/>
      <c r="F33" s="837"/>
      <c r="G33" s="837"/>
    </row>
    <row r="34" spans="1:7" s="737" customFormat="1" ht="12.75" customHeight="1">
      <c r="A34" s="1656"/>
      <c r="B34" s="1047" t="s">
        <v>461</v>
      </c>
      <c r="C34" s="837"/>
      <c r="D34" s="837"/>
      <c r="E34" s="837"/>
      <c r="F34" s="837"/>
      <c r="G34" s="837"/>
    </row>
    <row r="35" spans="1:7" s="737" customFormat="1" ht="12.75" customHeight="1">
      <c r="A35" s="1656"/>
      <c r="B35" s="1044" t="s">
        <v>794</v>
      </c>
      <c r="C35" s="1045">
        <f>C36+C37</f>
        <v>0</v>
      </c>
      <c r="D35" s="1045">
        <f>D36+D37</f>
        <v>0</v>
      </c>
      <c r="E35" s="1045">
        <f>E36+E37</f>
        <v>0</v>
      </c>
      <c r="F35" s="1045">
        <f>F36+F37</f>
        <v>0</v>
      </c>
      <c r="G35" s="1045">
        <f>IF(D35=0,0,(G36*D36+G37*D37)/D35)</f>
        <v>0</v>
      </c>
    </row>
    <row r="36" spans="1:7" s="737" customFormat="1" ht="12.75" customHeight="1">
      <c r="A36" s="1656"/>
      <c r="B36" s="1047" t="s">
        <v>460</v>
      </c>
      <c r="C36" s="837"/>
      <c r="D36" s="837"/>
      <c r="E36" s="837"/>
      <c r="F36" s="837"/>
      <c r="G36" s="837"/>
    </row>
    <row r="37" spans="1:7" s="737" customFormat="1" ht="12.75" customHeight="1">
      <c r="A37" s="1656"/>
      <c r="B37" s="1047" t="s">
        <v>461</v>
      </c>
      <c r="C37" s="837"/>
      <c r="D37" s="837"/>
      <c r="E37" s="837"/>
      <c r="F37" s="837"/>
      <c r="G37" s="837"/>
    </row>
    <row r="38" spans="1:7" s="737" customFormat="1" ht="12.75" customHeight="1">
      <c r="A38" s="1663" t="s">
        <v>795</v>
      </c>
      <c r="B38" s="1038" t="s">
        <v>112</v>
      </c>
      <c r="C38" s="836">
        <f>C39+C40</f>
        <v>0</v>
      </c>
      <c r="D38" s="836">
        <f>D39+D40</f>
        <v>0</v>
      </c>
      <c r="E38" s="836">
        <f>E39+E40</f>
        <v>0</v>
      </c>
      <c r="F38" s="836">
        <f>F39+F40</f>
        <v>0</v>
      </c>
      <c r="G38" s="836">
        <f>IF(D38=0,0,(G39*D39+G40*D40)/D38)</f>
        <v>0</v>
      </c>
    </row>
    <row r="39" spans="1:7" s="737" customFormat="1" ht="12.75" customHeight="1">
      <c r="A39" s="1664"/>
      <c r="B39" s="1047" t="s">
        <v>460</v>
      </c>
      <c r="C39" s="837"/>
      <c r="D39" s="837"/>
      <c r="E39" s="837"/>
      <c r="F39" s="837"/>
      <c r="G39" s="837"/>
    </row>
    <row r="40" spans="1:7" s="737" customFormat="1" ht="12.75" customHeight="1">
      <c r="A40" s="1664"/>
      <c r="B40" s="1047" t="s">
        <v>461</v>
      </c>
      <c r="C40" s="837"/>
      <c r="D40" s="837"/>
      <c r="E40" s="837"/>
      <c r="F40" s="837"/>
      <c r="G40" s="837"/>
    </row>
    <row r="41" spans="1:7" s="737" customFormat="1" ht="12.75" customHeight="1">
      <c r="A41" s="1656"/>
      <c r="B41" s="1044" t="s">
        <v>794</v>
      </c>
      <c r="C41" s="1045">
        <f>C42+C43</f>
        <v>0</v>
      </c>
      <c r="D41" s="1045">
        <f>D42+D43</f>
        <v>0</v>
      </c>
      <c r="E41" s="1045">
        <f>E42+E43</f>
        <v>0</v>
      </c>
      <c r="F41" s="1045">
        <f>F42+F43</f>
        <v>0</v>
      </c>
      <c r="G41" s="1045">
        <f>IF(D41=0,0,(G42*D42+G43*D43)/D41)</f>
        <v>0</v>
      </c>
    </row>
    <row r="42" spans="1:7" s="737" customFormat="1" ht="12.75" customHeight="1">
      <c r="A42" s="1656"/>
      <c r="B42" s="1047" t="s">
        <v>460</v>
      </c>
      <c r="C42" s="837"/>
      <c r="D42" s="837"/>
      <c r="E42" s="837"/>
      <c r="F42" s="837"/>
      <c r="G42" s="837"/>
    </row>
    <row r="43" spans="1:7" s="737" customFormat="1" ht="12.75" customHeight="1">
      <c r="A43" s="1657"/>
      <c r="B43" s="1047" t="s">
        <v>461</v>
      </c>
      <c r="C43" s="837"/>
      <c r="D43" s="837"/>
      <c r="E43" s="837"/>
      <c r="F43" s="837"/>
      <c r="G43" s="837"/>
    </row>
    <row r="44" spans="1:7" s="737" customFormat="1" ht="12.75" customHeight="1">
      <c r="A44" s="1656">
        <v>9</v>
      </c>
      <c r="B44" s="1037" t="s">
        <v>471</v>
      </c>
      <c r="C44" s="836">
        <f>C45+C46</f>
        <v>0</v>
      </c>
      <c r="D44" s="836">
        <f>D45+D46</f>
        <v>0</v>
      </c>
      <c r="E44" s="836">
        <f>E45+E46</f>
        <v>0</v>
      </c>
      <c r="F44" s="836">
        <f>F45+F46</f>
        <v>0</v>
      </c>
      <c r="G44" s="836">
        <f>IF(D44=0,0,(G45*D45+G46*D46)/D44)</f>
        <v>0</v>
      </c>
    </row>
    <row r="45" spans="1:7" s="737" customFormat="1" ht="12.75" customHeight="1">
      <c r="A45" s="1656"/>
      <c r="B45" s="1042" t="s">
        <v>460</v>
      </c>
      <c r="C45" s="837"/>
      <c r="D45" s="837"/>
      <c r="E45" s="837"/>
      <c r="F45" s="837"/>
      <c r="G45" s="837"/>
    </row>
    <row r="46" spans="1:7" s="737" customFormat="1" ht="12.75" customHeight="1">
      <c r="A46" s="1657"/>
      <c r="B46" s="1042" t="s">
        <v>461</v>
      </c>
      <c r="C46" s="837"/>
      <c r="D46" s="837"/>
      <c r="E46" s="837"/>
      <c r="F46" s="837"/>
      <c r="G46" s="837"/>
    </row>
    <row r="47" spans="1:7" s="737" customFormat="1" ht="12.75" customHeight="1">
      <c r="A47" s="1655"/>
      <c r="B47" s="1051" t="s">
        <v>472</v>
      </c>
      <c r="C47" s="835">
        <f>C7+C10+C17+C20+C23+C26+C29+C32+C38+C44</f>
        <v>0</v>
      </c>
      <c r="D47" s="835">
        <f>D7+D10+D17+D20+D23+D26+D29+D32+D38+D44</f>
        <v>0</v>
      </c>
      <c r="E47" s="835">
        <f>E7+E10+E17+E20+E23+E26+E29+E32+E38+E44</f>
        <v>0</v>
      </c>
      <c r="F47" s="835">
        <f>F7+F10+F17+F20+F23+F26+F29+F32+F38+F44</f>
        <v>0</v>
      </c>
      <c r="G47" s="835">
        <f>IF(D47=0,0,(G48*D48+G49*D49)/D47)</f>
        <v>0</v>
      </c>
    </row>
    <row r="48" spans="1:7" s="737" customFormat="1" ht="12.75" customHeight="1">
      <c r="A48" s="1656"/>
      <c r="B48" s="1051" t="s">
        <v>460</v>
      </c>
      <c r="C48" s="835">
        <f>C8+C12+C15+C18+C21+C24+C27+C30+C33+C39+C45</f>
        <v>0</v>
      </c>
      <c r="D48" s="835">
        <f>D8+D12+D15+D18+D21+D24+D27+D30+D33+D39+D45</f>
        <v>0</v>
      </c>
      <c r="E48" s="835">
        <f>E8+E12+E15+E18+E21+E24+E27+E30+E33+E39+E45</f>
        <v>0</v>
      </c>
      <c r="F48" s="835">
        <f>F8+F12+F15+F18+F21+F24+F27+F30+F33+F39+F45</f>
        <v>0</v>
      </c>
      <c r="G48" s="835">
        <f>IF(D48=0,0,(G8*D8+G12*D12+G15*D15+G18*D18+G21*D21+G24*D24+G27*D27+G30*D30+G33*D33+G39*D39+G45*D45)/D48)</f>
        <v>0</v>
      </c>
    </row>
    <row r="49" spans="1:7" s="737" customFormat="1" ht="12.75" customHeight="1">
      <c r="A49" s="1657"/>
      <c r="B49" s="1051" t="s">
        <v>461</v>
      </c>
      <c r="C49" s="835">
        <f>C9+C13+C19+C16+C22+C25+C28+C31+C34+C40+C46</f>
        <v>0</v>
      </c>
      <c r="D49" s="835">
        <f>D9+D13+D19+D16+D22+D25+D28+D31+D34+D40+D46</f>
        <v>0</v>
      </c>
      <c r="E49" s="835">
        <f>E9+E13+E19+E16+E22+E25+E28+E31+E34+E40+E46</f>
        <v>0</v>
      </c>
      <c r="F49" s="835">
        <f>F9+F13+F19+F16+F22+F25+F28+F31+F34+F40+F46</f>
        <v>0</v>
      </c>
      <c r="G49" s="835">
        <f>IF(D49=0,0,(G9*D9+G13*D13+G16*D16+G19*D19+G22*D22+G25*D25+G28*D28+G31*D31+G34*D34+G40*D40+G46*D46)/D49)</f>
        <v>0</v>
      </c>
    </row>
    <row r="50" spans="1:7" s="746" customFormat="1" ht="15">
      <c r="A50" s="744"/>
      <c r="B50" s="745"/>
      <c r="C50" s="745"/>
      <c r="D50" s="1039"/>
      <c r="E50" s="1039"/>
      <c r="F50" s="1040"/>
      <c r="G50" s="1041"/>
    </row>
    <row r="51" spans="1:3" s="746" customFormat="1" ht="15">
      <c r="A51" s="744"/>
      <c r="B51" s="745" t="s">
        <v>211</v>
      </c>
      <c r="C51" s="745"/>
    </row>
    <row r="52" spans="1:3" s="746" customFormat="1" ht="15">
      <c r="A52" s="744"/>
      <c r="B52" s="745"/>
      <c r="C52" s="745"/>
    </row>
    <row r="53" spans="1:3" s="746" customFormat="1" ht="15">
      <c r="A53" s="744"/>
      <c r="B53" s="745" t="s">
        <v>211</v>
      </c>
      <c r="C53" s="745"/>
    </row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90" zoomScaleSheetLayoutView="9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1" sqref="F31"/>
    </sheetView>
  </sheetViews>
  <sheetFormatPr defaultColWidth="9.140625" defaultRowHeight="12.75"/>
  <cols>
    <col min="1" max="1" width="9.140625" style="724" customWidth="1"/>
    <col min="2" max="2" width="46.421875" style="724" customWidth="1"/>
    <col min="3" max="6" width="22.28125" style="724" customWidth="1"/>
    <col min="7" max="7" width="17.28125" style="724" bestFit="1" customWidth="1"/>
    <col min="8" max="16384" width="9.140625" style="724" customWidth="1"/>
  </cols>
  <sheetData>
    <row r="1" spans="2:7" ht="15">
      <c r="B1" s="1054" t="s">
        <v>377</v>
      </c>
      <c r="G1" s="1055" t="s">
        <v>205</v>
      </c>
    </row>
    <row r="2" ht="14.25">
      <c r="B2" s="909" t="s">
        <v>745</v>
      </c>
    </row>
    <row r="3" ht="14.25">
      <c r="G3" s="724" t="s">
        <v>956</v>
      </c>
    </row>
    <row r="4" spans="1:7" ht="14.25">
      <c r="A4" s="1665" t="s">
        <v>474</v>
      </c>
      <c r="B4" s="1665"/>
      <c r="C4" s="1665"/>
      <c r="D4" s="1665"/>
      <c r="E4" s="1665"/>
      <c r="F4" s="1665"/>
      <c r="G4" s="1665"/>
    </row>
    <row r="5" spans="1:7" ht="57">
      <c r="A5" s="1030" t="s">
        <v>453</v>
      </c>
      <c r="B5" s="1031" t="s">
        <v>207</v>
      </c>
      <c r="C5" s="1032" t="s">
        <v>454</v>
      </c>
      <c r="D5" s="1032" t="s">
        <v>455</v>
      </c>
      <c r="E5" s="1032" t="s">
        <v>456</v>
      </c>
      <c r="F5" s="1032" t="s">
        <v>457</v>
      </c>
      <c r="G5" s="1033" t="s">
        <v>458</v>
      </c>
    </row>
    <row r="6" spans="1:7" ht="12.75" customHeight="1">
      <c r="A6" s="1034">
        <v>1</v>
      </c>
      <c r="B6" s="1035">
        <v>2</v>
      </c>
      <c r="C6" s="1034">
        <v>3</v>
      </c>
      <c r="D6" s="1034">
        <v>4</v>
      </c>
      <c r="E6" s="1034">
        <v>5</v>
      </c>
      <c r="F6" s="1034">
        <v>6</v>
      </c>
      <c r="G6" s="1036">
        <v>7</v>
      </c>
    </row>
    <row r="7" spans="1:7" s="737" customFormat="1" ht="12.75" customHeight="1">
      <c r="A7" s="1655">
        <v>1</v>
      </c>
      <c r="B7" s="1037" t="s">
        <v>459</v>
      </c>
      <c r="C7" s="836">
        <f>C8+C9</f>
        <v>0</v>
      </c>
      <c r="D7" s="836">
        <f>D8+D9</f>
        <v>0</v>
      </c>
      <c r="E7" s="836">
        <f>E8+E9</f>
        <v>0</v>
      </c>
      <c r="F7" s="836">
        <f>F8+F9</f>
        <v>0</v>
      </c>
      <c r="G7" s="836">
        <f>IF(D7=0,0,(G8*D8+G9*D9)/D7)</f>
        <v>0</v>
      </c>
    </row>
    <row r="8" spans="1:7" s="737" customFormat="1" ht="12.75" customHeight="1">
      <c r="A8" s="1656"/>
      <c r="B8" s="1042" t="s">
        <v>460</v>
      </c>
      <c r="C8" s="837"/>
      <c r="D8" s="837"/>
      <c r="E8" s="837"/>
      <c r="F8" s="837"/>
      <c r="G8" s="837"/>
    </row>
    <row r="9" spans="1:7" s="737" customFormat="1" ht="12.75" customHeight="1">
      <c r="A9" s="1657"/>
      <c r="B9" s="1042" t="s">
        <v>461</v>
      </c>
      <c r="C9" s="837"/>
      <c r="D9" s="837"/>
      <c r="E9" s="837"/>
      <c r="F9" s="837"/>
      <c r="G9" s="837"/>
    </row>
    <row r="10" spans="1:7" s="737" customFormat="1" ht="12.75" customHeight="1">
      <c r="A10" s="1043">
        <v>2</v>
      </c>
      <c r="B10" s="1037" t="s">
        <v>462</v>
      </c>
      <c r="C10" s="836">
        <f>C11+C14</f>
        <v>0</v>
      </c>
      <c r="D10" s="836">
        <f>D11+D14</f>
        <v>0</v>
      </c>
      <c r="E10" s="836">
        <f>E11+E14</f>
        <v>0</v>
      </c>
      <c r="F10" s="836">
        <f>F11+F14</f>
        <v>0</v>
      </c>
      <c r="G10" s="836">
        <f>IF(D10=0,0,(G11*D11+G14*D14)/D10)</f>
        <v>0</v>
      </c>
    </row>
    <row r="11" spans="1:7" s="737" customFormat="1" ht="12.75" customHeight="1">
      <c r="A11" s="1655"/>
      <c r="B11" s="1044" t="s">
        <v>463</v>
      </c>
      <c r="C11" s="1045">
        <f>C12+C13</f>
        <v>0</v>
      </c>
      <c r="D11" s="1045">
        <f>D12+D13</f>
        <v>0</v>
      </c>
      <c r="E11" s="1045">
        <f>E12+E13</f>
        <v>0</v>
      </c>
      <c r="F11" s="1045">
        <f>F12+F13</f>
        <v>0</v>
      </c>
      <c r="G11" s="1045">
        <f>IF(D11=0,0,(G12*D12+G13*D13)/D11)</f>
        <v>0</v>
      </c>
    </row>
    <row r="12" spans="1:7" s="737" customFormat="1" ht="12.75" customHeight="1">
      <c r="A12" s="1656"/>
      <c r="B12" s="1042" t="s">
        <v>460</v>
      </c>
      <c r="C12" s="837"/>
      <c r="D12" s="837"/>
      <c r="E12" s="837"/>
      <c r="F12" s="837"/>
      <c r="G12" s="837"/>
    </row>
    <row r="13" spans="1:7" s="737" customFormat="1" ht="12.75" customHeight="1">
      <c r="A13" s="1657"/>
      <c r="B13" s="1042" t="s">
        <v>461</v>
      </c>
      <c r="C13" s="837"/>
      <c r="D13" s="837"/>
      <c r="E13" s="837"/>
      <c r="F13" s="837"/>
      <c r="G13" s="837"/>
    </row>
    <row r="14" spans="1:7" s="737" customFormat="1" ht="12.75" customHeight="1">
      <c r="A14" s="1655"/>
      <c r="B14" s="1044" t="s">
        <v>464</v>
      </c>
      <c r="C14" s="1045">
        <f>C15+C16</f>
        <v>0</v>
      </c>
      <c r="D14" s="1045">
        <f>D15+D16</f>
        <v>0</v>
      </c>
      <c r="E14" s="1045">
        <f>E15+E16</f>
        <v>0</v>
      </c>
      <c r="F14" s="1045">
        <f>F15+F16</f>
        <v>0</v>
      </c>
      <c r="G14" s="1045">
        <f>IF(D14=0,0,(G15*D15+G16*D16)/D14)</f>
        <v>0</v>
      </c>
    </row>
    <row r="15" spans="1:7" s="737" customFormat="1" ht="12.75" customHeight="1">
      <c r="A15" s="1656"/>
      <c r="B15" s="1042" t="s">
        <v>460</v>
      </c>
      <c r="C15" s="837"/>
      <c r="D15" s="837"/>
      <c r="E15" s="837"/>
      <c r="F15" s="837"/>
      <c r="G15" s="837"/>
    </row>
    <row r="16" spans="1:7" s="737" customFormat="1" ht="12.75" customHeight="1">
      <c r="A16" s="1046"/>
      <c r="B16" s="1042" t="s">
        <v>461</v>
      </c>
      <c r="C16" s="837"/>
      <c r="D16" s="837"/>
      <c r="E16" s="837"/>
      <c r="F16" s="837"/>
      <c r="G16" s="837"/>
    </row>
    <row r="17" spans="1:7" s="737" customFormat="1" ht="12.75" customHeight="1">
      <c r="A17" s="1666">
        <v>3</v>
      </c>
      <c r="B17" s="1037" t="s">
        <v>465</v>
      </c>
      <c r="C17" s="836">
        <f>C18+C19</f>
        <v>0</v>
      </c>
      <c r="D17" s="836">
        <f>D18+D19</f>
        <v>0</v>
      </c>
      <c r="E17" s="836">
        <f>E18+E19</f>
        <v>0</v>
      </c>
      <c r="F17" s="836">
        <f>F18+F19</f>
        <v>0</v>
      </c>
      <c r="G17" s="836">
        <f>IF(D17=0,0,(G18*D18+G19*D19)/D17)</f>
        <v>0</v>
      </c>
    </row>
    <row r="18" spans="1:7" s="737" customFormat="1" ht="12.75" customHeight="1">
      <c r="A18" s="1667"/>
      <c r="B18" s="1042" t="s">
        <v>460</v>
      </c>
      <c r="C18" s="837"/>
      <c r="D18" s="837"/>
      <c r="E18" s="837"/>
      <c r="F18" s="837"/>
      <c r="G18" s="837"/>
    </row>
    <row r="19" spans="1:7" s="737" customFormat="1" ht="12.75" customHeight="1">
      <c r="A19" s="1046"/>
      <c r="B19" s="1042" t="s">
        <v>461</v>
      </c>
      <c r="C19" s="837"/>
      <c r="D19" s="837"/>
      <c r="E19" s="837"/>
      <c r="F19" s="837"/>
      <c r="G19" s="837"/>
    </row>
    <row r="20" spans="1:7" s="737" customFormat="1" ht="12.75" customHeight="1">
      <c r="A20" s="1655">
        <v>4</v>
      </c>
      <c r="B20" s="1037" t="s">
        <v>466</v>
      </c>
      <c r="C20" s="836">
        <f>C21+C22</f>
        <v>0</v>
      </c>
      <c r="D20" s="836">
        <f>D21+D22</f>
        <v>0</v>
      </c>
      <c r="E20" s="836">
        <f>E21+E22</f>
        <v>0</v>
      </c>
      <c r="F20" s="836">
        <f>F21+F22</f>
        <v>0</v>
      </c>
      <c r="G20" s="836">
        <f>IF(D20=0,0,(G21*D21+G22*D22)/D20)</f>
        <v>0</v>
      </c>
    </row>
    <row r="21" spans="1:7" s="737" customFormat="1" ht="12.75" customHeight="1">
      <c r="A21" s="1656"/>
      <c r="B21" s="1042" t="s">
        <v>460</v>
      </c>
      <c r="C21" s="837"/>
      <c r="D21" s="837"/>
      <c r="E21" s="837"/>
      <c r="F21" s="837"/>
      <c r="G21" s="837"/>
    </row>
    <row r="22" spans="1:7" s="737" customFormat="1" ht="12.75" customHeight="1">
      <c r="A22" s="1657"/>
      <c r="B22" s="1042" t="s">
        <v>461</v>
      </c>
      <c r="C22" s="837"/>
      <c r="D22" s="837"/>
      <c r="E22" s="837"/>
      <c r="F22" s="837"/>
      <c r="G22" s="837"/>
    </row>
    <row r="23" spans="1:7" s="737" customFormat="1" ht="12.75" customHeight="1">
      <c r="A23" s="1655">
        <v>5</v>
      </c>
      <c r="B23" s="1037" t="s">
        <v>467</v>
      </c>
      <c r="C23" s="836">
        <f>C24+C25</f>
        <v>0</v>
      </c>
      <c r="D23" s="836">
        <f>D24+D25</f>
        <v>0</v>
      </c>
      <c r="E23" s="836">
        <f>E24+E25</f>
        <v>0</v>
      </c>
      <c r="F23" s="836">
        <f>F24+F25</f>
        <v>0</v>
      </c>
      <c r="G23" s="836">
        <f>IF(D23=0,0,(G24*D24+G25*D25)/D23)</f>
        <v>0</v>
      </c>
    </row>
    <row r="24" spans="1:7" s="737" customFormat="1" ht="12.75" customHeight="1">
      <c r="A24" s="1656"/>
      <c r="B24" s="1042" t="s">
        <v>460</v>
      </c>
      <c r="C24" s="837"/>
      <c r="D24" s="837"/>
      <c r="E24" s="837"/>
      <c r="F24" s="837"/>
      <c r="G24" s="837"/>
    </row>
    <row r="25" spans="1:7" s="737" customFormat="1" ht="12.75" customHeight="1">
      <c r="A25" s="1657"/>
      <c r="B25" s="1042" t="s">
        <v>461</v>
      </c>
      <c r="C25" s="837"/>
      <c r="D25" s="837"/>
      <c r="E25" s="837"/>
      <c r="F25" s="837"/>
      <c r="G25" s="837"/>
    </row>
    <row r="26" spans="1:7" s="737" customFormat="1" ht="12.75" customHeight="1">
      <c r="A26" s="1655">
        <v>6</v>
      </c>
      <c r="B26" s="1037" t="s">
        <v>468</v>
      </c>
      <c r="C26" s="836">
        <f>C27+C28</f>
        <v>0</v>
      </c>
      <c r="D26" s="836">
        <f>D27+D28</f>
        <v>0</v>
      </c>
      <c r="E26" s="836">
        <f>E27+E28</f>
        <v>0</v>
      </c>
      <c r="F26" s="836">
        <f>F27+F28</f>
        <v>0</v>
      </c>
      <c r="G26" s="836">
        <f>IF(D26=0,0,(G27*D27+G28*D28)/D26)</f>
        <v>0</v>
      </c>
    </row>
    <row r="27" spans="1:7" s="737" customFormat="1" ht="12.75" customHeight="1">
      <c r="A27" s="1656"/>
      <c r="B27" s="1042" t="s">
        <v>460</v>
      </c>
      <c r="C27" s="837"/>
      <c r="D27" s="837"/>
      <c r="E27" s="837"/>
      <c r="F27" s="837"/>
      <c r="G27" s="837"/>
    </row>
    <row r="28" spans="1:7" s="737" customFormat="1" ht="12.75" customHeight="1">
      <c r="A28" s="1657"/>
      <c r="B28" s="1042" t="s">
        <v>461</v>
      </c>
      <c r="C28" s="837"/>
      <c r="D28" s="837"/>
      <c r="E28" s="837"/>
      <c r="F28" s="837"/>
      <c r="G28" s="837"/>
    </row>
    <row r="29" spans="1:7" s="737" customFormat="1" ht="12.75" customHeight="1">
      <c r="A29" s="1655">
        <v>7</v>
      </c>
      <c r="B29" s="1037" t="s">
        <v>469</v>
      </c>
      <c r="C29" s="836">
        <f>C30+C31</f>
        <v>0</v>
      </c>
      <c r="D29" s="836">
        <f>D30+D31</f>
        <v>0</v>
      </c>
      <c r="E29" s="836">
        <f>E30+E31</f>
        <v>0</v>
      </c>
      <c r="F29" s="836">
        <f>F30+F31</f>
        <v>0</v>
      </c>
      <c r="G29" s="836">
        <f>IF(D29=0,0,(G30*D30+G31*D31)/D29)</f>
        <v>0</v>
      </c>
    </row>
    <row r="30" spans="1:7" s="737" customFormat="1" ht="12.75" customHeight="1">
      <c r="A30" s="1656"/>
      <c r="B30" s="1042" t="s">
        <v>460</v>
      </c>
      <c r="C30" s="837"/>
      <c r="D30" s="837"/>
      <c r="E30" s="837"/>
      <c r="F30" s="837"/>
      <c r="G30" s="837"/>
    </row>
    <row r="31" spans="1:7" s="737" customFormat="1" ht="12.75" customHeight="1">
      <c r="A31" s="1656"/>
      <c r="B31" s="1042" t="s">
        <v>461</v>
      </c>
      <c r="C31" s="837"/>
      <c r="D31" s="837"/>
      <c r="E31" s="837"/>
      <c r="F31" s="837"/>
      <c r="G31" s="837"/>
    </row>
    <row r="32" spans="1:7" s="737" customFormat="1" ht="12.75" customHeight="1">
      <c r="A32" s="1655">
        <v>8</v>
      </c>
      <c r="B32" s="1038" t="s">
        <v>470</v>
      </c>
      <c r="C32" s="836">
        <f>C33+C34</f>
        <v>0</v>
      </c>
      <c r="D32" s="836">
        <f>D33+D34</f>
        <v>0</v>
      </c>
      <c r="E32" s="836">
        <f>E33+E34</f>
        <v>0</v>
      </c>
      <c r="F32" s="836">
        <f>F33+F34</f>
        <v>0</v>
      </c>
      <c r="G32" s="836">
        <f>IF(D32=0,0,(G33*D33+G34*D34)/D32)</f>
        <v>0</v>
      </c>
    </row>
    <row r="33" spans="1:7" s="737" customFormat="1" ht="12.75" customHeight="1">
      <c r="A33" s="1656"/>
      <c r="B33" s="1047" t="s">
        <v>460</v>
      </c>
      <c r="C33" s="837"/>
      <c r="D33" s="837"/>
      <c r="E33" s="837"/>
      <c r="F33" s="837"/>
      <c r="G33" s="837"/>
    </row>
    <row r="34" spans="1:7" s="737" customFormat="1" ht="12.75" customHeight="1">
      <c r="A34" s="1656"/>
      <c r="B34" s="1047" t="s">
        <v>461</v>
      </c>
      <c r="C34" s="837"/>
      <c r="D34" s="837"/>
      <c r="E34" s="837"/>
      <c r="F34" s="837"/>
      <c r="G34" s="837"/>
    </row>
    <row r="35" spans="1:7" s="737" customFormat="1" ht="12.75" customHeight="1">
      <c r="A35" s="1656"/>
      <c r="B35" s="1056" t="s">
        <v>794</v>
      </c>
      <c r="C35" s="1045">
        <f>C36+C37</f>
        <v>0</v>
      </c>
      <c r="D35" s="1045">
        <f>D36+D37</f>
        <v>0</v>
      </c>
      <c r="E35" s="1045">
        <f>E36+E37</f>
        <v>0</v>
      </c>
      <c r="F35" s="1045">
        <f>F36+F37</f>
        <v>0</v>
      </c>
      <c r="G35" s="1045">
        <f>IF(D35=0,0,(G36*D36+G37*D37)/D35)</f>
        <v>0</v>
      </c>
    </row>
    <row r="36" spans="1:7" s="737" customFormat="1" ht="12.75" customHeight="1">
      <c r="A36" s="1656"/>
      <c r="B36" s="1047" t="s">
        <v>460</v>
      </c>
      <c r="C36" s="837"/>
      <c r="D36" s="837"/>
      <c r="E36" s="837"/>
      <c r="F36" s="837"/>
      <c r="G36" s="837"/>
    </row>
    <row r="37" spans="1:7" s="737" customFormat="1" ht="12.75" customHeight="1">
      <c r="A37" s="1656"/>
      <c r="B37" s="1047" t="s">
        <v>461</v>
      </c>
      <c r="C37" s="837"/>
      <c r="D37" s="837"/>
      <c r="E37" s="837"/>
      <c r="F37" s="837"/>
      <c r="G37" s="837"/>
    </row>
    <row r="38" spans="1:7" s="737" customFormat="1" ht="12.75" customHeight="1">
      <c r="A38" s="1663" t="s">
        <v>795</v>
      </c>
      <c r="B38" s="1038" t="s">
        <v>112</v>
      </c>
      <c r="C38" s="836">
        <f>C39+C40</f>
        <v>0</v>
      </c>
      <c r="D38" s="836">
        <f>D39+D40</f>
        <v>0</v>
      </c>
      <c r="E38" s="836">
        <f>E39+E40</f>
        <v>0</v>
      </c>
      <c r="F38" s="836">
        <f>F39+F40</f>
        <v>0</v>
      </c>
      <c r="G38" s="836">
        <f>IF(D38=0,0,(G39*D39+G40*D40)/D38)</f>
        <v>0</v>
      </c>
    </row>
    <row r="39" spans="1:7" s="737" customFormat="1" ht="12.75" customHeight="1">
      <c r="A39" s="1664"/>
      <c r="B39" s="1047" t="s">
        <v>460</v>
      </c>
      <c r="C39" s="837"/>
      <c r="D39" s="837"/>
      <c r="E39" s="837"/>
      <c r="F39" s="837"/>
      <c r="G39" s="837"/>
    </row>
    <row r="40" spans="1:7" s="737" customFormat="1" ht="12.75" customHeight="1">
      <c r="A40" s="1664"/>
      <c r="B40" s="1047" t="s">
        <v>461</v>
      </c>
      <c r="C40" s="837"/>
      <c r="D40" s="837"/>
      <c r="E40" s="837"/>
      <c r="F40" s="837"/>
      <c r="G40" s="837"/>
    </row>
    <row r="41" spans="1:7" s="737" customFormat="1" ht="12.75" customHeight="1">
      <c r="A41" s="1656"/>
      <c r="B41" s="1056" t="s">
        <v>794</v>
      </c>
      <c r="C41" s="1045">
        <f>C42+C43</f>
        <v>0</v>
      </c>
      <c r="D41" s="1045">
        <f>D42+D43</f>
        <v>0</v>
      </c>
      <c r="E41" s="1045">
        <f>E42+E43</f>
        <v>0</v>
      </c>
      <c r="F41" s="1045">
        <f>F42+F43</f>
        <v>0</v>
      </c>
      <c r="G41" s="1045">
        <f>IF(D41=0,0,(G42*D42+G43*D43)/D41)</f>
        <v>0</v>
      </c>
    </row>
    <row r="42" spans="1:7" s="737" customFormat="1" ht="12.75" customHeight="1">
      <c r="A42" s="1656"/>
      <c r="B42" s="1047" t="s">
        <v>460</v>
      </c>
      <c r="C42" s="837"/>
      <c r="D42" s="837"/>
      <c r="E42" s="837"/>
      <c r="F42" s="837"/>
      <c r="G42" s="837"/>
    </row>
    <row r="43" spans="1:7" s="737" customFormat="1" ht="12.75" customHeight="1">
      <c r="A43" s="1657"/>
      <c r="B43" s="1047" t="s">
        <v>461</v>
      </c>
      <c r="C43" s="837"/>
      <c r="D43" s="837"/>
      <c r="E43" s="837"/>
      <c r="F43" s="837"/>
      <c r="G43" s="837"/>
    </row>
    <row r="44" spans="1:7" s="737" customFormat="1" ht="12.75" customHeight="1">
      <c r="A44" s="1656">
        <v>9</v>
      </c>
      <c r="B44" s="1037" t="s">
        <v>471</v>
      </c>
      <c r="C44" s="836">
        <f>C45+C46</f>
        <v>0</v>
      </c>
      <c r="D44" s="836">
        <f>D45+D46</f>
        <v>0</v>
      </c>
      <c r="E44" s="836">
        <f>E45+E46</f>
        <v>0</v>
      </c>
      <c r="F44" s="836">
        <f>F45+F46</f>
        <v>0</v>
      </c>
      <c r="G44" s="836">
        <f>IF(D44=0,0,(G45*D45+G46*D46)/D44)</f>
        <v>0</v>
      </c>
    </row>
    <row r="45" spans="1:7" s="737" customFormat="1" ht="12.75" customHeight="1">
      <c r="A45" s="1656"/>
      <c r="B45" s="1042" t="s">
        <v>460</v>
      </c>
      <c r="C45" s="837"/>
      <c r="D45" s="837"/>
      <c r="E45" s="837"/>
      <c r="F45" s="837"/>
      <c r="G45" s="837"/>
    </row>
    <row r="46" spans="1:7" s="737" customFormat="1" ht="12.75" customHeight="1">
      <c r="A46" s="1657"/>
      <c r="B46" s="1042" t="s">
        <v>461</v>
      </c>
      <c r="C46" s="837"/>
      <c r="D46" s="837"/>
      <c r="E46" s="837"/>
      <c r="F46" s="837"/>
      <c r="G46" s="837"/>
    </row>
    <row r="47" spans="1:7" s="737" customFormat="1" ht="12.75" customHeight="1">
      <c r="A47" s="1655"/>
      <c r="B47" s="1051" t="s">
        <v>472</v>
      </c>
      <c r="C47" s="835">
        <f>C7+C10+C17+C20+C23+C26+C29+C32+C38+C44</f>
        <v>0</v>
      </c>
      <c r="D47" s="835">
        <f>D7+D10+D17+D20+D23+D26+D29+D32+D38+D44</f>
        <v>0</v>
      </c>
      <c r="E47" s="835">
        <f>E7+E10+E17+E20+E23+E26+E29+E32+E38+E44</f>
        <v>0</v>
      </c>
      <c r="F47" s="835">
        <f>F7+F10+F17+F20+F23+F26+F29+F32+F38+F44</f>
        <v>0</v>
      </c>
      <c r="G47" s="835">
        <f>IF(D47=0,0,(G48*D48+G49*D49)/D47)</f>
        <v>0</v>
      </c>
    </row>
    <row r="48" spans="1:7" s="737" customFormat="1" ht="12.75" customHeight="1">
      <c r="A48" s="1656"/>
      <c r="B48" s="1051" t="s">
        <v>460</v>
      </c>
      <c r="C48" s="835">
        <f>C8+C12+C15+C18+C21+C24+C27+C30+C33+C39+C45</f>
        <v>0</v>
      </c>
      <c r="D48" s="835">
        <f>D8+D12+D15+D18+D21+D24+D27+D30+D33+D39+D45</f>
        <v>0</v>
      </c>
      <c r="E48" s="835">
        <f>E8+E12+E15+E18+E21+E24+E27+E30+E33+E39+E45</f>
        <v>0</v>
      </c>
      <c r="F48" s="835">
        <f>F8+F12+F15+F18+F21+F24+F27+F30+F33+F39+F45</f>
        <v>0</v>
      </c>
      <c r="G48" s="835">
        <f>IF(D48=0,0,(G8*D8+G12*D12+G15*D15+G18*D18+G21*D21+G24*D24+G27*D27+G30*D30+G33*D33+G39*D39+G45*D45)/D48)</f>
        <v>0</v>
      </c>
    </row>
    <row r="49" spans="1:7" s="737" customFormat="1" ht="12.75" customHeight="1">
      <c r="A49" s="1657"/>
      <c r="B49" s="1051" t="s">
        <v>461</v>
      </c>
      <c r="C49" s="835">
        <f>C9+C13+C19+C16+C22+C25+C28+C31+C34+C40+C46</f>
        <v>0</v>
      </c>
      <c r="D49" s="835">
        <f>D9+D13+D19+D16+D22+D25+D28+D31+D34+D40+D46</f>
        <v>0</v>
      </c>
      <c r="E49" s="835">
        <f>E9+E13+E19+E16+E22+E25+E28+E31+E34+E40+E46</f>
        <v>0</v>
      </c>
      <c r="F49" s="835">
        <f>F9+F13+F19+F16+F22+F25+F28+F31+F34+F40+F46</f>
        <v>0</v>
      </c>
      <c r="G49" s="835">
        <f>IF(D49=0,0,(G9*D9+G13*D13+G16*D16+G19*D19+G22*D22+G25*D25+G28*D28+G31*D31+G34*D34+G40*D40+G46*D46)/D49)</f>
        <v>0</v>
      </c>
    </row>
    <row r="50" spans="1:7" s="746" customFormat="1" ht="15">
      <c r="A50" s="744"/>
      <c r="B50" s="745"/>
      <c r="C50" s="745"/>
      <c r="D50" s="1039"/>
      <c r="E50" s="1039"/>
      <c r="F50" s="1040"/>
      <c r="G50" s="1041"/>
    </row>
    <row r="51" spans="1:3" s="746" customFormat="1" ht="15">
      <c r="A51" s="744"/>
      <c r="B51" s="745" t="s">
        <v>211</v>
      </c>
      <c r="C51" s="745"/>
    </row>
    <row r="52" spans="1:3" s="746" customFormat="1" ht="15">
      <c r="A52" s="744"/>
      <c r="B52" s="745"/>
      <c r="C52" s="745"/>
    </row>
    <row r="53" spans="1:3" s="746" customFormat="1" ht="15">
      <c r="A53" s="744"/>
      <c r="B53" s="745" t="s">
        <v>211</v>
      </c>
      <c r="C53" s="745"/>
    </row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9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9.140625" style="724" customWidth="1"/>
    <col min="2" max="2" width="46.421875" style="724" customWidth="1"/>
    <col min="3" max="6" width="22.28125" style="724" customWidth="1"/>
    <col min="7" max="7" width="17.28125" style="724" bestFit="1" customWidth="1"/>
    <col min="8" max="16384" width="9.140625" style="724" customWidth="1"/>
  </cols>
  <sheetData>
    <row r="1" spans="2:7" ht="15">
      <c r="B1" s="1054" t="s">
        <v>377</v>
      </c>
      <c r="G1" s="1055" t="s">
        <v>205</v>
      </c>
    </row>
    <row r="2" ht="14.25">
      <c r="B2" s="909" t="s">
        <v>745</v>
      </c>
    </row>
    <row r="3" ht="14.25">
      <c r="G3" s="724" t="s">
        <v>956</v>
      </c>
    </row>
    <row r="4" spans="1:7" ht="14.25">
      <c r="A4" s="1665" t="s">
        <v>475</v>
      </c>
      <c r="B4" s="1665"/>
      <c r="C4" s="1665"/>
      <c r="D4" s="1665"/>
      <c r="E4" s="1665"/>
      <c r="F4" s="1665"/>
      <c r="G4" s="1665"/>
    </row>
    <row r="5" spans="1:7" ht="57">
      <c r="A5" s="1030" t="s">
        <v>453</v>
      </c>
      <c r="B5" s="1031" t="s">
        <v>207</v>
      </c>
      <c r="C5" s="1032" t="s">
        <v>454</v>
      </c>
      <c r="D5" s="1032" t="s">
        <v>455</v>
      </c>
      <c r="E5" s="1032" t="s">
        <v>456</v>
      </c>
      <c r="F5" s="1032" t="s">
        <v>457</v>
      </c>
      <c r="G5" s="1033" t="s">
        <v>458</v>
      </c>
    </row>
    <row r="6" spans="1:7" s="737" customFormat="1" ht="12.75" customHeight="1">
      <c r="A6" s="1057">
        <v>1</v>
      </c>
      <c r="B6" s="1058">
        <v>2</v>
      </c>
      <c r="C6" s="1057">
        <v>3</v>
      </c>
      <c r="D6" s="1057">
        <v>4</v>
      </c>
      <c r="E6" s="1057">
        <v>5</v>
      </c>
      <c r="F6" s="1057">
        <v>6</v>
      </c>
      <c r="G6" s="1059">
        <v>7</v>
      </c>
    </row>
    <row r="7" spans="1:7" s="737" customFormat="1" ht="12.75" customHeight="1">
      <c r="A7" s="1655">
        <v>1</v>
      </c>
      <c r="B7" s="1037" t="s">
        <v>459</v>
      </c>
      <c r="C7" s="836">
        <f>C8+C9</f>
        <v>0</v>
      </c>
      <c r="D7" s="836">
        <f>D8+D9</f>
        <v>0</v>
      </c>
      <c r="E7" s="836">
        <f>E8+E9</f>
        <v>0</v>
      </c>
      <c r="F7" s="836">
        <f>F8+F9</f>
        <v>0</v>
      </c>
      <c r="G7" s="836">
        <f>IF(D7=0,0,(G8*D8+G9*D9)/D7)</f>
        <v>0</v>
      </c>
    </row>
    <row r="8" spans="1:7" s="737" customFormat="1" ht="12.75" customHeight="1">
      <c r="A8" s="1656"/>
      <c r="B8" s="1042" t="s">
        <v>460</v>
      </c>
      <c r="C8" s="837"/>
      <c r="D8" s="837"/>
      <c r="E8" s="837"/>
      <c r="F8" s="837"/>
      <c r="G8" s="837"/>
    </row>
    <row r="9" spans="1:7" s="737" customFormat="1" ht="12.75" customHeight="1">
      <c r="A9" s="1657"/>
      <c r="B9" s="1042" t="s">
        <v>461</v>
      </c>
      <c r="C9" s="837"/>
      <c r="D9" s="837"/>
      <c r="E9" s="837"/>
      <c r="F9" s="837"/>
      <c r="G9" s="837"/>
    </row>
    <row r="10" spans="1:7" s="737" customFormat="1" ht="12.75" customHeight="1">
      <c r="A10" s="1043">
        <v>2</v>
      </c>
      <c r="B10" s="1037" t="s">
        <v>462</v>
      </c>
      <c r="C10" s="836">
        <f>C11+C14</f>
        <v>0</v>
      </c>
      <c r="D10" s="836">
        <f>D11+D14</f>
        <v>0</v>
      </c>
      <c r="E10" s="836">
        <f>E11+E14</f>
        <v>0</v>
      </c>
      <c r="F10" s="836">
        <f>F11+F14</f>
        <v>0</v>
      </c>
      <c r="G10" s="836">
        <f>IF(D10=0,0,(G11*D11+G14*D13)/D10)</f>
        <v>0</v>
      </c>
    </row>
    <row r="11" spans="1:7" s="737" customFormat="1" ht="12.75" customHeight="1">
      <c r="A11" s="1655"/>
      <c r="B11" s="1044" t="s">
        <v>463</v>
      </c>
      <c r="C11" s="1045">
        <f>C12+C13</f>
        <v>0</v>
      </c>
      <c r="D11" s="1045">
        <f>D12+D13</f>
        <v>0</v>
      </c>
      <c r="E11" s="1045">
        <f>E12+E13</f>
        <v>0</v>
      </c>
      <c r="F11" s="1045">
        <f>F12+F13</f>
        <v>0</v>
      </c>
      <c r="G11" s="1045">
        <f>IF(D11=0,0,(G12*D12+G13*D13)/D11)</f>
        <v>0</v>
      </c>
    </row>
    <row r="12" spans="1:7" s="737" customFormat="1" ht="12.75" customHeight="1">
      <c r="A12" s="1656"/>
      <c r="B12" s="1042" t="s">
        <v>460</v>
      </c>
      <c r="C12" s="837"/>
      <c r="D12" s="837"/>
      <c r="E12" s="837"/>
      <c r="F12" s="837"/>
      <c r="G12" s="837"/>
    </row>
    <row r="13" spans="1:7" s="737" customFormat="1" ht="12.75" customHeight="1">
      <c r="A13" s="1657"/>
      <c r="B13" s="1042" t="s">
        <v>461</v>
      </c>
      <c r="C13" s="837"/>
      <c r="D13" s="837"/>
      <c r="E13" s="837"/>
      <c r="F13" s="837"/>
      <c r="G13" s="837"/>
    </row>
    <row r="14" spans="1:7" s="737" customFormat="1" ht="12.75" customHeight="1">
      <c r="A14" s="1655"/>
      <c r="B14" s="1044" t="s">
        <v>464</v>
      </c>
      <c r="C14" s="1045">
        <f>C15+C16</f>
        <v>0</v>
      </c>
      <c r="D14" s="1045">
        <f>D15+D16</f>
        <v>0</v>
      </c>
      <c r="E14" s="1045">
        <f>E15+E16</f>
        <v>0</v>
      </c>
      <c r="F14" s="1045">
        <f>F15+F16</f>
        <v>0</v>
      </c>
      <c r="G14" s="1045">
        <f>IF(D14=0,0,(G15*D15+G16*D16)/D14)</f>
        <v>0</v>
      </c>
    </row>
    <row r="15" spans="1:7" s="737" customFormat="1" ht="12.75" customHeight="1">
      <c r="A15" s="1656"/>
      <c r="B15" s="1042" t="s">
        <v>460</v>
      </c>
      <c r="C15" s="837"/>
      <c r="D15" s="837"/>
      <c r="E15" s="837"/>
      <c r="F15" s="837"/>
      <c r="G15" s="837"/>
    </row>
    <row r="16" spans="1:7" s="737" customFormat="1" ht="12.75" customHeight="1">
      <c r="A16" s="1046"/>
      <c r="B16" s="1042" t="s">
        <v>461</v>
      </c>
      <c r="C16" s="837"/>
      <c r="D16" s="837"/>
      <c r="E16" s="837"/>
      <c r="F16" s="837"/>
      <c r="G16" s="837"/>
    </row>
    <row r="17" spans="1:7" s="737" customFormat="1" ht="12.75" customHeight="1">
      <c r="A17" s="1666">
        <v>3</v>
      </c>
      <c r="B17" s="1037" t="s">
        <v>465</v>
      </c>
      <c r="C17" s="836">
        <f>C18+C19</f>
        <v>0</v>
      </c>
      <c r="D17" s="836">
        <f>D18+D19</f>
        <v>0</v>
      </c>
      <c r="E17" s="836">
        <f>E18+E19</f>
        <v>0</v>
      </c>
      <c r="F17" s="836">
        <f>F18+F19</f>
        <v>0</v>
      </c>
      <c r="G17" s="836">
        <f>IF(D17=0,0,(G18*D18+G19*D19)/D17)</f>
        <v>0</v>
      </c>
    </row>
    <row r="18" spans="1:7" s="737" customFormat="1" ht="12.75" customHeight="1">
      <c r="A18" s="1667"/>
      <c r="B18" s="1042" t="s">
        <v>460</v>
      </c>
      <c r="C18" s="837"/>
      <c r="D18" s="837"/>
      <c r="E18" s="837"/>
      <c r="F18" s="837"/>
      <c r="G18" s="837"/>
    </row>
    <row r="19" spans="1:7" s="737" customFormat="1" ht="12.75" customHeight="1">
      <c r="A19" s="1046"/>
      <c r="B19" s="1042" t="s">
        <v>461</v>
      </c>
      <c r="C19" s="837"/>
      <c r="D19" s="837"/>
      <c r="E19" s="837"/>
      <c r="F19" s="837"/>
      <c r="G19" s="837"/>
    </row>
    <row r="20" spans="1:7" s="737" customFormat="1" ht="12.75" customHeight="1">
      <c r="A20" s="1655">
        <v>4</v>
      </c>
      <c r="B20" s="1037" t="s">
        <v>466</v>
      </c>
      <c r="C20" s="836">
        <f>C21+C22</f>
        <v>0</v>
      </c>
      <c r="D20" s="836">
        <f>D21+D22</f>
        <v>0</v>
      </c>
      <c r="E20" s="836">
        <f>E21+E22</f>
        <v>0</v>
      </c>
      <c r="F20" s="836">
        <f>F21+F22</f>
        <v>0</v>
      </c>
      <c r="G20" s="836">
        <f>IF(D20=0,0,(G21*D21+G22*D22)/D20)</f>
        <v>0</v>
      </c>
    </row>
    <row r="21" spans="1:7" s="737" customFormat="1" ht="12.75" customHeight="1">
      <c r="A21" s="1656"/>
      <c r="B21" s="1042" t="s">
        <v>460</v>
      </c>
      <c r="C21" s="837"/>
      <c r="D21" s="837"/>
      <c r="E21" s="837"/>
      <c r="F21" s="837"/>
      <c r="G21" s="837"/>
    </row>
    <row r="22" spans="1:7" s="737" customFormat="1" ht="12.75" customHeight="1">
      <c r="A22" s="1657"/>
      <c r="B22" s="1042" t="s">
        <v>461</v>
      </c>
      <c r="C22" s="837"/>
      <c r="D22" s="837"/>
      <c r="E22" s="837"/>
      <c r="F22" s="837"/>
      <c r="G22" s="837"/>
    </row>
    <row r="23" spans="1:7" s="737" customFormat="1" ht="12.75" customHeight="1">
      <c r="A23" s="1655">
        <v>5</v>
      </c>
      <c r="B23" s="1037" t="s">
        <v>467</v>
      </c>
      <c r="C23" s="836">
        <f>C24+C25</f>
        <v>0</v>
      </c>
      <c r="D23" s="836">
        <f>D24+D25</f>
        <v>0</v>
      </c>
      <c r="E23" s="836">
        <f>E24+E25</f>
        <v>0</v>
      </c>
      <c r="F23" s="836">
        <f>F24+F25</f>
        <v>0</v>
      </c>
      <c r="G23" s="836">
        <f>IF(D23=0,0,(G24*D24+G25*D25)/D23)</f>
        <v>0</v>
      </c>
    </row>
    <row r="24" spans="1:7" s="737" customFormat="1" ht="12.75" customHeight="1">
      <c r="A24" s="1656"/>
      <c r="B24" s="1042" t="s">
        <v>460</v>
      </c>
      <c r="C24" s="837"/>
      <c r="D24" s="837"/>
      <c r="E24" s="837"/>
      <c r="F24" s="837"/>
      <c r="G24" s="837"/>
    </row>
    <row r="25" spans="1:7" s="737" customFormat="1" ht="12.75" customHeight="1">
      <c r="A25" s="1657"/>
      <c r="B25" s="1042" t="s">
        <v>461</v>
      </c>
      <c r="C25" s="837"/>
      <c r="D25" s="837"/>
      <c r="E25" s="837"/>
      <c r="F25" s="837"/>
      <c r="G25" s="837"/>
    </row>
    <row r="26" spans="1:7" s="737" customFormat="1" ht="12.75" customHeight="1">
      <c r="A26" s="1655">
        <v>6</v>
      </c>
      <c r="B26" s="1037" t="s">
        <v>468</v>
      </c>
      <c r="C26" s="836">
        <f>C27+C28</f>
        <v>0</v>
      </c>
      <c r="D26" s="836">
        <f>D27+D28</f>
        <v>0</v>
      </c>
      <c r="E26" s="836">
        <f>E27+E28</f>
        <v>0</v>
      </c>
      <c r="F26" s="836">
        <f>F27+F28</f>
        <v>0</v>
      </c>
      <c r="G26" s="836">
        <f>IF(D26=0,0,(G27*D27+G28*D28)/D26)</f>
        <v>0</v>
      </c>
    </row>
    <row r="27" spans="1:7" s="737" customFormat="1" ht="12.75" customHeight="1">
      <c r="A27" s="1656"/>
      <c r="B27" s="1042" t="s">
        <v>460</v>
      </c>
      <c r="C27" s="837"/>
      <c r="D27" s="837"/>
      <c r="E27" s="837"/>
      <c r="F27" s="837"/>
      <c r="G27" s="837"/>
    </row>
    <row r="28" spans="1:7" s="737" customFormat="1" ht="12.75" customHeight="1">
      <c r="A28" s="1657"/>
      <c r="B28" s="1042" t="s">
        <v>461</v>
      </c>
      <c r="C28" s="837"/>
      <c r="D28" s="837"/>
      <c r="E28" s="837"/>
      <c r="F28" s="837"/>
      <c r="G28" s="837"/>
    </row>
    <row r="29" spans="1:7" s="737" customFormat="1" ht="12.75" customHeight="1">
      <c r="A29" s="1655">
        <v>7</v>
      </c>
      <c r="B29" s="1037" t="s">
        <v>469</v>
      </c>
      <c r="C29" s="836">
        <f>C30+C31</f>
        <v>0</v>
      </c>
      <c r="D29" s="836">
        <f>D30+D31</f>
        <v>0</v>
      </c>
      <c r="E29" s="836">
        <f>E30+E31</f>
        <v>0</v>
      </c>
      <c r="F29" s="836">
        <f>F30+F31</f>
        <v>0</v>
      </c>
      <c r="G29" s="836">
        <f>IF(D29=0,0,(G30*D30+G31*D31)/D29)</f>
        <v>0</v>
      </c>
    </row>
    <row r="30" spans="1:7" s="737" customFormat="1" ht="12.75" customHeight="1">
      <c r="A30" s="1656"/>
      <c r="B30" s="1042" t="s">
        <v>460</v>
      </c>
      <c r="C30" s="837"/>
      <c r="D30" s="837"/>
      <c r="E30" s="837"/>
      <c r="F30" s="837"/>
      <c r="G30" s="837"/>
    </row>
    <row r="31" spans="1:7" s="737" customFormat="1" ht="12.75" customHeight="1">
      <c r="A31" s="1656"/>
      <c r="B31" s="1042" t="s">
        <v>461</v>
      </c>
      <c r="C31" s="837"/>
      <c r="D31" s="837"/>
      <c r="E31" s="837"/>
      <c r="F31" s="837"/>
      <c r="G31" s="837"/>
    </row>
    <row r="32" spans="1:7" s="737" customFormat="1" ht="12.75" customHeight="1">
      <c r="A32" s="1655">
        <v>8</v>
      </c>
      <c r="B32" s="1038" t="s">
        <v>470</v>
      </c>
      <c r="C32" s="836">
        <f>C33+C34</f>
        <v>0</v>
      </c>
      <c r="D32" s="836">
        <f>D33+D34</f>
        <v>0</v>
      </c>
      <c r="E32" s="836">
        <f>E33+E34</f>
        <v>0</v>
      </c>
      <c r="F32" s="836">
        <f>F33+F34</f>
        <v>0</v>
      </c>
      <c r="G32" s="836">
        <f>IF(D32=0,0,(G33*D33+G34*D34)/D32)</f>
        <v>0</v>
      </c>
    </row>
    <row r="33" spans="1:7" s="737" customFormat="1" ht="12.75" customHeight="1">
      <c r="A33" s="1656"/>
      <c r="B33" s="1047" t="s">
        <v>460</v>
      </c>
      <c r="C33" s="837"/>
      <c r="D33" s="837"/>
      <c r="E33" s="837"/>
      <c r="F33" s="837"/>
      <c r="G33" s="837"/>
    </row>
    <row r="34" spans="1:7" s="737" customFormat="1" ht="12.75" customHeight="1">
      <c r="A34" s="1656"/>
      <c r="B34" s="1047" t="s">
        <v>461</v>
      </c>
      <c r="C34" s="837"/>
      <c r="D34" s="837"/>
      <c r="E34" s="837"/>
      <c r="F34" s="837"/>
      <c r="G34" s="837"/>
    </row>
    <row r="35" spans="1:7" s="737" customFormat="1" ht="12.75" customHeight="1">
      <c r="A35" s="1656"/>
      <c r="B35" s="1056" t="s">
        <v>794</v>
      </c>
      <c r="C35" s="1045">
        <f>C36+C37</f>
        <v>0</v>
      </c>
      <c r="D35" s="1045">
        <f>D36+D37</f>
        <v>0</v>
      </c>
      <c r="E35" s="1045">
        <f>E36+E37</f>
        <v>0</v>
      </c>
      <c r="F35" s="1045">
        <f>F36+F37</f>
        <v>0</v>
      </c>
      <c r="G35" s="1045">
        <f>IF(D35=0,0,(G36*D36+G37*D37)/D35)</f>
        <v>0</v>
      </c>
    </row>
    <row r="36" spans="1:7" s="737" customFormat="1" ht="12.75" customHeight="1">
      <c r="A36" s="1656"/>
      <c r="B36" s="1047" t="s">
        <v>460</v>
      </c>
      <c r="C36" s="837"/>
      <c r="D36" s="837"/>
      <c r="E36" s="837"/>
      <c r="F36" s="837"/>
      <c r="G36" s="837"/>
    </row>
    <row r="37" spans="1:7" s="737" customFormat="1" ht="12.75" customHeight="1">
      <c r="A37" s="1656"/>
      <c r="B37" s="1047" t="s">
        <v>461</v>
      </c>
      <c r="C37" s="837"/>
      <c r="D37" s="837"/>
      <c r="E37" s="837"/>
      <c r="F37" s="837"/>
      <c r="G37" s="837"/>
    </row>
    <row r="38" spans="1:7" s="737" customFormat="1" ht="12.75" customHeight="1">
      <c r="A38" s="1663" t="s">
        <v>795</v>
      </c>
      <c r="B38" s="1038" t="s">
        <v>112</v>
      </c>
      <c r="C38" s="836">
        <f>C39+C40</f>
        <v>0</v>
      </c>
      <c r="D38" s="836">
        <f>D39+D40</f>
        <v>0</v>
      </c>
      <c r="E38" s="836">
        <f>E39+E40</f>
        <v>0</v>
      </c>
      <c r="F38" s="836">
        <f>F39+F40</f>
        <v>0</v>
      </c>
      <c r="G38" s="836">
        <f>IF(D38=0,0,(G39*D39+G40*D40)/D38)</f>
        <v>0</v>
      </c>
    </row>
    <row r="39" spans="1:7" s="737" customFormat="1" ht="12.75" customHeight="1">
      <c r="A39" s="1664"/>
      <c r="B39" s="1047" t="s">
        <v>460</v>
      </c>
      <c r="C39" s="837"/>
      <c r="D39" s="837"/>
      <c r="E39" s="837"/>
      <c r="F39" s="837"/>
      <c r="G39" s="837"/>
    </row>
    <row r="40" spans="1:7" s="737" customFormat="1" ht="12.75" customHeight="1">
      <c r="A40" s="1664"/>
      <c r="B40" s="1047" t="s">
        <v>461</v>
      </c>
      <c r="C40" s="837"/>
      <c r="D40" s="837"/>
      <c r="E40" s="837"/>
      <c r="F40" s="837"/>
      <c r="G40" s="837"/>
    </row>
    <row r="41" spans="1:7" s="737" customFormat="1" ht="12.75" customHeight="1">
      <c r="A41" s="1656"/>
      <c r="B41" s="1056" t="s">
        <v>794</v>
      </c>
      <c r="C41" s="1045">
        <f>C42+C43</f>
        <v>0</v>
      </c>
      <c r="D41" s="1045">
        <f>D42+D43</f>
        <v>0</v>
      </c>
      <c r="E41" s="1045">
        <f>E42+E43</f>
        <v>0</v>
      </c>
      <c r="F41" s="1045">
        <f>F42+F43</f>
        <v>0</v>
      </c>
      <c r="G41" s="1045">
        <f>IF(D41=0,0,(G42*D42+G43*D43)/D41)</f>
        <v>0</v>
      </c>
    </row>
    <row r="42" spans="1:7" s="737" customFormat="1" ht="12.75" customHeight="1">
      <c r="A42" s="1656"/>
      <c r="B42" s="1047" t="s">
        <v>460</v>
      </c>
      <c r="C42" s="837"/>
      <c r="D42" s="837"/>
      <c r="E42" s="837"/>
      <c r="F42" s="837"/>
      <c r="G42" s="837"/>
    </row>
    <row r="43" spans="1:7" s="737" customFormat="1" ht="12.75" customHeight="1">
      <c r="A43" s="1657"/>
      <c r="B43" s="1047" t="s">
        <v>461</v>
      </c>
      <c r="C43" s="837"/>
      <c r="D43" s="837"/>
      <c r="E43" s="837"/>
      <c r="F43" s="837"/>
      <c r="G43" s="837"/>
    </row>
    <row r="44" spans="1:7" s="737" customFormat="1" ht="12.75" customHeight="1">
      <c r="A44" s="1656">
        <v>9</v>
      </c>
      <c r="B44" s="1037" t="s">
        <v>471</v>
      </c>
      <c r="C44" s="836">
        <f>C45+C46</f>
        <v>0</v>
      </c>
      <c r="D44" s="836">
        <f>D45+D46</f>
        <v>0</v>
      </c>
      <c r="E44" s="836">
        <f>E45+E46</f>
        <v>0</v>
      </c>
      <c r="F44" s="836">
        <f>F45+F46</f>
        <v>0</v>
      </c>
      <c r="G44" s="836">
        <f>IF(D44=0,0,(G45*D45+G46*D46)/D44)</f>
        <v>0</v>
      </c>
    </row>
    <row r="45" spans="1:7" s="737" customFormat="1" ht="12.75" customHeight="1">
      <c r="A45" s="1656"/>
      <c r="B45" s="1042" t="s">
        <v>460</v>
      </c>
      <c r="C45" s="837"/>
      <c r="D45" s="837"/>
      <c r="E45" s="837"/>
      <c r="F45" s="837"/>
      <c r="G45" s="837"/>
    </row>
    <row r="46" spans="1:7" s="737" customFormat="1" ht="12.75" customHeight="1">
      <c r="A46" s="1657"/>
      <c r="B46" s="1042" t="s">
        <v>461</v>
      </c>
      <c r="C46" s="837"/>
      <c r="D46" s="837"/>
      <c r="E46" s="837"/>
      <c r="F46" s="837"/>
      <c r="G46" s="837"/>
    </row>
    <row r="47" spans="1:7" s="737" customFormat="1" ht="12.75" customHeight="1">
      <c r="A47" s="1655"/>
      <c r="B47" s="1051" t="s">
        <v>472</v>
      </c>
      <c r="C47" s="835">
        <f>C7+C10+C17+C20+C23+C26+C29+C32+C38+C44</f>
        <v>0</v>
      </c>
      <c r="D47" s="835">
        <f>D7+D10+D17+D20+D23+D26+D29+D32+D38+D44</f>
        <v>0</v>
      </c>
      <c r="E47" s="835">
        <f>E7+E10+E17+E20+E23+E26+E29+E32+E38+E44</f>
        <v>0</v>
      </c>
      <c r="F47" s="835">
        <f>F7+F10+F17+F20+F23+F26+F29+F32+F38+F44</f>
        <v>0</v>
      </c>
      <c r="G47" s="835">
        <f>IF(D47=0,0,(G48*D48+G49*D49)/D47)</f>
        <v>0</v>
      </c>
    </row>
    <row r="48" spans="1:7" s="737" customFormat="1" ht="12.75" customHeight="1">
      <c r="A48" s="1656"/>
      <c r="B48" s="1051" t="s">
        <v>460</v>
      </c>
      <c r="C48" s="835">
        <f>C8+C12+C15+C18+C21+C24+C27+C30+C33+C39+C45</f>
        <v>0</v>
      </c>
      <c r="D48" s="835">
        <f>D8+D12+D15+D18+D21+D24+D27+D30+D33+D39+D45</f>
        <v>0</v>
      </c>
      <c r="E48" s="835">
        <f>E8+E12+E15+E18+E21+E24+E27+E30+E33+E39+E45</f>
        <v>0</v>
      </c>
      <c r="F48" s="835">
        <f>F8+F12+F15+F18+F21+F24+F27+F30+F33+F39+F45</f>
        <v>0</v>
      </c>
      <c r="G48" s="835">
        <f>IF(D48=0,0,(G8*D8+G12*D12+G15*D15+G18*D18+G21*D21+G24*D24+G27*D27+G30*D30+G33*D33+G39*D39+G45*D45)/D48)</f>
        <v>0</v>
      </c>
    </row>
    <row r="49" spans="1:7" s="737" customFormat="1" ht="12.75" customHeight="1">
      <c r="A49" s="1657"/>
      <c r="B49" s="1051" t="s">
        <v>461</v>
      </c>
      <c r="C49" s="835">
        <f>C9+C13+C19+C16+C22+C25+C28+C31+C34+C40+C46</f>
        <v>0</v>
      </c>
      <c r="D49" s="835">
        <f>D9+D13+D19+D16+D22+D25+D28+D31+D34+D40+D46</f>
        <v>0</v>
      </c>
      <c r="E49" s="835">
        <f>E9+E13+E19+E16+E22+E25+E28+E31+E34+E40+E46</f>
        <v>0</v>
      </c>
      <c r="F49" s="835">
        <f>F9+F13+F19+F16+F22+F25+F28+F31+F34+F40+F46</f>
        <v>0</v>
      </c>
      <c r="G49" s="835">
        <f>IF(D49=0,0,(G9*D9+G13*D13+G16*D16+G19*D19+G22*D22+G25*D25+G28*D28+G31*D31+G34*D34+G40*D40+G46*D46)/D49)</f>
        <v>0</v>
      </c>
    </row>
    <row r="50" spans="1:7" s="746" customFormat="1" ht="15">
      <c r="A50" s="744"/>
      <c r="B50" s="745"/>
      <c r="C50" s="745"/>
      <c r="D50" s="1039"/>
      <c r="E50" s="1039"/>
      <c r="F50" s="1040"/>
      <c r="G50" s="1041"/>
    </row>
    <row r="51" spans="1:3" s="746" customFormat="1" ht="15">
      <c r="A51" s="744"/>
      <c r="B51" s="745" t="s">
        <v>211</v>
      </c>
      <c r="C51" s="745"/>
    </row>
    <row r="52" spans="1:3" s="746" customFormat="1" ht="15">
      <c r="A52" s="744"/>
      <c r="B52" s="745"/>
      <c r="C52" s="745"/>
    </row>
    <row r="53" spans="1:3" s="746" customFormat="1" ht="15">
      <c r="A53" s="744"/>
      <c r="B53" s="745" t="s">
        <v>211</v>
      </c>
      <c r="C53" s="745"/>
    </row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2" sqref="E52"/>
    </sheetView>
  </sheetViews>
  <sheetFormatPr defaultColWidth="9.140625" defaultRowHeight="12.75"/>
  <cols>
    <col min="1" max="1" width="9.140625" style="72" customWidth="1"/>
    <col min="2" max="2" width="46.421875" style="72" customWidth="1"/>
    <col min="3" max="6" width="22.28125" style="72" customWidth="1"/>
    <col min="7" max="7" width="17.28125" style="72" bestFit="1" customWidth="1"/>
    <col min="8" max="16384" width="9.140625" style="72" customWidth="1"/>
  </cols>
  <sheetData>
    <row r="1" spans="2:7" ht="12.75">
      <c r="B1" s="352" t="s">
        <v>377</v>
      </c>
      <c r="G1" s="90" t="s">
        <v>205</v>
      </c>
    </row>
    <row r="2" ht="12.75">
      <c r="B2" s="80" t="s">
        <v>745</v>
      </c>
    </row>
    <row r="3" ht="12.75">
      <c r="G3" s="72" t="s">
        <v>956</v>
      </c>
    </row>
    <row r="4" spans="1:7" ht="12.75">
      <c r="A4" s="1673" t="s">
        <v>476</v>
      </c>
      <c r="B4" s="1673"/>
      <c r="C4" s="1673"/>
      <c r="D4" s="1673"/>
      <c r="E4" s="1673"/>
      <c r="F4" s="1673"/>
      <c r="G4" s="1673"/>
    </row>
    <row r="5" spans="1:7" ht="38.25">
      <c r="A5" s="343" t="s">
        <v>453</v>
      </c>
      <c r="B5" s="344" t="s">
        <v>207</v>
      </c>
      <c r="C5" s="345" t="s">
        <v>454</v>
      </c>
      <c r="D5" s="345" t="s">
        <v>455</v>
      </c>
      <c r="E5" s="345" t="s">
        <v>456</v>
      </c>
      <c r="F5" s="345" t="s">
        <v>457</v>
      </c>
      <c r="G5" s="346" t="s">
        <v>458</v>
      </c>
    </row>
    <row r="6" spans="1:7" ht="12.75" customHeight="1">
      <c r="A6" s="347">
        <v>1</v>
      </c>
      <c r="B6" s="348">
        <v>2</v>
      </c>
      <c r="C6" s="347">
        <v>3</v>
      </c>
      <c r="D6" s="347">
        <v>4</v>
      </c>
      <c r="E6" s="347">
        <v>5</v>
      </c>
      <c r="F6" s="347">
        <v>6</v>
      </c>
      <c r="G6" s="349">
        <v>7</v>
      </c>
    </row>
    <row r="7" spans="1:7" s="720" customFormat="1" ht="12.75" customHeight="1">
      <c r="A7" s="1668">
        <v>1</v>
      </c>
      <c r="B7" s="350" t="s">
        <v>459</v>
      </c>
      <c r="C7" s="1060">
        <f>C8+C9</f>
        <v>0</v>
      </c>
      <c r="D7" s="1060">
        <f>D8+D9</f>
        <v>0</v>
      </c>
      <c r="E7" s="1060">
        <f>E8+E9</f>
        <v>0</v>
      </c>
      <c r="F7" s="1060">
        <f>F8+F9</f>
        <v>0</v>
      </c>
      <c r="G7" s="1060">
        <f>IF(D7=0,0,(G8*D8+G9*D9)/D7)</f>
        <v>0</v>
      </c>
    </row>
    <row r="8" spans="1:7" s="720" customFormat="1" ht="12.75" customHeight="1">
      <c r="A8" s="1669"/>
      <c r="B8" s="1061" t="s">
        <v>460</v>
      </c>
      <c r="C8" s="849"/>
      <c r="D8" s="849"/>
      <c r="E8" s="849"/>
      <c r="F8" s="849"/>
      <c r="G8" s="849"/>
    </row>
    <row r="9" spans="1:7" s="720" customFormat="1" ht="12.75" customHeight="1">
      <c r="A9" s="1672"/>
      <c r="B9" s="1061" t="s">
        <v>461</v>
      </c>
      <c r="C9" s="849"/>
      <c r="D9" s="849"/>
      <c r="E9" s="849"/>
      <c r="F9" s="849"/>
      <c r="G9" s="849"/>
    </row>
    <row r="10" spans="1:7" s="720" customFormat="1" ht="12.75" customHeight="1">
      <c r="A10" s="1062">
        <v>2</v>
      </c>
      <c r="B10" s="350" t="s">
        <v>462</v>
      </c>
      <c r="C10" s="1060">
        <f>C11+C14</f>
        <v>0</v>
      </c>
      <c r="D10" s="1060">
        <f>D11+D14</f>
        <v>0</v>
      </c>
      <c r="E10" s="1060">
        <f>E11+E14</f>
        <v>0</v>
      </c>
      <c r="F10" s="1060">
        <f>F11+F14</f>
        <v>0</v>
      </c>
      <c r="G10" s="1060">
        <f>IF(D10=0,0,(G11*D11+G14*D14)/D10)</f>
        <v>0</v>
      </c>
    </row>
    <row r="11" spans="1:7" s="720" customFormat="1" ht="12.75" customHeight="1">
      <c r="A11" s="1668"/>
      <c r="B11" s="1063" t="s">
        <v>463</v>
      </c>
      <c r="C11" s="1064">
        <f>C12+C13</f>
        <v>0</v>
      </c>
      <c r="D11" s="1064">
        <f>D12+D13</f>
        <v>0</v>
      </c>
      <c r="E11" s="1064">
        <f>E12+E13</f>
        <v>0</v>
      </c>
      <c r="F11" s="1064">
        <f>F12+F13</f>
        <v>0</v>
      </c>
      <c r="G11" s="1064">
        <f>IF(D11=0,0,(G12*D12+G13*D13)/D11)</f>
        <v>0</v>
      </c>
    </row>
    <row r="12" spans="1:7" s="720" customFormat="1" ht="12.75" customHeight="1">
      <c r="A12" s="1669"/>
      <c r="B12" s="1061" t="s">
        <v>460</v>
      </c>
      <c r="C12" s="849"/>
      <c r="D12" s="849"/>
      <c r="E12" s="849"/>
      <c r="F12" s="849"/>
      <c r="G12" s="849"/>
    </row>
    <row r="13" spans="1:7" s="720" customFormat="1" ht="12.75" customHeight="1">
      <c r="A13" s="1672"/>
      <c r="B13" s="1061" t="s">
        <v>461</v>
      </c>
      <c r="C13" s="849"/>
      <c r="D13" s="849"/>
      <c r="E13" s="849"/>
      <c r="F13" s="849"/>
      <c r="G13" s="849"/>
    </row>
    <row r="14" spans="1:7" s="720" customFormat="1" ht="12.75" customHeight="1">
      <c r="A14" s="1674"/>
      <c r="B14" s="1063" t="s">
        <v>464</v>
      </c>
      <c r="C14" s="1064">
        <f>C15+C16</f>
        <v>0</v>
      </c>
      <c r="D14" s="1064">
        <f>D15+D16</f>
        <v>0</v>
      </c>
      <c r="E14" s="1064">
        <f>E15+E16</f>
        <v>0</v>
      </c>
      <c r="F14" s="1064">
        <f>F15+F16</f>
        <v>0</v>
      </c>
      <c r="G14" s="1064">
        <f>IF(D14=0,0,(G15*D15+G16*D16)/D14)</f>
        <v>0</v>
      </c>
    </row>
    <row r="15" spans="1:7" s="720" customFormat="1" ht="12.75" customHeight="1">
      <c r="A15" s="1675"/>
      <c r="B15" s="1061" t="s">
        <v>460</v>
      </c>
      <c r="C15" s="849"/>
      <c r="D15" s="849"/>
      <c r="E15" s="849"/>
      <c r="F15" s="849"/>
      <c r="G15" s="849"/>
    </row>
    <row r="16" spans="1:7" s="720" customFormat="1" ht="12.75" customHeight="1">
      <c r="A16" s="1065"/>
      <c r="B16" s="1061" t="s">
        <v>461</v>
      </c>
      <c r="C16" s="849"/>
      <c r="D16" s="849"/>
      <c r="E16" s="849"/>
      <c r="F16" s="849"/>
      <c r="G16" s="849"/>
    </row>
    <row r="17" spans="1:7" s="720" customFormat="1" ht="12.75" customHeight="1">
      <c r="A17" s="1670">
        <v>3</v>
      </c>
      <c r="B17" s="350" t="s">
        <v>465</v>
      </c>
      <c r="C17" s="1060">
        <f>C18+C19</f>
        <v>0</v>
      </c>
      <c r="D17" s="1060">
        <f>D18+D19</f>
        <v>0</v>
      </c>
      <c r="E17" s="1060">
        <f>E18+E19</f>
        <v>0</v>
      </c>
      <c r="F17" s="1060">
        <f>F18+F19</f>
        <v>0</v>
      </c>
      <c r="G17" s="1060">
        <f>IF(D17=0,0,(G18*D18+G19*D19)/D17)</f>
        <v>0</v>
      </c>
    </row>
    <row r="18" spans="1:7" s="720" customFormat="1" ht="12.75" customHeight="1">
      <c r="A18" s="1671"/>
      <c r="B18" s="1061" t="s">
        <v>460</v>
      </c>
      <c r="C18" s="849"/>
      <c r="D18" s="849"/>
      <c r="E18" s="849"/>
      <c r="F18" s="849"/>
      <c r="G18" s="849"/>
    </row>
    <row r="19" spans="1:7" s="720" customFormat="1" ht="12.75" customHeight="1">
      <c r="A19" s="1066"/>
      <c r="B19" s="1061" t="s">
        <v>461</v>
      </c>
      <c r="C19" s="849"/>
      <c r="D19" s="849"/>
      <c r="E19" s="849"/>
      <c r="F19" s="849"/>
      <c r="G19" s="849"/>
    </row>
    <row r="20" spans="1:7" s="720" customFormat="1" ht="12.75" customHeight="1">
      <c r="A20" s="1668">
        <v>4</v>
      </c>
      <c r="B20" s="350" t="s">
        <v>466</v>
      </c>
      <c r="C20" s="1060">
        <f>C21+C22</f>
        <v>0</v>
      </c>
      <c r="D20" s="1060">
        <f>D21+D22</f>
        <v>0</v>
      </c>
      <c r="E20" s="1060">
        <f>E21+E22</f>
        <v>0</v>
      </c>
      <c r="F20" s="1060">
        <f>F21+F22</f>
        <v>0</v>
      </c>
      <c r="G20" s="1060">
        <f>IF(D20=0,0,(G21*D21+G22*D22)/D20)</f>
        <v>0</v>
      </c>
    </row>
    <row r="21" spans="1:7" s="720" customFormat="1" ht="12.75" customHeight="1">
      <c r="A21" s="1669"/>
      <c r="B21" s="1061" t="s">
        <v>460</v>
      </c>
      <c r="C21" s="849"/>
      <c r="D21" s="849"/>
      <c r="E21" s="849"/>
      <c r="F21" s="849"/>
      <c r="G21" s="849"/>
    </row>
    <row r="22" spans="1:7" s="720" customFormat="1" ht="12.75" customHeight="1">
      <c r="A22" s="1672"/>
      <c r="B22" s="1061" t="s">
        <v>461</v>
      </c>
      <c r="C22" s="849"/>
      <c r="D22" s="849"/>
      <c r="E22" s="849"/>
      <c r="F22" s="849"/>
      <c r="G22" s="849"/>
    </row>
    <row r="23" spans="1:7" s="720" customFormat="1" ht="12.75" customHeight="1">
      <c r="A23" s="1668">
        <v>5</v>
      </c>
      <c r="B23" s="350" t="s">
        <v>467</v>
      </c>
      <c r="C23" s="1060">
        <f>C24+C25</f>
        <v>0</v>
      </c>
      <c r="D23" s="1060">
        <f>D24+D25</f>
        <v>0</v>
      </c>
      <c r="E23" s="1060">
        <f>E24+E25</f>
        <v>0</v>
      </c>
      <c r="F23" s="1060">
        <f>F24+F25</f>
        <v>0</v>
      </c>
      <c r="G23" s="1060">
        <f>IF(D23=0,0,(G24*D24+G25*D25)/D23)</f>
        <v>0</v>
      </c>
    </row>
    <row r="24" spans="1:7" s="720" customFormat="1" ht="12.75" customHeight="1">
      <c r="A24" s="1669"/>
      <c r="B24" s="1061" t="s">
        <v>460</v>
      </c>
      <c r="C24" s="849"/>
      <c r="D24" s="849"/>
      <c r="E24" s="849"/>
      <c r="F24" s="849"/>
      <c r="G24" s="849"/>
    </row>
    <row r="25" spans="1:7" s="720" customFormat="1" ht="12.75" customHeight="1">
      <c r="A25" s="1672"/>
      <c r="B25" s="1061" t="s">
        <v>461</v>
      </c>
      <c r="C25" s="849"/>
      <c r="D25" s="849"/>
      <c r="E25" s="849"/>
      <c r="F25" s="849"/>
      <c r="G25" s="849"/>
    </row>
    <row r="26" spans="1:7" s="720" customFormat="1" ht="12.75" customHeight="1">
      <c r="A26" s="1668">
        <v>6</v>
      </c>
      <c r="B26" s="350" t="s">
        <v>468</v>
      </c>
      <c r="C26" s="1060">
        <f>C27+C28</f>
        <v>0</v>
      </c>
      <c r="D26" s="1060">
        <f>D27+D28</f>
        <v>0</v>
      </c>
      <c r="E26" s="1060">
        <f>E27+E28</f>
        <v>0</v>
      </c>
      <c r="F26" s="1060">
        <f>F27+F28</f>
        <v>0</v>
      </c>
      <c r="G26" s="1060">
        <f>IF(D26=0,0,(G27*D27+G28*D28)/D26)</f>
        <v>0</v>
      </c>
    </row>
    <row r="27" spans="1:7" s="720" customFormat="1" ht="12.75" customHeight="1">
      <c r="A27" s="1669"/>
      <c r="B27" s="1061" t="s">
        <v>460</v>
      </c>
      <c r="C27" s="849"/>
      <c r="D27" s="849"/>
      <c r="E27" s="849"/>
      <c r="F27" s="849"/>
      <c r="G27" s="849"/>
    </row>
    <row r="28" spans="1:7" s="720" customFormat="1" ht="12.75" customHeight="1">
      <c r="A28" s="1672"/>
      <c r="B28" s="1061" t="s">
        <v>461</v>
      </c>
      <c r="C28" s="849"/>
      <c r="D28" s="849"/>
      <c r="E28" s="849"/>
      <c r="F28" s="849"/>
      <c r="G28" s="849"/>
    </row>
    <row r="29" spans="1:7" s="720" customFormat="1" ht="12.75" customHeight="1">
      <c r="A29" s="1668">
        <v>7</v>
      </c>
      <c r="B29" s="350" t="s">
        <v>469</v>
      </c>
      <c r="C29" s="1060">
        <f>C30+C31</f>
        <v>0</v>
      </c>
      <c r="D29" s="1060">
        <f>D30+D31</f>
        <v>0</v>
      </c>
      <c r="E29" s="1060">
        <f>E30+E31</f>
        <v>0</v>
      </c>
      <c r="F29" s="1060">
        <f>F30+F31</f>
        <v>0</v>
      </c>
      <c r="G29" s="1060">
        <f>IF(D29=0,0,(G30*D30+G31*D31)/D29)</f>
        <v>0</v>
      </c>
    </row>
    <row r="30" spans="1:7" s="720" customFormat="1" ht="12.75" customHeight="1">
      <c r="A30" s="1669"/>
      <c r="B30" s="1061" t="s">
        <v>460</v>
      </c>
      <c r="C30" s="849"/>
      <c r="D30" s="849"/>
      <c r="E30" s="849"/>
      <c r="F30" s="849"/>
      <c r="G30" s="849"/>
    </row>
    <row r="31" spans="1:7" s="720" customFormat="1" ht="12.75" customHeight="1">
      <c r="A31" s="1669"/>
      <c r="B31" s="1061" t="s">
        <v>461</v>
      </c>
      <c r="C31" s="849"/>
      <c r="D31" s="849"/>
      <c r="E31" s="849"/>
      <c r="F31" s="849"/>
      <c r="G31" s="849"/>
    </row>
    <row r="32" spans="1:7" s="720" customFormat="1" ht="12.75" customHeight="1">
      <c r="A32" s="1668">
        <v>8</v>
      </c>
      <c r="B32" s="351" t="s">
        <v>470</v>
      </c>
      <c r="C32" s="1060">
        <f>C33+C34</f>
        <v>0</v>
      </c>
      <c r="D32" s="1060">
        <f>D33+D34</f>
        <v>0</v>
      </c>
      <c r="E32" s="1060">
        <f>E33+E34</f>
        <v>0</v>
      </c>
      <c r="F32" s="1060">
        <f>F33+F34</f>
        <v>0</v>
      </c>
      <c r="G32" s="1060">
        <f>IF(D32=0,0,(G33*D33+G34*D34)/D32)</f>
        <v>0</v>
      </c>
    </row>
    <row r="33" spans="1:7" s="720" customFormat="1" ht="12.75" customHeight="1">
      <c r="A33" s="1669"/>
      <c r="B33" s="1067" t="s">
        <v>460</v>
      </c>
      <c r="C33" s="849"/>
      <c r="D33" s="849"/>
      <c r="E33" s="849"/>
      <c r="F33" s="849"/>
      <c r="G33" s="849"/>
    </row>
    <row r="34" spans="1:7" s="720" customFormat="1" ht="12.75" customHeight="1">
      <c r="A34" s="1669"/>
      <c r="B34" s="1067" t="s">
        <v>461</v>
      </c>
      <c r="C34" s="849"/>
      <c r="D34" s="849"/>
      <c r="E34" s="849"/>
      <c r="F34" s="849"/>
      <c r="G34" s="849"/>
    </row>
    <row r="35" spans="1:7" s="720" customFormat="1" ht="12.75" customHeight="1">
      <c r="A35" s="1669"/>
      <c r="B35" s="1068" t="s">
        <v>794</v>
      </c>
      <c r="C35" s="1064">
        <f>C36+C37</f>
        <v>0</v>
      </c>
      <c r="D35" s="1064">
        <f>D36+D37</f>
        <v>0</v>
      </c>
      <c r="E35" s="1064">
        <f>E36+E37</f>
        <v>0</v>
      </c>
      <c r="F35" s="1064">
        <f>F36+F37</f>
        <v>0</v>
      </c>
      <c r="G35" s="1064">
        <f>IF(D35=0,0,(G36*D36+G37*D37)/D35)</f>
        <v>0</v>
      </c>
    </row>
    <row r="36" spans="1:7" s="720" customFormat="1" ht="12.75" customHeight="1">
      <c r="A36" s="1669"/>
      <c r="B36" s="1067" t="s">
        <v>460</v>
      </c>
      <c r="C36" s="849"/>
      <c r="D36" s="849"/>
      <c r="E36" s="849"/>
      <c r="F36" s="849"/>
      <c r="G36" s="849"/>
    </row>
    <row r="37" spans="1:7" s="720" customFormat="1" ht="12.75" customHeight="1">
      <c r="A37" s="1669"/>
      <c r="B37" s="1067" t="s">
        <v>461</v>
      </c>
      <c r="C37" s="849"/>
      <c r="D37" s="849"/>
      <c r="E37" s="849"/>
      <c r="F37" s="849"/>
      <c r="G37" s="849"/>
    </row>
    <row r="38" spans="1:7" s="720" customFormat="1" ht="12.75" customHeight="1">
      <c r="A38" s="1676" t="s">
        <v>795</v>
      </c>
      <c r="B38" s="351" t="s">
        <v>112</v>
      </c>
      <c r="C38" s="1060">
        <f>C39+C40</f>
        <v>0</v>
      </c>
      <c r="D38" s="1060">
        <f>D39+D40</f>
        <v>0</v>
      </c>
      <c r="E38" s="1060">
        <f>E39+E40</f>
        <v>0</v>
      </c>
      <c r="F38" s="1060">
        <f>F39+F40</f>
        <v>0</v>
      </c>
      <c r="G38" s="1060">
        <f>IF(D38=0,0,(G39*D39+G40*D40)/D38)</f>
        <v>0</v>
      </c>
    </row>
    <row r="39" spans="1:7" s="720" customFormat="1" ht="12.75" customHeight="1">
      <c r="A39" s="1677"/>
      <c r="B39" s="1067" t="s">
        <v>460</v>
      </c>
      <c r="C39" s="849"/>
      <c r="D39" s="849"/>
      <c r="E39" s="849"/>
      <c r="F39" s="849"/>
      <c r="G39" s="849"/>
    </row>
    <row r="40" spans="1:7" s="720" customFormat="1" ht="12.75" customHeight="1">
      <c r="A40" s="1677"/>
      <c r="B40" s="1067" t="s">
        <v>461</v>
      </c>
      <c r="C40" s="849"/>
      <c r="D40" s="849"/>
      <c r="E40" s="849"/>
      <c r="F40" s="849"/>
      <c r="G40" s="849"/>
    </row>
    <row r="41" spans="1:7" s="720" customFormat="1" ht="12.75" customHeight="1">
      <c r="A41" s="1669"/>
      <c r="B41" s="1068" t="s">
        <v>794</v>
      </c>
      <c r="C41" s="1064">
        <f>C42+C43</f>
        <v>0</v>
      </c>
      <c r="D41" s="1064">
        <f>D42+D43</f>
        <v>0</v>
      </c>
      <c r="E41" s="1064">
        <f>E42+E43</f>
        <v>0</v>
      </c>
      <c r="F41" s="1064">
        <f>F42+F43</f>
        <v>0</v>
      </c>
      <c r="G41" s="1064">
        <f>IF(D41=0,0,(G42*D42+G43*D43)/D41)</f>
        <v>0</v>
      </c>
    </row>
    <row r="42" spans="1:7" s="720" customFormat="1" ht="12.75" customHeight="1">
      <c r="A42" s="1669"/>
      <c r="B42" s="1067" t="s">
        <v>460</v>
      </c>
      <c r="C42" s="849"/>
      <c r="D42" s="849"/>
      <c r="E42" s="849"/>
      <c r="F42" s="849"/>
      <c r="G42" s="849"/>
    </row>
    <row r="43" spans="1:7" s="720" customFormat="1" ht="12.75" customHeight="1">
      <c r="A43" s="1672"/>
      <c r="B43" s="1067" t="s">
        <v>461</v>
      </c>
      <c r="C43" s="849"/>
      <c r="D43" s="849"/>
      <c r="E43" s="849"/>
      <c r="F43" s="849"/>
      <c r="G43" s="849"/>
    </row>
    <row r="44" spans="1:7" s="720" customFormat="1" ht="12.75" customHeight="1">
      <c r="A44" s="1669">
        <v>9</v>
      </c>
      <c r="B44" s="350" t="s">
        <v>471</v>
      </c>
      <c r="C44" s="1060">
        <f>C45+C46</f>
        <v>0</v>
      </c>
      <c r="D44" s="1060">
        <f>D45+D46</f>
        <v>0</v>
      </c>
      <c r="E44" s="1060">
        <f>E45+E46</f>
        <v>0</v>
      </c>
      <c r="F44" s="1060">
        <f>F45+F46</f>
        <v>0</v>
      </c>
      <c r="G44" s="1060">
        <f>IF(D44=0,0,(G45*D45+G46*D46)/D44)</f>
        <v>0</v>
      </c>
    </row>
    <row r="45" spans="1:7" s="720" customFormat="1" ht="12.75" customHeight="1">
      <c r="A45" s="1669"/>
      <c r="B45" s="1061" t="s">
        <v>460</v>
      </c>
      <c r="C45" s="849"/>
      <c r="D45" s="849"/>
      <c r="E45" s="849"/>
      <c r="F45" s="849"/>
      <c r="G45" s="849"/>
    </row>
    <row r="46" spans="1:7" s="720" customFormat="1" ht="12.75" customHeight="1">
      <c r="A46" s="1672"/>
      <c r="B46" s="1061" t="s">
        <v>461</v>
      </c>
      <c r="C46" s="849"/>
      <c r="D46" s="849"/>
      <c r="E46" s="849"/>
      <c r="F46" s="849"/>
      <c r="G46" s="849"/>
    </row>
    <row r="47" spans="1:7" s="720" customFormat="1" ht="12.75" customHeight="1">
      <c r="A47" s="1674"/>
      <c r="B47" s="1069" t="s">
        <v>472</v>
      </c>
      <c r="C47" s="1070">
        <f>C7+C10+C17+C20+C23+C26+C29+C32+C38+C44</f>
        <v>0</v>
      </c>
      <c r="D47" s="1070">
        <f>D7+D10+D17+D20+D23+D26+D29+D32+D38+D44</f>
        <v>0</v>
      </c>
      <c r="E47" s="1070">
        <f>E7+E10+E17+E20+E23+E26+E29+E32+E38+E44</f>
        <v>0</v>
      </c>
      <c r="F47" s="1070">
        <f>F7+F10+F17+F20+F23+F26+F29+F32+F38+F44</f>
        <v>0</v>
      </c>
      <c r="G47" s="1070">
        <f>IF(D47=0,0,(G48*D48+G49*D49)/D47)</f>
        <v>0</v>
      </c>
    </row>
    <row r="48" spans="1:7" s="720" customFormat="1" ht="12.75" customHeight="1">
      <c r="A48" s="1675"/>
      <c r="B48" s="1071" t="s">
        <v>460</v>
      </c>
      <c r="C48" s="1070">
        <f>C8+C12+C15+C18+C21+C24+C27+C30+C33+C39+C45</f>
        <v>0</v>
      </c>
      <c r="D48" s="1070">
        <f>D8+D12+D15+D18+D21+D24+D27+D30+D33+D39+D45</f>
        <v>0</v>
      </c>
      <c r="E48" s="1070">
        <f>E8+E12+E15+E18+E21+E24+E27+E30+E33+E39+E45</f>
        <v>0</v>
      </c>
      <c r="F48" s="1070">
        <f>F8+F12+F15+F18+F21+F24+F27+F30+F33+F39+F45</f>
        <v>0</v>
      </c>
      <c r="G48" s="1070">
        <f>IF(D48=0,0,(G8*D8+G12*D12+G15*D15+G18*D18+G21*D21+G24*D24+G27*D27+G30*D30+G33*D33+G39*D39+G45*D45)/D48)</f>
        <v>0</v>
      </c>
    </row>
    <row r="49" spans="1:7" s="720" customFormat="1" ht="12.75" customHeight="1">
      <c r="A49" s="1678"/>
      <c r="B49" s="1071" t="s">
        <v>461</v>
      </c>
      <c r="C49" s="1070">
        <f>C9+C13+C19+C16+C22+C25+C28+C31+C34+C40+C46</f>
        <v>0</v>
      </c>
      <c r="D49" s="1070">
        <f>D9+D13+D19+D16+D22+D25+D28+D31+D34+D40+D46</f>
        <v>0</v>
      </c>
      <c r="E49" s="1070">
        <f>E9+E13+E19+E16+E22+E25+E28+E31+E34+E40+E46</f>
        <v>0</v>
      </c>
      <c r="F49" s="1070">
        <f>F9+F13+F19+F16+F22+F25+F28+F31+F34+F40+F46</f>
        <v>0</v>
      </c>
      <c r="G49" s="1070">
        <f>IF(D49=0,0,(G9*D9+G13*D13+G16*D16+G19*D19+G22*D22+G25*D25+G28*D28+G31*D31+G34*D34+G40*D40+G46*D46)/D49)</f>
        <v>0</v>
      </c>
    </row>
    <row r="50" spans="1:7" s="577" customFormat="1" ht="12.75">
      <c r="A50" s="582"/>
      <c r="B50" s="575"/>
      <c r="C50" s="575"/>
      <c r="D50" s="590"/>
      <c r="E50" s="590"/>
      <c r="F50" s="591"/>
      <c r="G50" s="592"/>
    </row>
    <row r="51" spans="1:3" s="577" customFormat="1" ht="12.75">
      <c r="A51" s="582"/>
      <c r="B51" s="575" t="s">
        <v>211</v>
      </c>
      <c r="C51" s="575"/>
    </row>
    <row r="52" spans="1:3" s="577" customFormat="1" ht="12.75">
      <c r="A52" s="582"/>
      <c r="B52" s="575"/>
      <c r="C52" s="575"/>
    </row>
    <row r="53" spans="1:3" s="577" customFormat="1" ht="12.75">
      <c r="A53" s="582"/>
      <c r="B53" s="575" t="s">
        <v>211</v>
      </c>
      <c r="C53" s="575"/>
    </row>
    <row r="54" s="577" customFormat="1" ht="12.75"/>
    <row r="55" s="577" customFormat="1" ht="12.7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5" sqref="E55"/>
    </sheetView>
  </sheetViews>
  <sheetFormatPr defaultColWidth="9.140625" defaultRowHeight="12.75"/>
  <cols>
    <col min="1" max="1" width="9.140625" style="724" customWidth="1"/>
    <col min="2" max="2" width="46.421875" style="724" customWidth="1"/>
    <col min="3" max="6" width="22.28125" style="724" customWidth="1"/>
    <col min="7" max="7" width="17.28125" style="724" bestFit="1" customWidth="1"/>
    <col min="8" max="16384" width="9.140625" style="724" customWidth="1"/>
  </cols>
  <sheetData>
    <row r="1" spans="2:7" ht="15">
      <c r="B1" s="1054" t="s">
        <v>377</v>
      </c>
      <c r="G1" s="1055" t="s">
        <v>205</v>
      </c>
    </row>
    <row r="2" ht="14.25">
      <c r="B2" s="909" t="s">
        <v>745</v>
      </c>
    </row>
    <row r="3" ht="14.25">
      <c r="G3" s="724" t="s">
        <v>956</v>
      </c>
    </row>
    <row r="4" spans="1:7" ht="14.25">
      <c r="A4" s="1665" t="s">
        <v>478</v>
      </c>
      <c r="B4" s="1665"/>
      <c r="C4" s="1665"/>
      <c r="D4" s="1665"/>
      <c r="E4" s="1665"/>
      <c r="F4" s="1665"/>
      <c r="G4" s="1665"/>
    </row>
    <row r="5" spans="1:7" ht="57">
      <c r="A5" s="1030" t="s">
        <v>453</v>
      </c>
      <c r="B5" s="1031" t="s">
        <v>207</v>
      </c>
      <c r="C5" s="1032" t="s">
        <v>454</v>
      </c>
      <c r="D5" s="1032" t="s">
        <v>455</v>
      </c>
      <c r="E5" s="1032" t="s">
        <v>456</v>
      </c>
      <c r="F5" s="1032" t="s">
        <v>457</v>
      </c>
      <c r="G5" s="1033" t="s">
        <v>458</v>
      </c>
    </row>
    <row r="6" spans="1:7" ht="12.75" customHeight="1">
      <c r="A6" s="1034">
        <v>1</v>
      </c>
      <c r="B6" s="1035">
        <v>2</v>
      </c>
      <c r="C6" s="1034">
        <v>3</v>
      </c>
      <c r="D6" s="1034">
        <v>4</v>
      </c>
      <c r="E6" s="1034">
        <v>5</v>
      </c>
      <c r="F6" s="1034">
        <v>6</v>
      </c>
      <c r="G6" s="1036">
        <v>7</v>
      </c>
    </row>
    <row r="7" spans="1:7" s="737" customFormat="1" ht="12.75" customHeight="1">
      <c r="A7" s="1655">
        <v>1</v>
      </c>
      <c r="B7" s="1037" t="s">
        <v>459</v>
      </c>
      <c r="C7" s="836">
        <f>C8+C9</f>
        <v>0</v>
      </c>
      <c r="D7" s="836">
        <f>D8+D9</f>
        <v>0</v>
      </c>
      <c r="E7" s="836">
        <f>E8+E9</f>
        <v>0</v>
      </c>
      <c r="F7" s="836">
        <f>F8+F9</f>
        <v>0</v>
      </c>
      <c r="G7" s="836">
        <f>IF(D7=0,0,(G8*D8+G9*D9)/D7)</f>
        <v>0</v>
      </c>
    </row>
    <row r="8" spans="1:7" s="737" customFormat="1" ht="12.75" customHeight="1">
      <c r="A8" s="1656"/>
      <c r="B8" s="1042" t="s">
        <v>460</v>
      </c>
      <c r="C8" s="837"/>
      <c r="D8" s="837"/>
      <c r="E8" s="837"/>
      <c r="F8" s="837"/>
      <c r="G8" s="837"/>
    </row>
    <row r="9" spans="1:7" s="737" customFormat="1" ht="12.75" customHeight="1">
      <c r="A9" s="1657"/>
      <c r="B9" s="1042" t="s">
        <v>461</v>
      </c>
      <c r="C9" s="837"/>
      <c r="D9" s="837"/>
      <c r="E9" s="837"/>
      <c r="F9" s="837"/>
      <c r="G9" s="837"/>
    </row>
    <row r="10" spans="1:7" s="737" customFormat="1" ht="12.75" customHeight="1">
      <c r="A10" s="1043">
        <v>2</v>
      </c>
      <c r="B10" s="1037" t="s">
        <v>462</v>
      </c>
      <c r="C10" s="836">
        <f>C11+C14</f>
        <v>0</v>
      </c>
      <c r="D10" s="836">
        <f>D11+D14</f>
        <v>0</v>
      </c>
      <c r="E10" s="836">
        <f>E11+E14</f>
        <v>0</v>
      </c>
      <c r="F10" s="836">
        <f>F11+F14</f>
        <v>0</v>
      </c>
      <c r="G10" s="836">
        <f>IF(D10=0,0,(G11*D11+G14*D14)/D10)</f>
        <v>0</v>
      </c>
    </row>
    <row r="11" spans="1:7" s="737" customFormat="1" ht="12.75" customHeight="1">
      <c r="A11" s="1655"/>
      <c r="B11" s="1044" t="s">
        <v>463</v>
      </c>
      <c r="C11" s="1045">
        <f>C12+C13</f>
        <v>0</v>
      </c>
      <c r="D11" s="1045">
        <f>D12+D13</f>
        <v>0</v>
      </c>
      <c r="E11" s="1045">
        <f>E12+E13</f>
        <v>0</v>
      </c>
      <c r="F11" s="1045">
        <f>F12+F13</f>
        <v>0</v>
      </c>
      <c r="G11" s="1045">
        <f>IF(D11=0,0,(G12*D12+G13*D13)/D11)</f>
        <v>0</v>
      </c>
    </row>
    <row r="12" spans="1:7" s="737" customFormat="1" ht="12.75" customHeight="1">
      <c r="A12" s="1656"/>
      <c r="B12" s="1042" t="s">
        <v>460</v>
      </c>
      <c r="C12" s="837"/>
      <c r="D12" s="837"/>
      <c r="E12" s="837"/>
      <c r="F12" s="837"/>
      <c r="G12" s="837"/>
    </row>
    <row r="13" spans="1:7" s="737" customFormat="1" ht="12.75" customHeight="1">
      <c r="A13" s="1657"/>
      <c r="B13" s="1042" t="s">
        <v>461</v>
      </c>
      <c r="C13" s="837"/>
      <c r="D13" s="837"/>
      <c r="E13" s="837"/>
      <c r="F13" s="837"/>
      <c r="G13" s="837"/>
    </row>
    <row r="14" spans="1:7" s="737" customFormat="1" ht="12.75" customHeight="1">
      <c r="A14" s="1655"/>
      <c r="B14" s="1044" t="s">
        <v>464</v>
      </c>
      <c r="C14" s="1045">
        <f>C15+C16</f>
        <v>0</v>
      </c>
      <c r="D14" s="1045">
        <f>D15+D16</f>
        <v>0</v>
      </c>
      <c r="E14" s="1045">
        <f>E15+E16</f>
        <v>0</v>
      </c>
      <c r="F14" s="1045">
        <f>F15+F16</f>
        <v>0</v>
      </c>
      <c r="G14" s="1045">
        <f>IF(D14=0,0,(G15*D15+G16*D16)/D14)</f>
        <v>0</v>
      </c>
    </row>
    <row r="15" spans="1:7" s="737" customFormat="1" ht="12.75" customHeight="1">
      <c r="A15" s="1656"/>
      <c r="B15" s="1042" t="s">
        <v>460</v>
      </c>
      <c r="C15" s="837"/>
      <c r="D15" s="837"/>
      <c r="E15" s="837"/>
      <c r="F15" s="837"/>
      <c r="G15" s="837"/>
    </row>
    <row r="16" spans="1:7" s="737" customFormat="1" ht="12.75" customHeight="1">
      <c r="A16" s="1046"/>
      <c r="B16" s="1042" t="s">
        <v>461</v>
      </c>
      <c r="C16" s="837"/>
      <c r="D16" s="837"/>
      <c r="E16" s="837"/>
      <c r="F16" s="837"/>
      <c r="G16" s="837"/>
    </row>
    <row r="17" spans="1:7" s="737" customFormat="1" ht="12.75" customHeight="1">
      <c r="A17" s="1666">
        <v>3</v>
      </c>
      <c r="B17" s="1037" t="s">
        <v>465</v>
      </c>
      <c r="C17" s="836">
        <f>C18+C19</f>
        <v>0</v>
      </c>
      <c r="D17" s="836">
        <f>D18+D19</f>
        <v>0</v>
      </c>
      <c r="E17" s="836">
        <f>E18+E19</f>
        <v>0</v>
      </c>
      <c r="F17" s="836">
        <f>F18+F19</f>
        <v>0</v>
      </c>
      <c r="G17" s="836">
        <f>IF(D17=0,0,(G18*D18+G19*D19)/D17)</f>
        <v>0</v>
      </c>
    </row>
    <row r="18" spans="1:7" s="737" customFormat="1" ht="12.75" customHeight="1">
      <c r="A18" s="1667"/>
      <c r="B18" s="1042" t="s">
        <v>460</v>
      </c>
      <c r="C18" s="837"/>
      <c r="D18" s="837"/>
      <c r="E18" s="837"/>
      <c r="F18" s="837"/>
      <c r="G18" s="837"/>
    </row>
    <row r="19" spans="1:7" s="737" customFormat="1" ht="12.75" customHeight="1">
      <c r="A19" s="1046"/>
      <c r="B19" s="1042" t="s">
        <v>461</v>
      </c>
      <c r="C19" s="837"/>
      <c r="D19" s="837"/>
      <c r="E19" s="837"/>
      <c r="F19" s="837"/>
      <c r="G19" s="837"/>
    </row>
    <row r="20" spans="1:7" s="737" customFormat="1" ht="12.75" customHeight="1">
      <c r="A20" s="1655">
        <v>4</v>
      </c>
      <c r="B20" s="1037" t="s">
        <v>466</v>
      </c>
      <c r="C20" s="836">
        <f>C21+C22</f>
        <v>0</v>
      </c>
      <c r="D20" s="836">
        <f>D21+D22</f>
        <v>0</v>
      </c>
      <c r="E20" s="836">
        <f>E21+E22</f>
        <v>0</v>
      </c>
      <c r="F20" s="836">
        <f>F21+F22</f>
        <v>0</v>
      </c>
      <c r="G20" s="836">
        <f>IF(D20=0,0,(G21*D21+G22*D22)/D20)</f>
        <v>0</v>
      </c>
    </row>
    <row r="21" spans="1:7" s="737" customFormat="1" ht="12.75" customHeight="1">
      <c r="A21" s="1656"/>
      <c r="B21" s="1042" t="s">
        <v>460</v>
      </c>
      <c r="C21" s="837"/>
      <c r="D21" s="837"/>
      <c r="E21" s="837"/>
      <c r="F21" s="837"/>
      <c r="G21" s="837"/>
    </row>
    <row r="22" spans="1:7" s="737" customFormat="1" ht="12.75" customHeight="1">
      <c r="A22" s="1657"/>
      <c r="B22" s="1042" t="s">
        <v>461</v>
      </c>
      <c r="C22" s="837"/>
      <c r="D22" s="837"/>
      <c r="E22" s="837"/>
      <c r="F22" s="837"/>
      <c r="G22" s="837"/>
    </row>
    <row r="23" spans="1:7" s="737" customFormat="1" ht="12.75" customHeight="1">
      <c r="A23" s="1655">
        <v>5</v>
      </c>
      <c r="B23" s="1037" t="s">
        <v>467</v>
      </c>
      <c r="C23" s="836">
        <f>C24+C25</f>
        <v>0</v>
      </c>
      <c r="D23" s="836">
        <f>D24+D25</f>
        <v>0</v>
      </c>
      <c r="E23" s="836">
        <f>E24+E25</f>
        <v>0</v>
      </c>
      <c r="F23" s="836">
        <f>F24+F25</f>
        <v>0</v>
      </c>
      <c r="G23" s="836">
        <f>IF(D23=0,0,(G24*D24+G25*D25)/D23)</f>
        <v>0</v>
      </c>
    </row>
    <row r="24" spans="1:7" s="737" customFormat="1" ht="12.75" customHeight="1">
      <c r="A24" s="1656"/>
      <c r="B24" s="1042" t="s">
        <v>460</v>
      </c>
      <c r="C24" s="837"/>
      <c r="D24" s="837"/>
      <c r="E24" s="837"/>
      <c r="F24" s="837"/>
      <c r="G24" s="837"/>
    </row>
    <row r="25" spans="1:7" s="737" customFormat="1" ht="12.75" customHeight="1">
      <c r="A25" s="1657"/>
      <c r="B25" s="1042" t="s">
        <v>461</v>
      </c>
      <c r="C25" s="837"/>
      <c r="D25" s="837"/>
      <c r="E25" s="837"/>
      <c r="F25" s="837"/>
      <c r="G25" s="837"/>
    </row>
    <row r="26" spans="1:7" s="737" customFormat="1" ht="12.75" customHeight="1">
      <c r="A26" s="1655">
        <v>6</v>
      </c>
      <c r="B26" s="1037" t="s">
        <v>468</v>
      </c>
      <c r="C26" s="836">
        <f>C27+C28</f>
        <v>0</v>
      </c>
      <c r="D26" s="836">
        <f>D27+D28</f>
        <v>0</v>
      </c>
      <c r="E26" s="836">
        <f>E27+E28</f>
        <v>0</v>
      </c>
      <c r="F26" s="836">
        <f>F27+F28</f>
        <v>0</v>
      </c>
      <c r="G26" s="836">
        <f>IF(D26=0,0,(G27*D27+G28*D28)/D26)</f>
        <v>0</v>
      </c>
    </row>
    <row r="27" spans="1:7" s="737" customFormat="1" ht="12.75" customHeight="1">
      <c r="A27" s="1656"/>
      <c r="B27" s="1042" t="s">
        <v>460</v>
      </c>
      <c r="C27" s="837"/>
      <c r="D27" s="837"/>
      <c r="E27" s="837"/>
      <c r="F27" s="837"/>
      <c r="G27" s="837"/>
    </row>
    <row r="28" spans="1:7" s="737" customFormat="1" ht="12.75" customHeight="1">
      <c r="A28" s="1657"/>
      <c r="B28" s="1042" t="s">
        <v>461</v>
      </c>
      <c r="C28" s="837"/>
      <c r="D28" s="837"/>
      <c r="E28" s="837"/>
      <c r="F28" s="837"/>
      <c r="G28" s="837"/>
    </row>
    <row r="29" spans="1:7" s="737" customFormat="1" ht="12.75" customHeight="1">
      <c r="A29" s="1655">
        <v>7</v>
      </c>
      <c r="B29" s="1037" t="s">
        <v>469</v>
      </c>
      <c r="C29" s="836">
        <f>C30+C31</f>
        <v>0</v>
      </c>
      <c r="D29" s="836">
        <f>D30+D31</f>
        <v>0</v>
      </c>
      <c r="E29" s="836">
        <f>E30+E31</f>
        <v>0</v>
      </c>
      <c r="F29" s="836">
        <f>F30+F31</f>
        <v>0</v>
      </c>
      <c r="G29" s="836">
        <f>IF(D29=0,0,(G30*D30+G31*D31)/D29)</f>
        <v>0</v>
      </c>
    </row>
    <row r="30" spans="1:7" s="737" customFormat="1" ht="12.75" customHeight="1">
      <c r="A30" s="1656"/>
      <c r="B30" s="1042" t="s">
        <v>460</v>
      </c>
      <c r="C30" s="837"/>
      <c r="D30" s="837"/>
      <c r="E30" s="837"/>
      <c r="F30" s="837"/>
      <c r="G30" s="837"/>
    </row>
    <row r="31" spans="1:7" s="737" customFormat="1" ht="12.75" customHeight="1">
      <c r="A31" s="1656"/>
      <c r="B31" s="1042" t="s">
        <v>461</v>
      </c>
      <c r="C31" s="837"/>
      <c r="D31" s="837"/>
      <c r="E31" s="837"/>
      <c r="F31" s="837"/>
      <c r="G31" s="837"/>
    </row>
    <row r="32" spans="1:7" s="737" customFormat="1" ht="12.75" customHeight="1">
      <c r="A32" s="1655">
        <v>8</v>
      </c>
      <c r="B32" s="1038" t="s">
        <v>470</v>
      </c>
      <c r="C32" s="836">
        <f>C33+C34</f>
        <v>0</v>
      </c>
      <c r="D32" s="836">
        <f>D33+D34</f>
        <v>0</v>
      </c>
      <c r="E32" s="836">
        <f>E33+E34</f>
        <v>0</v>
      </c>
      <c r="F32" s="836">
        <f>F33+F34</f>
        <v>0</v>
      </c>
      <c r="G32" s="836">
        <f>IF(D32=0,0,(G33*D33+G34*D34)/D32)</f>
        <v>0</v>
      </c>
    </row>
    <row r="33" spans="1:7" s="737" customFormat="1" ht="12.75" customHeight="1">
      <c r="A33" s="1656"/>
      <c r="B33" s="1047" t="s">
        <v>460</v>
      </c>
      <c r="C33" s="837"/>
      <c r="D33" s="837"/>
      <c r="E33" s="837"/>
      <c r="F33" s="837"/>
      <c r="G33" s="837"/>
    </row>
    <row r="34" spans="1:7" s="737" customFormat="1" ht="12.75" customHeight="1">
      <c r="A34" s="1656"/>
      <c r="B34" s="1047" t="s">
        <v>461</v>
      </c>
      <c r="C34" s="837"/>
      <c r="D34" s="837"/>
      <c r="E34" s="837"/>
      <c r="F34" s="837"/>
      <c r="G34" s="837"/>
    </row>
    <row r="35" spans="1:7" s="737" customFormat="1" ht="12.75" customHeight="1">
      <c r="A35" s="1656"/>
      <c r="B35" s="1056" t="s">
        <v>794</v>
      </c>
      <c r="C35" s="1045">
        <f>C36+C37</f>
        <v>0</v>
      </c>
      <c r="D35" s="1045">
        <f>D36+D37</f>
        <v>0</v>
      </c>
      <c r="E35" s="1045">
        <f>E36+E37</f>
        <v>0</v>
      </c>
      <c r="F35" s="1045">
        <f>F36+F37</f>
        <v>0</v>
      </c>
      <c r="G35" s="1045">
        <f>IF(D35=0,0,(G36*D36+G37*D37)/D35)</f>
        <v>0</v>
      </c>
    </row>
    <row r="36" spans="1:7" s="737" customFormat="1" ht="12.75" customHeight="1">
      <c r="A36" s="1656"/>
      <c r="B36" s="1047" t="s">
        <v>460</v>
      </c>
      <c r="C36" s="837"/>
      <c r="D36" s="837"/>
      <c r="E36" s="837"/>
      <c r="F36" s="837"/>
      <c r="G36" s="837"/>
    </row>
    <row r="37" spans="1:7" s="737" customFormat="1" ht="12.75" customHeight="1">
      <c r="A37" s="1656"/>
      <c r="B37" s="1047" t="s">
        <v>461</v>
      </c>
      <c r="C37" s="837"/>
      <c r="D37" s="837"/>
      <c r="E37" s="837"/>
      <c r="F37" s="837"/>
      <c r="G37" s="837"/>
    </row>
    <row r="38" spans="1:7" s="737" customFormat="1" ht="12.75" customHeight="1">
      <c r="A38" s="1663" t="s">
        <v>795</v>
      </c>
      <c r="B38" s="1038" t="s">
        <v>112</v>
      </c>
      <c r="C38" s="836">
        <f>C39+C40</f>
        <v>0</v>
      </c>
      <c r="D38" s="836">
        <f>D39+D40</f>
        <v>0</v>
      </c>
      <c r="E38" s="836">
        <f>E39+E40</f>
        <v>0</v>
      </c>
      <c r="F38" s="836">
        <f>F39+F40</f>
        <v>0</v>
      </c>
      <c r="G38" s="836">
        <f>IF(D38=0,0,(G39*D39+G40*D40)/D38)</f>
        <v>0</v>
      </c>
    </row>
    <row r="39" spans="1:7" s="737" customFormat="1" ht="12.75" customHeight="1">
      <c r="A39" s="1664"/>
      <c r="B39" s="1047" t="s">
        <v>460</v>
      </c>
      <c r="C39" s="837"/>
      <c r="D39" s="837"/>
      <c r="E39" s="837"/>
      <c r="F39" s="837"/>
      <c r="G39" s="837"/>
    </row>
    <row r="40" spans="1:7" s="737" customFormat="1" ht="12.75" customHeight="1">
      <c r="A40" s="1664"/>
      <c r="B40" s="1047" t="s">
        <v>461</v>
      </c>
      <c r="C40" s="837"/>
      <c r="D40" s="837"/>
      <c r="E40" s="837"/>
      <c r="F40" s="837"/>
      <c r="G40" s="837"/>
    </row>
    <row r="41" spans="1:7" s="737" customFormat="1" ht="12.75" customHeight="1">
      <c r="A41" s="1656"/>
      <c r="B41" s="1056" t="s">
        <v>794</v>
      </c>
      <c r="C41" s="1045">
        <f>C42+C43</f>
        <v>0</v>
      </c>
      <c r="D41" s="1045">
        <f>D42+D43</f>
        <v>0</v>
      </c>
      <c r="E41" s="1045">
        <f>E42+E43</f>
        <v>0</v>
      </c>
      <c r="F41" s="1045">
        <f>F42+F43</f>
        <v>0</v>
      </c>
      <c r="G41" s="1045">
        <f>IF(D41=0,0,(G42*D42+G43*D43)/D41)</f>
        <v>0</v>
      </c>
    </row>
    <row r="42" spans="1:7" s="737" customFormat="1" ht="12.75" customHeight="1">
      <c r="A42" s="1656"/>
      <c r="B42" s="1047" t="s">
        <v>460</v>
      </c>
      <c r="C42" s="837"/>
      <c r="D42" s="837"/>
      <c r="E42" s="837"/>
      <c r="F42" s="837"/>
      <c r="G42" s="837"/>
    </row>
    <row r="43" spans="1:7" s="737" customFormat="1" ht="12.75" customHeight="1">
      <c r="A43" s="1657"/>
      <c r="B43" s="1047" t="s">
        <v>461</v>
      </c>
      <c r="C43" s="837"/>
      <c r="D43" s="837"/>
      <c r="E43" s="837"/>
      <c r="F43" s="837"/>
      <c r="G43" s="837"/>
    </row>
    <row r="44" spans="1:7" s="737" customFormat="1" ht="12.75" customHeight="1">
      <c r="A44" s="1656">
        <v>9</v>
      </c>
      <c r="B44" s="1037" t="s">
        <v>471</v>
      </c>
      <c r="C44" s="836">
        <f>C45+C46</f>
        <v>0</v>
      </c>
      <c r="D44" s="836">
        <f>D45+D46</f>
        <v>0</v>
      </c>
      <c r="E44" s="836">
        <f>E45+E46</f>
        <v>0</v>
      </c>
      <c r="F44" s="836">
        <f>F45+F46</f>
        <v>0</v>
      </c>
      <c r="G44" s="836">
        <f>IF(D44=0,0,(G45*D45+G46*D46)/D44)</f>
        <v>0</v>
      </c>
    </row>
    <row r="45" spans="1:7" s="737" customFormat="1" ht="12.75" customHeight="1">
      <c r="A45" s="1656"/>
      <c r="B45" s="1042" t="s">
        <v>460</v>
      </c>
      <c r="C45" s="837"/>
      <c r="D45" s="837"/>
      <c r="E45" s="837"/>
      <c r="F45" s="837"/>
      <c r="G45" s="837"/>
    </row>
    <row r="46" spans="1:7" s="737" customFormat="1" ht="12.75" customHeight="1">
      <c r="A46" s="1657"/>
      <c r="B46" s="1042" t="s">
        <v>461</v>
      </c>
      <c r="C46" s="837"/>
      <c r="D46" s="837"/>
      <c r="E46" s="837"/>
      <c r="F46" s="837"/>
      <c r="G46" s="837"/>
    </row>
    <row r="47" spans="1:7" s="737" customFormat="1" ht="12.75" customHeight="1">
      <c r="A47" s="1655"/>
      <c r="B47" s="1051" t="s">
        <v>472</v>
      </c>
      <c r="C47" s="835">
        <f>C7+C10+C17+C20+C23+C26+C29+C32+C38+C44</f>
        <v>0</v>
      </c>
      <c r="D47" s="835">
        <f>D7+D10+D17+D20+D23+D26+D29+D32+D38+D44</f>
        <v>0</v>
      </c>
      <c r="E47" s="835">
        <f>E7+E10+E17+E20+E23+E26+E29+E32+E38+E44</f>
        <v>0</v>
      </c>
      <c r="F47" s="835">
        <f>F7+F10+F17+F20+F23+F26+F29+F32+F38+F44</f>
        <v>0</v>
      </c>
      <c r="G47" s="835">
        <f>IF(D47=0,0,(G48*D48+G49*D49)/D47)</f>
        <v>0</v>
      </c>
    </row>
    <row r="48" spans="1:7" s="737" customFormat="1" ht="12.75" customHeight="1">
      <c r="A48" s="1656"/>
      <c r="B48" s="1051" t="s">
        <v>460</v>
      </c>
      <c r="C48" s="835">
        <f>C8+C12+C15+C18+C21+C24+C27+C30+C33+C39+C45</f>
        <v>0</v>
      </c>
      <c r="D48" s="835">
        <f>D8+D12+D15+D18+D21+D24+D27+D30+D33+D39+D45</f>
        <v>0</v>
      </c>
      <c r="E48" s="835">
        <f>E8+E12+E15+E18+E21+E24+E27+E30+E33+E39+E45</f>
        <v>0</v>
      </c>
      <c r="F48" s="835">
        <f>F8+F12+F15+F18+F21+F24+F27+F30+F33+F39+F45</f>
        <v>0</v>
      </c>
      <c r="G48" s="835">
        <f>IF(D48=0,0,(G8*D8+G12*D12+G15*D15+G18*D18+G21*D21+G24*D24+G27*D27+G30*D30+G33*D33+G39*D39+G45*D45)/D48)</f>
        <v>0</v>
      </c>
    </row>
    <row r="49" spans="1:7" s="737" customFormat="1" ht="12.75" customHeight="1">
      <c r="A49" s="1657"/>
      <c r="B49" s="1051" t="s">
        <v>461</v>
      </c>
      <c r="C49" s="835">
        <f>C9+C13+C19+C16+C22+C25+C28+C31+C34+C40+C46</f>
        <v>0</v>
      </c>
      <c r="D49" s="835">
        <f>D9+D13+D19+D16+D22+D25+D28+D31+D34+D40+D46</f>
        <v>0</v>
      </c>
      <c r="E49" s="835">
        <f>E9+E13+E19+E16+E22+E25+E28+E31+E34+E40+E46</f>
        <v>0</v>
      </c>
      <c r="F49" s="835">
        <f>F9+F13+F19+F16+F22+F25+F28+F31+F34+F40+F46</f>
        <v>0</v>
      </c>
      <c r="G49" s="835">
        <f>IF(D49=0,0,(G9*D9+G13*D13+G16*D16+G19*D19+G22*D22+G25*D25+G28*D28+G31*D31+G34*D34+G40*D40+G46*D46)/D49)</f>
        <v>0</v>
      </c>
    </row>
    <row r="50" spans="1:7" s="746" customFormat="1" ht="15">
      <c r="A50" s="744"/>
      <c r="B50" s="745"/>
      <c r="C50" s="745"/>
      <c r="D50" s="1039"/>
      <c r="E50" s="1039"/>
      <c r="F50" s="1040"/>
      <c r="G50" s="1041"/>
    </row>
    <row r="51" spans="1:3" s="746" customFormat="1" ht="15">
      <c r="A51" s="744"/>
      <c r="B51" s="745" t="s">
        <v>211</v>
      </c>
      <c r="C51" s="745"/>
    </row>
    <row r="52" spans="1:3" s="746" customFormat="1" ht="15">
      <c r="A52" s="744"/>
      <c r="B52" s="745"/>
      <c r="C52" s="745"/>
    </row>
    <row r="53" spans="1:3" s="746" customFormat="1" ht="15">
      <c r="A53" s="744"/>
      <c r="B53" s="745" t="s">
        <v>211</v>
      </c>
      <c r="C53" s="745"/>
    </row>
    <row r="54" s="746" customFormat="1" ht="14.25"/>
    <row r="55" s="746" customFormat="1" ht="14.25"/>
    <row r="56" s="746" customFormat="1" ht="14.25"/>
    <row r="57" s="746" customFormat="1" ht="14.2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8.8515625" defaultRowHeight="12.75"/>
  <cols>
    <col min="1" max="1" width="4.00390625" style="143" bestFit="1" customWidth="1"/>
    <col min="2" max="2" width="54.7109375" style="143" customWidth="1"/>
    <col min="3" max="4" width="16.140625" style="143" customWidth="1"/>
    <col min="5" max="16384" width="8.8515625" style="143" customWidth="1"/>
  </cols>
  <sheetData>
    <row r="1" spans="1:4" ht="12.75">
      <c r="A1" s="120"/>
      <c r="B1" s="121" t="s">
        <v>739</v>
      </c>
      <c r="C1" s="122"/>
      <c r="D1" s="123"/>
    </row>
    <row r="2" spans="1:4" ht="12.75">
      <c r="A2" s="120"/>
      <c r="B2" s="121" t="s">
        <v>849</v>
      </c>
      <c r="C2" s="125"/>
      <c r="D2" s="123"/>
    </row>
    <row r="3" spans="1:4" ht="12.75">
      <c r="A3" s="126"/>
      <c r="B3" s="127"/>
      <c r="C3" s="127"/>
      <c r="D3" s="123"/>
    </row>
    <row r="4" spans="1:4" ht="13.5" thickBot="1">
      <c r="A4" s="128"/>
      <c r="B4" s="123"/>
      <c r="C4" s="123"/>
      <c r="D4" s="129" t="s">
        <v>956</v>
      </c>
    </row>
    <row r="5" spans="1:4" ht="26.25" thickBot="1">
      <c r="A5" s="645"/>
      <c r="B5" s="646" t="s">
        <v>207</v>
      </c>
      <c r="C5" s="646" t="s">
        <v>208</v>
      </c>
      <c r="D5" s="647" t="s">
        <v>213</v>
      </c>
    </row>
    <row r="6" spans="1:4" ht="12.75">
      <c r="A6" s="648"/>
      <c r="B6" s="649" t="s">
        <v>850</v>
      </c>
      <c r="C6" s="650"/>
      <c r="D6" s="651"/>
    </row>
    <row r="7" spans="1:4" ht="12.75">
      <c r="A7" s="130">
        <v>1</v>
      </c>
      <c r="B7" s="131" t="s">
        <v>851</v>
      </c>
      <c r="C7" s="525"/>
      <c r="D7" s="526"/>
    </row>
    <row r="8" spans="1:4" ht="12.75">
      <c r="A8" s="130">
        <v>2</v>
      </c>
      <c r="B8" s="131" t="s">
        <v>98</v>
      </c>
      <c r="C8" s="525"/>
      <c r="D8" s="526"/>
    </row>
    <row r="9" spans="1:4" ht="12.75">
      <c r="A9" s="130">
        <v>3</v>
      </c>
      <c r="B9" s="131" t="s">
        <v>99</v>
      </c>
      <c r="C9" s="132">
        <f>SUM(C10:C12)</f>
        <v>0</v>
      </c>
      <c r="D9" s="133">
        <f>SUM(D10:D12)</f>
        <v>0</v>
      </c>
    </row>
    <row r="10" spans="1:4" ht="12.75">
      <c r="A10" s="134"/>
      <c r="B10" s="135" t="s">
        <v>852</v>
      </c>
      <c r="C10" s="136"/>
      <c r="D10" s="137"/>
    </row>
    <row r="11" spans="1:4" ht="12.75">
      <c r="A11" s="134"/>
      <c r="B11" s="135" t="s">
        <v>853</v>
      </c>
      <c r="C11" s="136"/>
      <c r="D11" s="137"/>
    </row>
    <row r="12" spans="1:4" ht="12.75">
      <c r="A12" s="134"/>
      <c r="B12" s="135" t="s">
        <v>854</v>
      </c>
      <c r="C12" s="136"/>
      <c r="D12" s="137"/>
    </row>
    <row r="13" spans="1:4" ht="12.75">
      <c r="A13" s="130">
        <v>4</v>
      </c>
      <c r="B13" s="131" t="s">
        <v>855</v>
      </c>
      <c r="C13" s="132"/>
      <c r="D13" s="133"/>
    </row>
    <row r="14" spans="1:4" ht="12.75">
      <c r="A14" s="130">
        <v>5</v>
      </c>
      <c r="B14" s="131" t="s">
        <v>100</v>
      </c>
      <c r="C14" s="132">
        <f>SUM(C15:C21)</f>
        <v>0</v>
      </c>
      <c r="D14" s="133">
        <f>SUM(D15:D21)</f>
        <v>0</v>
      </c>
    </row>
    <row r="15" spans="1:4" ht="12.75">
      <c r="A15" s="134"/>
      <c r="B15" s="135" t="s">
        <v>852</v>
      </c>
      <c r="C15" s="136"/>
      <c r="D15" s="137"/>
    </row>
    <row r="16" spans="1:4" ht="12.75">
      <c r="A16" s="134"/>
      <c r="B16" s="135" t="s">
        <v>853</v>
      </c>
      <c r="C16" s="136"/>
      <c r="D16" s="137"/>
    </row>
    <row r="17" spans="1:4" ht="12.75">
      <c r="A17" s="134"/>
      <c r="B17" s="135" t="s">
        <v>856</v>
      </c>
      <c r="C17" s="136"/>
      <c r="D17" s="137"/>
    </row>
    <row r="18" spans="1:4" ht="12.75">
      <c r="A18" s="134"/>
      <c r="B18" s="135" t="s">
        <v>857</v>
      </c>
      <c r="C18" s="136"/>
      <c r="D18" s="137"/>
    </row>
    <row r="19" spans="1:4" ht="12.75">
      <c r="A19" s="134"/>
      <c r="B19" s="135" t="s">
        <v>858</v>
      </c>
      <c r="C19" s="136"/>
      <c r="D19" s="137"/>
    </row>
    <row r="20" spans="1:4" ht="12.75">
      <c r="A20" s="134"/>
      <c r="B20" s="135" t="s">
        <v>859</v>
      </c>
      <c r="C20" s="136"/>
      <c r="D20" s="137"/>
    </row>
    <row r="21" spans="1:4" ht="12.75">
      <c r="A21" s="134"/>
      <c r="B21" s="135" t="s">
        <v>860</v>
      </c>
      <c r="C21" s="136"/>
      <c r="D21" s="137"/>
    </row>
    <row r="22" spans="1:4" ht="12.75">
      <c r="A22" s="134">
        <v>6</v>
      </c>
      <c r="B22" s="135" t="s">
        <v>861</v>
      </c>
      <c r="C22" s="136">
        <f>SUM(C23:C29)</f>
        <v>0</v>
      </c>
      <c r="D22" s="137">
        <f>SUM(D23:D29)</f>
        <v>0</v>
      </c>
    </row>
    <row r="23" spans="1:4" ht="12.75">
      <c r="A23" s="134"/>
      <c r="B23" s="135" t="s">
        <v>862</v>
      </c>
      <c r="C23" s="136"/>
      <c r="D23" s="137"/>
    </row>
    <row r="24" spans="1:4" ht="12.75">
      <c r="A24" s="134"/>
      <c r="B24" s="135" t="s">
        <v>853</v>
      </c>
      <c r="C24" s="136"/>
      <c r="D24" s="137"/>
    </row>
    <row r="25" spans="1:4" ht="12.75">
      <c r="A25" s="134"/>
      <c r="B25" s="135" t="s">
        <v>863</v>
      </c>
      <c r="C25" s="136"/>
      <c r="D25" s="137"/>
    </row>
    <row r="26" spans="1:4" ht="12.75">
      <c r="A26" s="134"/>
      <c r="B26" s="135" t="s">
        <v>857</v>
      </c>
      <c r="C26" s="136"/>
      <c r="D26" s="137"/>
    </row>
    <row r="27" spans="1:4" ht="12.75">
      <c r="A27" s="134"/>
      <c r="B27" s="135" t="s">
        <v>858</v>
      </c>
      <c r="C27" s="136"/>
      <c r="D27" s="137"/>
    </row>
    <row r="28" spans="1:4" ht="12.75">
      <c r="A28" s="134"/>
      <c r="B28" s="135" t="s">
        <v>859</v>
      </c>
      <c r="C28" s="136"/>
      <c r="D28" s="137"/>
    </row>
    <row r="29" spans="1:4" ht="12.75">
      <c r="A29" s="134"/>
      <c r="B29" s="135" t="s">
        <v>864</v>
      </c>
      <c r="C29" s="136"/>
      <c r="D29" s="137"/>
    </row>
    <row r="30" spans="1:4" ht="12.75">
      <c r="A30" s="134">
        <v>7</v>
      </c>
      <c r="B30" s="135" t="s">
        <v>865</v>
      </c>
      <c r="C30" s="136"/>
      <c r="D30" s="137"/>
    </row>
    <row r="31" spans="1:4" ht="12.75">
      <c r="A31" s="138">
        <v>8</v>
      </c>
      <c r="B31" s="139" t="s">
        <v>866</v>
      </c>
      <c r="C31" s="140">
        <f>C14+C22-C30</f>
        <v>0</v>
      </c>
      <c r="D31" s="141">
        <f>D14+D22-D30</f>
        <v>0</v>
      </c>
    </row>
    <row r="32" spans="1:4" ht="12.75">
      <c r="A32" s="130">
        <v>9</v>
      </c>
      <c r="B32" s="131" t="s">
        <v>867</v>
      </c>
      <c r="C32" s="132">
        <f>SUM(C33:C34)</f>
        <v>0</v>
      </c>
      <c r="D32" s="133">
        <f>SUM(D33:D34)</f>
        <v>0</v>
      </c>
    </row>
    <row r="33" spans="1:4" ht="12.75">
      <c r="A33" s="134"/>
      <c r="B33" s="135" t="s">
        <v>868</v>
      </c>
      <c r="C33" s="136"/>
      <c r="D33" s="137"/>
    </row>
    <row r="34" spans="1:4" ht="12.75">
      <c r="A34" s="134"/>
      <c r="B34" s="135" t="s">
        <v>869</v>
      </c>
      <c r="C34" s="136"/>
      <c r="D34" s="137"/>
    </row>
    <row r="35" spans="1:4" ht="12.75">
      <c r="A35" s="130">
        <v>10</v>
      </c>
      <c r="B35" s="131" t="s">
        <v>870</v>
      </c>
      <c r="C35" s="132">
        <f>SUM(C36:C37)</f>
        <v>0</v>
      </c>
      <c r="D35" s="133">
        <f>SUM(D36:D37)</f>
        <v>0</v>
      </c>
    </row>
    <row r="36" spans="1:4" ht="25.5">
      <c r="A36" s="134"/>
      <c r="B36" s="135" t="s">
        <v>871</v>
      </c>
      <c r="C36" s="136"/>
      <c r="D36" s="137"/>
    </row>
    <row r="37" spans="1:4" ht="25.5">
      <c r="A37" s="134"/>
      <c r="B37" s="135" t="s">
        <v>872</v>
      </c>
      <c r="C37" s="136"/>
      <c r="D37" s="137"/>
    </row>
    <row r="38" spans="1:4" ht="12.75">
      <c r="A38" s="134">
        <v>11</v>
      </c>
      <c r="B38" s="135" t="s">
        <v>873</v>
      </c>
      <c r="C38" s="136"/>
      <c r="D38" s="137"/>
    </row>
    <row r="39" spans="1:4" ht="12.75">
      <c r="A39" s="652">
        <v>12</v>
      </c>
      <c r="B39" s="653" t="s">
        <v>874</v>
      </c>
      <c r="C39" s="654">
        <f>C7+C8+C9+C13+C31+C32+C35+C38</f>
        <v>0</v>
      </c>
      <c r="D39" s="655">
        <f>D7+D8+D9+D13+D31+D32+D35+D38</f>
        <v>0</v>
      </c>
    </row>
    <row r="41" spans="1:2" s="575" customFormat="1" ht="12.75">
      <c r="A41" s="576"/>
      <c r="B41" s="575" t="s">
        <v>905</v>
      </c>
    </row>
    <row r="42" s="575" customFormat="1" ht="12.75">
      <c r="A42" s="576"/>
    </row>
    <row r="43" spans="1:2" s="575" customFormat="1" ht="12.75">
      <c r="A43" s="576"/>
      <c r="B43" s="575" t="s">
        <v>905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8" sqref="I48"/>
    </sheetView>
  </sheetViews>
  <sheetFormatPr defaultColWidth="9.140625" defaultRowHeight="12.75"/>
  <cols>
    <col min="1" max="1" width="9.140625" style="724" customWidth="1"/>
    <col min="2" max="2" width="46.421875" style="724" customWidth="1"/>
    <col min="3" max="6" width="22.28125" style="724" customWidth="1"/>
    <col min="7" max="7" width="17.28125" style="724" bestFit="1" customWidth="1"/>
    <col min="8" max="16384" width="9.140625" style="724" customWidth="1"/>
  </cols>
  <sheetData>
    <row r="1" spans="2:7" ht="15">
      <c r="B1" s="1054" t="s">
        <v>377</v>
      </c>
      <c r="G1" s="1055" t="s">
        <v>205</v>
      </c>
    </row>
    <row r="2" ht="14.25">
      <c r="B2" s="909" t="s">
        <v>745</v>
      </c>
    </row>
    <row r="3" ht="14.25">
      <c r="G3" s="724" t="s">
        <v>956</v>
      </c>
    </row>
    <row r="4" spans="1:7" ht="14.25">
      <c r="A4" s="1665" t="s">
        <v>477</v>
      </c>
      <c r="B4" s="1665"/>
      <c r="C4" s="1665"/>
      <c r="D4" s="1665"/>
      <c r="E4" s="1665"/>
      <c r="F4" s="1665"/>
      <c r="G4" s="1665"/>
    </row>
    <row r="5" spans="1:7" ht="57">
      <c r="A5" s="1030" t="s">
        <v>453</v>
      </c>
      <c r="B5" s="1031" t="s">
        <v>207</v>
      </c>
      <c r="C5" s="1032" t="s">
        <v>454</v>
      </c>
      <c r="D5" s="1032" t="s">
        <v>455</v>
      </c>
      <c r="E5" s="1032" t="s">
        <v>456</v>
      </c>
      <c r="F5" s="1032" t="s">
        <v>457</v>
      </c>
      <c r="G5" s="1033" t="s">
        <v>458</v>
      </c>
    </row>
    <row r="6" spans="1:7" ht="12.75" customHeight="1">
      <c r="A6" s="1034">
        <v>1</v>
      </c>
      <c r="B6" s="1035">
        <v>2</v>
      </c>
      <c r="C6" s="1034">
        <v>3</v>
      </c>
      <c r="D6" s="1034">
        <v>4</v>
      </c>
      <c r="E6" s="1034">
        <v>5</v>
      </c>
      <c r="F6" s="1034">
        <v>6</v>
      </c>
      <c r="G6" s="1036">
        <v>7</v>
      </c>
    </row>
    <row r="7" spans="1:7" s="737" customFormat="1" ht="12.75" customHeight="1">
      <c r="A7" s="1655">
        <v>1</v>
      </c>
      <c r="B7" s="1037" t="s">
        <v>459</v>
      </c>
      <c r="C7" s="836">
        <f>C8+C9</f>
        <v>0</v>
      </c>
      <c r="D7" s="836">
        <f>D8+D9</f>
        <v>0</v>
      </c>
      <c r="E7" s="836">
        <f>E8+E9</f>
        <v>0</v>
      </c>
      <c r="F7" s="836">
        <f>F8+F9</f>
        <v>0</v>
      </c>
      <c r="G7" s="836">
        <f>IF(D7=0,0,(G8*D8+G9*D9)/D7)</f>
        <v>0</v>
      </c>
    </row>
    <row r="8" spans="1:7" s="737" customFormat="1" ht="12.75" customHeight="1">
      <c r="A8" s="1656"/>
      <c r="B8" s="1042" t="s">
        <v>460</v>
      </c>
      <c r="C8" s="837"/>
      <c r="D8" s="837"/>
      <c r="E8" s="837"/>
      <c r="F8" s="837"/>
      <c r="G8" s="837"/>
    </row>
    <row r="9" spans="1:7" s="737" customFormat="1" ht="12.75" customHeight="1">
      <c r="A9" s="1657"/>
      <c r="B9" s="1042" t="s">
        <v>461</v>
      </c>
      <c r="C9" s="837"/>
      <c r="D9" s="837"/>
      <c r="E9" s="837"/>
      <c r="F9" s="837"/>
      <c r="G9" s="837"/>
    </row>
    <row r="10" spans="1:7" s="737" customFormat="1" ht="12.75" customHeight="1">
      <c r="A10" s="1043">
        <v>2</v>
      </c>
      <c r="B10" s="1037" t="s">
        <v>462</v>
      </c>
      <c r="C10" s="836">
        <f>C11+C14</f>
        <v>0</v>
      </c>
      <c r="D10" s="836">
        <f>D11+D14</f>
        <v>0</v>
      </c>
      <c r="E10" s="836">
        <f>E11+E14</f>
        <v>0</v>
      </c>
      <c r="F10" s="836">
        <f>F11+F14</f>
        <v>0</v>
      </c>
      <c r="G10" s="836">
        <f>IF(D10=0,0,(G11*D11+G14*D14)/D10)</f>
        <v>0</v>
      </c>
    </row>
    <row r="11" spans="1:7" s="737" customFormat="1" ht="12.75" customHeight="1">
      <c r="A11" s="1655"/>
      <c r="B11" s="1044" t="s">
        <v>463</v>
      </c>
      <c r="C11" s="1045">
        <f>C12+C13</f>
        <v>0</v>
      </c>
      <c r="D11" s="1045">
        <f>D12+D13</f>
        <v>0</v>
      </c>
      <c r="E11" s="1045">
        <f>E12+E13</f>
        <v>0</v>
      </c>
      <c r="F11" s="1045">
        <f>F12+F13</f>
        <v>0</v>
      </c>
      <c r="G11" s="1045">
        <f>IF(D11=0,0,(G12*D12+G13*D13)/D11)</f>
        <v>0</v>
      </c>
    </row>
    <row r="12" spans="1:7" s="737" customFormat="1" ht="12.75" customHeight="1">
      <c r="A12" s="1656"/>
      <c r="B12" s="1042" t="s">
        <v>460</v>
      </c>
      <c r="C12" s="837"/>
      <c r="D12" s="837"/>
      <c r="E12" s="837"/>
      <c r="F12" s="837"/>
      <c r="G12" s="837"/>
    </row>
    <row r="13" spans="1:7" s="737" customFormat="1" ht="12.75" customHeight="1">
      <c r="A13" s="1657"/>
      <c r="B13" s="1042" t="s">
        <v>461</v>
      </c>
      <c r="C13" s="837"/>
      <c r="D13" s="837"/>
      <c r="E13" s="837"/>
      <c r="F13" s="837"/>
      <c r="G13" s="837"/>
    </row>
    <row r="14" spans="1:7" s="737" customFormat="1" ht="12.75" customHeight="1">
      <c r="A14" s="1655"/>
      <c r="B14" s="1044" t="s">
        <v>464</v>
      </c>
      <c r="C14" s="1045">
        <f>C15+C16</f>
        <v>0</v>
      </c>
      <c r="D14" s="1045">
        <f>D15+D16</f>
        <v>0</v>
      </c>
      <c r="E14" s="1045">
        <f>E15+E16</f>
        <v>0</v>
      </c>
      <c r="F14" s="1045">
        <f>F15+F16</f>
        <v>0</v>
      </c>
      <c r="G14" s="1045">
        <f>IF(D14=0,0,(G15*D15+G16*D16)/D14)</f>
        <v>0</v>
      </c>
    </row>
    <row r="15" spans="1:7" s="737" customFormat="1" ht="12.75" customHeight="1">
      <c r="A15" s="1656"/>
      <c r="B15" s="1042" t="s">
        <v>460</v>
      </c>
      <c r="C15" s="837"/>
      <c r="D15" s="837"/>
      <c r="E15" s="837"/>
      <c r="F15" s="837"/>
      <c r="G15" s="837"/>
    </row>
    <row r="16" spans="1:7" s="737" customFormat="1" ht="12.75" customHeight="1">
      <c r="A16" s="1046"/>
      <c r="B16" s="1042" t="s">
        <v>461</v>
      </c>
      <c r="C16" s="837"/>
      <c r="D16" s="837"/>
      <c r="E16" s="837"/>
      <c r="F16" s="837"/>
      <c r="G16" s="837"/>
    </row>
    <row r="17" spans="1:7" s="737" customFormat="1" ht="12.75" customHeight="1">
      <c r="A17" s="1666">
        <v>3</v>
      </c>
      <c r="B17" s="1037" t="s">
        <v>465</v>
      </c>
      <c r="C17" s="836">
        <f>C18+C19</f>
        <v>0</v>
      </c>
      <c r="D17" s="836">
        <f>D18+D19</f>
        <v>0</v>
      </c>
      <c r="E17" s="836">
        <f>E18+E19</f>
        <v>0</v>
      </c>
      <c r="F17" s="836">
        <f>F18+F19</f>
        <v>0</v>
      </c>
      <c r="G17" s="836">
        <f>IF(D17=0,0,(G18*D18+G19*D19)/D17)</f>
        <v>0</v>
      </c>
    </row>
    <row r="18" spans="1:7" s="737" customFormat="1" ht="12.75" customHeight="1">
      <c r="A18" s="1667"/>
      <c r="B18" s="1042" t="s">
        <v>460</v>
      </c>
      <c r="C18" s="837"/>
      <c r="D18" s="837"/>
      <c r="E18" s="837"/>
      <c r="F18" s="837"/>
      <c r="G18" s="837"/>
    </row>
    <row r="19" spans="1:7" s="737" customFormat="1" ht="12.75" customHeight="1">
      <c r="A19" s="1046"/>
      <c r="B19" s="1042" t="s">
        <v>461</v>
      </c>
      <c r="C19" s="837"/>
      <c r="D19" s="837"/>
      <c r="E19" s="837"/>
      <c r="F19" s="837"/>
      <c r="G19" s="837"/>
    </row>
    <row r="20" spans="1:7" s="737" customFormat="1" ht="12.75" customHeight="1">
      <c r="A20" s="1655">
        <v>4</v>
      </c>
      <c r="B20" s="1037" t="s">
        <v>466</v>
      </c>
      <c r="C20" s="836">
        <f>C21+C22</f>
        <v>0</v>
      </c>
      <c r="D20" s="836">
        <f>D21+D22</f>
        <v>0</v>
      </c>
      <c r="E20" s="836">
        <f>E21+E22</f>
        <v>0</v>
      </c>
      <c r="F20" s="836">
        <f>F21+F22</f>
        <v>0</v>
      </c>
      <c r="G20" s="836">
        <f>IF(D20=0,0,(G21*D21+G22*D22)/D20)</f>
        <v>0</v>
      </c>
    </row>
    <row r="21" spans="1:7" s="737" customFormat="1" ht="12.75" customHeight="1">
      <c r="A21" s="1656"/>
      <c r="B21" s="1042" t="s">
        <v>460</v>
      </c>
      <c r="C21" s="837"/>
      <c r="D21" s="837"/>
      <c r="E21" s="837"/>
      <c r="F21" s="837"/>
      <c r="G21" s="837"/>
    </row>
    <row r="22" spans="1:7" s="737" customFormat="1" ht="12.75" customHeight="1">
      <c r="A22" s="1657"/>
      <c r="B22" s="1042" t="s">
        <v>461</v>
      </c>
      <c r="C22" s="837"/>
      <c r="D22" s="837"/>
      <c r="E22" s="837"/>
      <c r="F22" s="837"/>
      <c r="G22" s="837"/>
    </row>
    <row r="23" spans="1:7" s="737" customFormat="1" ht="12.75" customHeight="1">
      <c r="A23" s="1655">
        <v>5</v>
      </c>
      <c r="B23" s="1037" t="s">
        <v>467</v>
      </c>
      <c r="C23" s="836">
        <f>C24+C25</f>
        <v>0</v>
      </c>
      <c r="D23" s="836">
        <f>D24+D25</f>
        <v>0</v>
      </c>
      <c r="E23" s="836">
        <f>E24+E25</f>
        <v>0</v>
      </c>
      <c r="F23" s="836">
        <f>F24+F25</f>
        <v>0</v>
      </c>
      <c r="G23" s="836">
        <f>IF(D23=0,0,(G24*D24+G25*D25)/D23)</f>
        <v>0</v>
      </c>
    </row>
    <row r="24" spans="1:7" s="737" customFormat="1" ht="12.75" customHeight="1">
      <c r="A24" s="1656"/>
      <c r="B24" s="1042" t="s">
        <v>460</v>
      </c>
      <c r="C24" s="837"/>
      <c r="D24" s="837"/>
      <c r="E24" s="837"/>
      <c r="F24" s="837"/>
      <c r="G24" s="837"/>
    </row>
    <row r="25" spans="1:7" s="737" customFormat="1" ht="12.75" customHeight="1">
      <c r="A25" s="1657"/>
      <c r="B25" s="1042" t="s">
        <v>461</v>
      </c>
      <c r="C25" s="837"/>
      <c r="D25" s="837"/>
      <c r="E25" s="837"/>
      <c r="F25" s="837"/>
      <c r="G25" s="837"/>
    </row>
    <row r="26" spans="1:7" s="737" customFormat="1" ht="12.75" customHeight="1">
      <c r="A26" s="1655">
        <v>6</v>
      </c>
      <c r="B26" s="1037" t="s">
        <v>468</v>
      </c>
      <c r="C26" s="836">
        <f>C27+C28</f>
        <v>0</v>
      </c>
      <c r="D26" s="836">
        <f>D27+D28</f>
        <v>0</v>
      </c>
      <c r="E26" s="836">
        <f>E27+E28</f>
        <v>0</v>
      </c>
      <c r="F26" s="836">
        <f>F27+F28</f>
        <v>0</v>
      </c>
      <c r="G26" s="836">
        <f>IF(D26=0,0,(G27*D27+G28*D28)/D26)</f>
        <v>0</v>
      </c>
    </row>
    <row r="27" spans="1:7" s="737" customFormat="1" ht="12.75" customHeight="1">
      <c r="A27" s="1656"/>
      <c r="B27" s="1042" t="s">
        <v>460</v>
      </c>
      <c r="C27" s="837"/>
      <c r="D27" s="837"/>
      <c r="E27" s="837"/>
      <c r="F27" s="837"/>
      <c r="G27" s="837"/>
    </row>
    <row r="28" spans="1:7" s="737" customFormat="1" ht="12.75" customHeight="1">
      <c r="A28" s="1657"/>
      <c r="B28" s="1042" t="s">
        <v>461</v>
      </c>
      <c r="C28" s="837"/>
      <c r="D28" s="837"/>
      <c r="E28" s="837"/>
      <c r="F28" s="837"/>
      <c r="G28" s="837"/>
    </row>
    <row r="29" spans="1:7" s="737" customFormat="1" ht="12.75" customHeight="1">
      <c r="A29" s="1655">
        <v>7</v>
      </c>
      <c r="B29" s="1037" t="s">
        <v>469</v>
      </c>
      <c r="C29" s="836">
        <f>C30+C31</f>
        <v>0</v>
      </c>
      <c r="D29" s="836">
        <f>D30+D31</f>
        <v>0</v>
      </c>
      <c r="E29" s="836">
        <f>E30+E31</f>
        <v>0</v>
      </c>
      <c r="F29" s="836">
        <f>F30+F31</f>
        <v>0</v>
      </c>
      <c r="G29" s="836">
        <f>IF(D29=0,0,(G30*D30+G31*D31)/D29)</f>
        <v>0</v>
      </c>
    </row>
    <row r="30" spans="1:7" s="737" customFormat="1" ht="12.75" customHeight="1">
      <c r="A30" s="1656"/>
      <c r="B30" s="1042" t="s">
        <v>460</v>
      </c>
      <c r="C30" s="837"/>
      <c r="D30" s="837"/>
      <c r="E30" s="837"/>
      <c r="F30" s="837"/>
      <c r="G30" s="837"/>
    </row>
    <row r="31" spans="1:7" s="737" customFormat="1" ht="12.75" customHeight="1">
      <c r="A31" s="1656"/>
      <c r="B31" s="1042" t="s">
        <v>461</v>
      </c>
      <c r="C31" s="837"/>
      <c r="D31" s="837"/>
      <c r="E31" s="837"/>
      <c r="F31" s="837"/>
      <c r="G31" s="837"/>
    </row>
    <row r="32" spans="1:7" s="737" customFormat="1" ht="12.75" customHeight="1">
      <c r="A32" s="1655">
        <v>8</v>
      </c>
      <c r="B32" s="1038" t="s">
        <v>470</v>
      </c>
      <c r="C32" s="836">
        <f>C33+C34</f>
        <v>0</v>
      </c>
      <c r="D32" s="836">
        <f>D33+D34</f>
        <v>0</v>
      </c>
      <c r="E32" s="836">
        <f>E33+E34</f>
        <v>0</v>
      </c>
      <c r="F32" s="836">
        <f>F33+F34</f>
        <v>0</v>
      </c>
      <c r="G32" s="836">
        <f>IF(D32=0,0,(G33*D33+G34*D34)/D32)</f>
        <v>0</v>
      </c>
    </row>
    <row r="33" spans="1:7" s="737" customFormat="1" ht="12.75" customHeight="1">
      <c r="A33" s="1656"/>
      <c r="B33" s="1047" t="s">
        <v>460</v>
      </c>
      <c r="C33" s="837"/>
      <c r="D33" s="837"/>
      <c r="E33" s="837"/>
      <c r="F33" s="837"/>
      <c r="G33" s="837"/>
    </row>
    <row r="34" spans="1:7" s="737" customFormat="1" ht="12.75" customHeight="1">
      <c r="A34" s="1656"/>
      <c r="B34" s="1047" t="s">
        <v>461</v>
      </c>
      <c r="C34" s="837"/>
      <c r="D34" s="837"/>
      <c r="E34" s="837"/>
      <c r="F34" s="837"/>
      <c r="G34" s="837"/>
    </row>
    <row r="35" spans="1:7" s="737" customFormat="1" ht="12.75" customHeight="1">
      <c r="A35" s="1656"/>
      <c r="B35" s="1056" t="s">
        <v>794</v>
      </c>
      <c r="C35" s="1045">
        <f>C36+C37</f>
        <v>0</v>
      </c>
      <c r="D35" s="1045">
        <f>D36+D37</f>
        <v>0</v>
      </c>
      <c r="E35" s="1045">
        <f>E36+E37</f>
        <v>0</v>
      </c>
      <c r="F35" s="1045">
        <f>F36+F37</f>
        <v>0</v>
      </c>
      <c r="G35" s="1045">
        <f>IF(D35=0,0,(G36*D36+G37*D37)/D35)</f>
        <v>0</v>
      </c>
    </row>
    <row r="36" spans="1:7" s="737" customFormat="1" ht="12.75" customHeight="1">
      <c r="A36" s="1656"/>
      <c r="B36" s="1047" t="s">
        <v>460</v>
      </c>
      <c r="C36" s="837"/>
      <c r="D36" s="837"/>
      <c r="E36" s="837"/>
      <c r="F36" s="837"/>
      <c r="G36" s="837"/>
    </row>
    <row r="37" spans="1:7" s="737" customFormat="1" ht="12.75" customHeight="1">
      <c r="A37" s="1656"/>
      <c r="B37" s="1047" t="s">
        <v>461</v>
      </c>
      <c r="C37" s="837"/>
      <c r="D37" s="837"/>
      <c r="E37" s="837"/>
      <c r="F37" s="837"/>
      <c r="G37" s="837"/>
    </row>
    <row r="38" spans="1:7" s="737" customFormat="1" ht="12.75" customHeight="1">
      <c r="A38" s="1663" t="s">
        <v>795</v>
      </c>
      <c r="B38" s="1038" t="s">
        <v>112</v>
      </c>
      <c r="C38" s="836">
        <f>C39+C40</f>
        <v>0</v>
      </c>
      <c r="D38" s="836">
        <f>D39+D40</f>
        <v>0</v>
      </c>
      <c r="E38" s="836">
        <f>E39+E40</f>
        <v>0</v>
      </c>
      <c r="F38" s="836">
        <f>F39+F40</f>
        <v>0</v>
      </c>
      <c r="G38" s="836">
        <f>IF(D38=0,0,(G39*D39+G40*D40)/D38)</f>
        <v>0</v>
      </c>
    </row>
    <row r="39" spans="1:7" s="737" customFormat="1" ht="12.75" customHeight="1">
      <c r="A39" s="1664"/>
      <c r="B39" s="1047" t="s">
        <v>460</v>
      </c>
      <c r="C39" s="837"/>
      <c r="D39" s="837"/>
      <c r="E39" s="837"/>
      <c r="F39" s="837"/>
      <c r="G39" s="837"/>
    </row>
    <row r="40" spans="1:7" s="737" customFormat="1" ht="12.75" customHeight="1">
      <c r="A40" s="1664"/>
      <c r="B40" s="1047" t="s">
        <v>461</v>
      </c>
      <c r="C40" s="837"/>
      <c r="D40" s="837"/>
      <c r="E40" s="837"/>
      <c r="F40" s="837"/>
      <c r="G40" s="837"/>
    </row>
    <row r="41" spans="1:7" s="737" customFormat="1" ht="12.75" customHeight="1">
      <c r="A41" s="1656"/>
      <c r="B41" s="1056" t="s">
        <v>794</v>
      </c>
      <c r="C41" s="1045">
        <f>C42+C43</f>
        <v>0</v>
      </c>
      <c r="D41" s="1045">
        <f>D42+D43</f>
        <v>0</v>
      </c>
      <c r="E41" s="1045">
        <f>E42+E43</f>
        <v>0</v>
      </c>
      <c r="F41" s="1045">
        <f>F42+F43</f>
        <v>0</v>
      </c>
      <c r="G41" s="1045">
        <f>IF(D41=0,0,(G42*D42+G43*D43)/D41)</f>
        <v>0</v>
      </c>
    </row>
    <row r="42" spans="1:7" s="737" customFormat="1" ht="12.75" customHeight="1">
      <c r="A42" s="1656"/>
      <c r="B42" s="1047" t="s">
        <v>460</v>
      </c>
      <c r="C42" s="837"/>
      <c r="D42" s="837"/>
      <c r="E42" s="837"/>
      <c r="F42" s="837"/>
      <c r="G42" s="837"/>
    </row>
    <row r="43" spans="1:7" s="737" customFormat="1" ht="12.75" customHeight="1">
      <c r="A43" s="1657"/>
      <c r="B43" s="1047" t="s">
        <v>461</v>
      </c>
      <c r="C43" s="837"/>
      <c r="D43" s="837"/>
      <c r="E43" s="837"/>
      <c r="F43" s="837"/>
      <c r="G43" s="837"/>
    </row>
    <row r="44" spans="1:7" s="737" customFormat="1" ht="12.75" customHeight="1">
      <c r="A44" s="1656">
        <v>9</v>
      </c>
      <c r="B44" s="1037" t="s">
        <v>471</v>
      </c>
      <c r="C44" s="836">
        <f>C45+C46</f>
        <v>0</v>
      </c>
      <c r="D44" s="836">
        <f>D45+D46</f>
        <v>0</v>
      </c>
      <c r="E44" s="836">
        <f>E45+E46</f>
        <v>0</v>
      </c>
      <c r="F44" s="836">
        <f>F45+F46</f>
        <v>0</v>
      </c>
      <c r="G44" s="836">
        <f>IF(D44=0,0,(G45*D45+G46*D46)/D44)</f>
        <v>0</v>
      </c>
    </row>
    <row r="45" spans="1:7" s="737" customFormat="1" ht="12.75" customHeight="1">
      <c r="A45" s="1656"/>
      <c r="B45" s="1042" t="s">
        <v>460</v>
      </c>
      <c r="C45" s="837"/>
      <c r="D45" s="837"/>
      <c r="E45" s="837"/>
      <c r="F45" s="837"/>
      <c r="G45" s="837"/>
    </row>
    <row r="46" spans="1:7" s="737" customFormat="1" ht="12.75" customHeight="1">
      <c r="A46" s="1657"/>
      <c r="B46" s="1042" t="s">
        <v>461</v>
      </c>
      <c r="C46" s="837"/>
      <c r="D46" s="837"/>
      <c r="E46" s="837"/>
      <c r="F46" s="837"/>
      <c r="G46" s="837"/>
    </row>
    <row r="47" spans="1:7" s="737" customFormat="1" ht="12.75" customHeight="1">
      <c r="A47" s="1655"/>
      <c r="B47" s="1051" t="s">
        <v>472</v>
      </c>
      <c r="C47" s="835">
        <f>C7+C10+C17+C20+C23+C26+C29+C32+C38+C44</f>
        <v>0</v>
      </c>
      <c r="D47" s="835">
        <f>D7+D10+D17+D20+D23+D26+D29+D32+D38+D44</f>
        <v>0</v>
      </c>
      <c r="E47" s="835">
        <f>E7+E10+E17+E20+E23+E26+E29+E32+E38+E44</f>
        <v>0</v>
      </c>
      <c r="F47" s="835">
        <f>F7+F10+F17+F20+F23+F26+F29+F32+F38+F44</f>
        <v>0</v>
      </c>
      <c r="G47" s="835">
        <f>IF(D47=0,0,(G48*D48+G49*D49)/D47)</f>
        <v>0</v>
      </c>
    </row>
    <row r="48" spans="1:7" s="737" customFormat="1" ht="12.75" customHeight="1">
      <c r="A48" s="1656"/>
      <c r="B48" s="1051" t="s">
        <v>460</v>
      </c>
      <c r="C48" s="835">
        <f>C8+C12+C15+C18+C21+C24+C27+C30+C33+C39+C45</f>
        <v>0</v>
      </c>
      <c r="D48" s="835">
        <f>D8+D12+D15+D18+D21+D24+D27+D30+D33+D39+D45</f>
        <v>0</v>
      </c>
      <c r="E48" s="835">
        <f>E8+E12+E15+E18+E21+E24+E27+E30+E33+E39+E45</f>
        <v>0</v>
      </c>
      <c r="F48" s="835">
        <f>F8+F12+F15+F18+F21+F24+F27+F30+F33+F39+F45</f>
        <v>0</v>
      </c>
      <c r="G48" s="835">
        <f>IF(D48=0,0,(G8*D8+G12*D12+G15*D15+G18*D18+G21*D21+G24*D24+G27*D27+G30*D30+G33*D33+G39*D39+G45*D45)/D48)</f>
        <v>0</v>
      </c>
    </row>
    <row r="49" spans="1:7" s="737" customFormat="1" ht="12.75" customHeight="1">
      <c r="A49" s="1657"/>
      <c r="B49" s="1051" t="s">
        <v>461</v>
      </c>
      <c r="C49" s="835">
        <f>C9+C13+C19+C16+C22+C25+C28+C31+C34+C40+C46</f>
        <v>0</v>
      </c>
      <c r="D49" s="835">
        <f>D9+D13+D19+D16+D22+D25+D28+D31+D34+D40+D46</f>
        <v>0</v>
      </c>
      <c r="E49" s="835">
        <f>E9+E13+E19+E16+E22+E25+E28+E31+E34+E40+E46</f>
        <v>0</v>
      </c>
      <c r="F49" s="835">
        <f>F9+F13+F19+F16+F22+F25+F28+F31+F34+F40+F46</f>
        <v>0</v>
      </c>
      <c r="G49" s="835">
        <f>IF(D49=0,0,(G9*D9+G13*D13+G16*D16+G19*D19+G22*D22+G25*D25+G28*D28+G31*D31+G34*D34+G40*D40+G46*D46)/D49)</f>
        <v>0</v>
      </c>
    </row>
    <row r="50" spans="1:7" ht="15">
      <c r="A50" s="1072"/>
      <c r="B50" s="936"/>
      <c r="C50" s="936"/>
      <c r="D50" s="1073"/>
      <c r="E50" s="1073"/>
      <c r="F50" s="1074"/>
      <c r="G50" s="1075"/>
    </row>
    <row r="51" spans="1:3" s="746" customFormat="1" ht="15">
      <c r="A51" s="744"/>
      <c r="B51" s="745" t="s">
        <v>211</v>
      </c>
      <c r="C51" s="745"/>
    </row>
    <row r="52" spans="1:3" s="746" customFormat="1" ht="15">
      <c r="A52" s="744"/>
      <c r="B52" s="745"/>
      <c r="C52" s="745"/>
    </row>
    <row r="53" spans="1:3" s="746" customFormat="1" ht="15">
      <c r="A53" s="744"/>
      <c r="B53" s="745" t="s">
        <v>211</v>
      </c>
      <c r="C53" s="745"/>
    </row>
    <row r="54" s="746" customFormat="1" ht="14.25"/>
    <row r="55" s="746" customFormat="1" ht="14.2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54" sqref="G54"/>
    </sheetView>
  </sheetViews>
  <sheetFormatPr defaultColWidth="9.140625" defaultRowHeight="12.75"/>
  <cols>
    <col min="1" max="1" width="9.140625" style="724" customWidth="1"/>
    <col min="2" max="2" width="46.421875" style="724" customWidth="1"/>
    <col min="3" max="6" width="22.28125" style="724" customWidth="1"/>
    <col min="7" max="7" width="17.28125" style="724" bestFit="1" customWidth="1"/>
    <col min="8" max="16384" width="9.140625" style="724" customWidth="1"/>
  </cols>
  <sheetData>
    <row r="1" spans="2:7" ht="15">
      <c r="B1" s="1054" t="s">
        <v>377</v>
      </c>
      <c r="G1" s="1055" t="s">
        <v>205</v>
      </c>
    </row>
    <row r="2" ht="14.25">
      <c r="B2" s="909" t="s">
        <v>745</v>
      </c>
    </row>
    <row r="3" ht="14.25">
      <c r="G3" s="724" t="s">
        <v>956</v>
      </c>
    </row>
    <row r="4" spans="1:7" ht="14.25">
      <c r="A4" s="1665" t="s">
        <v>479</v>
      </c>
      <c r="B4" s="1665"/>
      <c r="C4" s="1665"/>
      <c r="D4" s="1665"/>
      <c r="E4" s="1665"/>
      <c r="F4" s="1665"/>
      <c r="G4" s="1665"/>
    </row>
    <row r="5" spans="1:7" ht="57">
      <c r="A5" s="1030" t="s">
        <v>453</v>
      </c>
      <c r="B5" s="1031" t="s">
        <v>207</v>
      </c>
      <c r="C5" s="1032" t="s">
        <v>454</v>
      </c>
      <c r="D5" s="1032" t="s">
        <v>455</v>
      </c>
      <c r="E5" s="1032" t="s">
        <v>456</v>
      </c>
      <c r="F5" s="1032" t="s">
        <v>457</v>
      </c>
      <c r="G5" s="1033" t="s">
        <v>458</v>
      </c>
    </row>
    <row r="6" spans="1:7" ht="12.75" customHeight="1">
      <c r="A6" s="1034">
        <v>1</v>
      </c>
      <c r="B6" s="1035">
        <v>2</v>
      </c>
      <c r="C6" s="1034">
        <v>3</v>
      </c>
      <c r="D6" s="1034">
        <v>4</v>
      </c>
      <c r="E6" s="1034">
        <v>5</v>
      </c>
      <c r="F6" s="1034">
        <v>6</v>
      </c>
      <c r="G6" s="1036">
        <v>7</v>
      </c>
    </row>
    <row r="7" spans="1:7" s="737" customFormat="1" ht="12.75" customHeight="1">
      <c r="A7" s="1655">
        <v>1</v>
      </c>
      <c r="B7" s="1037" t="s">
        <v>459</v>
      </c>
      <c r="C7" s="836">
        <f>C8+C9</f>
        <v>0</v>
      </c>
      <c r="D7" s="836">
        <f>D8+D9</f>
        <v>0</v>
      </c>
      <c r="E7" s="836">
        <f>E8+E9</f>
        <v>0</v>
      </c>
      <c r="F7" s="836">
        <f>F8+F9</f>
        <v>0</v>
      </c>
      <c r="G7" s="836">
        <f>IF(D7=0,0,(G8*D8+G9*D9)/D7)</f>
        <v>0</v>
      </c>
    </row>
    <row r="8" spans="1:7" s="737" customFormat="1" ht="12.75" customHeight="1">
      <c r="A8" s="1656"/>
      <c r="B8" s="1042" t="s">
        <v>460</v>
      </c>
      <c r="C8" s="837"/>
      <c r="D8" s="837"/>
      <c r="E8" s="837"/>
      <c r="F8" s="837"/>
      <c r="G8" s="837"/>
    </row>
    <row r="9" spans="1:7" s="737" customFormat="1" ht="12.75" customHeight="1">
      <c r="A9" s="1657"/>
      <c r="B9" s="1042" t="s">
        <v>461</v>
      </c>
      <c r="C9" s="837"/>
      <c r="D9" s="837"/>
      <c r="E9" s="837"/>
      <c r="F9" s="837"/>
      <c r="G9" s="837"/>
    </row>
    <row r="10" spans="1:7" s="737" customFormat="1" ht="12.75" customHeight="1">
      <c r="A10" s="1043">
        <v>2</v>
      </c>
      <c r="B10" s="1037" t="s">
        <v>462</v>
      </c>
      <c r="C10" s="836">
        <f>C11+C14</f>
        <v>0</v>
      </c>
      <c r="D10" s="836">
        <f>D11+D14</f>
        <v>0</v>
      </c>
      <c r="E10" s="836">
        <f>E11+E14</f>
        <v>0</v>
      </c>
      <c r="F10" s="836">
        <f>F11+F14</f>
        <v>0</v>
      </c>
      <c r="G10" s="836">
        <f>IF(D10=0,0,(G11*D11+G14*D14)/D10)</f>
        <v>0</v>
      </c>
    </row>
    <row r="11" spans="1:7" s="737" customFormat="1" ht="12.75" customHeight="1">
      <c r="A11" s="1655"/>
      <c r="B11" s="1044" t="s">
        <v>463</v>
      </c>
      <c r="C11" s="1045">
        <f>C12+C13</f>
        <v>0</v>
      </c>
      <c r="D11" s="1045">
        <f>D12+D13</f>
        <v>0</v>
      </c>
      <c r="E11" s="1045">
        <f>E12+E13</f>
        <v>0</v>
      </c>
      <c r="F11" s="1045">
        <f>F12+F13</f>
        <v>0</v>
      </c>
      <c r="G11" s="1045">
        <f>IF(D11=0,0,(G12*D12+G13*D13)/D11)</f>
        <v>0</v>
      </c>
    </row>
    <row r="12" spans="1:7" s="737" customFormat="1" ht="12.75" customHeight="1">
      <c r="A12" s="1656"/>
      <c r="B12" s="1042" t="s">
        <v>460</v>
      </c>
      <c r="C12" s="837"/>
      <c r="D12" s="837"/>
      <c r="E12" s="837"/>
      <c r="F12" s="837"/>
      <c r="G12" s="837"/>
    </row>
    <row r="13" spans="1:7" s="737" customFormat="1" ht="12.75" customHeight="1">
      <c r="A13" s="1657"/>
      <c r="B13" s="1042" t="s">
        <v>461</v>
      </c>
      <c r="C13" s="837"/>
      <c r="D13" s="837"/>
      <c r="E13" s="837"/>
      <c r="F13" s="837"/>
      <c r="G13" s="837"/>
    </row>
    <row r="14" spans="1:7" s="737" customFormat="1" ht="12.75" customHeight="1">
      <c r="A14" s="1655"/>
      <c r="B14" s="1044" t="s">
        <v>464</v>
      </c>
      <c r="C14" s="1045">
        <f>C15+C16</f>
        <v>0</v>
      </c>
      <c r="D14" s="1045">
        <f>D15+D16</f>
        <v>0</v>
      </c>
      <c r="E14" s="1045">
        <f>E15+E16</f>
        <v>0</v>
      </c>
      <c r="F14" s="1045">
        <f>F15+F16</f>
        <v>0</v>
      </c>
      <c r="G14" s="1045">
        <f>IF(D14=0,0,(G15*D15+G16*D16)/D14)</f>
        <v>0</v>
      </c>
    </row>
    <row r="15" spans="1:7" s="737" customFormat="1" ht="12.75" customHeight="1">
      <c r="A15" s="1656"/>
      <c r="B15" s="1042" t="s">
        <v>460</v>
      </c>
      <c r="C15" s="837"/>
      <c r="D15" s="837"/>
      <c r="E15" s="837"/>
      <c r="F15" s="837"/>
      <c r="G15" s="837"/>
    </row>
    <row r="16" spans="1:7" s="737" customFormat="1" ht="12.75" customHeight="1">
      <c r="A16" s="1046"/>
      <c r="B16" s="1042" t="s">
        <v>461</v>
      </c>
      <c r="C16" s="837"/>
      <c r="D16" s="837"/>
      <c r="E16" s="837"/>
      <c r="F16" s="837"/>
      <c r="G16" s="837"/>
    </row>
    <row r="17" spans="1:7" s="737" customFormat="1" ht="12.75" customHeight="1">
      <c r="A17" s="1666">
        <v>3</v>
      </c>
      <c r="B17" s="1037" t="s">
        <v>465</v>
      </c>
      <c r="C17" s="836">
        <f>C18+C19</f>
        <v>0</v>
      </c>
      <c r="D17" s="836">
        <f>D18+D19</f>
        <v>0</v>
      </c>
      <c r="E17" s="836">
        <f>E18+E19</f>
        <v>0</v>
      </c>
      <c r="F17" s="836">
        <f>F18+F19</f>
        <v>0</v>
      </c>
      <c r="G17" s="836">
        <f>IF(D17=0,0,(G18*D18+G19*D19)/D17)</f>
        <v>0</v>
      </c>
    </row>
    <row r="18" spans="1:7" s="737" customFormat="1" ht="12.75" customHeight="1">
      <c r="A18" s="1667"/>
      <c r="B18" s="1042" t="s">
        <v>460</v>
      </c>
      <c r="C18" s="837"/>
      <c r="D18" s="837"/>
      <c r="E18" s="837"/>
      <c r="F18" s="837"/>
      <c r="G18" s="837"/>
    </row>
    <row r="19" spans="1:7" s="737" customFormat="1" ht="12.75" customHeight="1">
      <c r="A19" s="1046"/>
      <c r="B19" s="1042" t="s">
        <v>461</v>
      </c>
      <c r="C19" s="837"/>
      <c r="D19" s="837"/>
      <c r="E19" s="837"/>
      <c r="F19" s="837"/>
      <c r="G19" s="837"/>
    </row>
    <row r="20" spans="1:7" s="737" customFormat="1" ht="12.75" customHeight="1">
      <c r="A20" s="1655">
        <v>4</v>
      </c>
      <c r="B20" s="1037" t="s">
        <v>466</v>
      </c>
      <c r="C20" s="836">
        <f>C21+C22</f>
        <v>0</v>
      </c>
      <c r="D20" s="836">
        <f>D21+D22</f>
        <v>0</v>
      </c>
      <c r="E20" s="836">
        <f>E21+E22</f>
        <v>0</v>
      </c>
      <c r="F20" s="836">
        <f>F21+F22</f>
        <v>0</v>
      </c>
      <c r="G20" s="836">
        <f>IF(D20=0,0,(G21*D21+G22*D22)/D20)</f>
        <v>0</v>
      </c>
    </row>
    <row r="21" spans="1:7" s="737" customFormat="1" ht="12.75" customHeight="1">
      <c r="A21" s="1656"/>
      <c r="B21" s="1042" t="s">
        <v>460</v>
      </c>
      <c r="C21" s="837"/>
      <c r="D21" s="837"/>
      <c r="E21" s="837"/>
      <c r="F21" s="837"/>
      <c r="G21" s="837"/>
    </row>
    <row r="22" spans="1:7" s="737" customFormat="1" ht="12.75" customHeight="1">
      <c r="A22" s="1657"/>
      <c r="B22" s="1042" t="s">
        <v>461</v>
      </c>
      <c r="C22" s="837"/>
      <c r="D22" s="837"/>
      <c r="E22" s="837"/>
      <c r="F22" s="837"/>
      <c r="G22" s="837"/>
    </row>
    <row r="23" spans="1:7" s="737" customFormat="1" ht="12.75" customHeight="1">
      <c r="A23" s="1655">
        <v>5</v>
      </c>
      <c r="B23" s="1037" t="s">
        <v>467</v>
      </c>
      <c r="C23" s="836">
        <f>C24+C25</f>
        <v>0</v>
      </c>
      <c r="D23" s="836">
        <f>D24+D25</f>
        <v>0</v>
      </c>
      <c r="E23" s="836">
        <f>E24+E25</f>
        <v>0</v>
      </c>
      <c r="F23" s="836">
        <f>F24+F25</f>
        <v>0</v>
      </c>
      <c r="G23" s="836">
        <f>IF(D23=0,0,(G24*D24+G25*D25)/D23)</f>
        <v>0</v>
      </c>
    </row>
    <row r="24" spans="1:7" s="737" customFormat="1" ht="12.75" customHeight="1">
      <c r="A24" s="1656"/>
      <c r="B24" s="1042" t="s">
        <v>460</v>
      </c>
      <c r="C24" s="837"/>
      <c r="D24" s="837"/>
      <c r="E24" s="837"/>
      <c r="F24" s="837"/>
      <c r="G24" s="837"/>
    </row>
    <row r="25" spans="1:7" s="737" customFormat="1" ht="12.75" customHeight="1">
      <c r="A25" s="1657"/>
      <c r="B25" s="1042" t="s">
        <v>461</v>
      </c>
      <c r="C25" s="837"/>
      <c r="D25" s="837"/>
      <c r="E25" s="837"/>
      <c r="F25" s="837"/>
      <c r="G25" s="837"/>
    </row>
    <row r="26" spans="1:7" s="737" customFormat="1" ht="12.75" customHeight="1">
      <c r="A26" s="1655">
        <v>6</v>
      </c>
      <c r="B26" s="1037" t="s">
        <v>468</v>
      </c>
      <c r="C26" s="836">
        <f>C27+C28</f>
        <v>0</v>
      </c>
      <c r="D26" s="836">
        <f>D27+D28</f>
        <v>0</v>
      </c>
      <c r="E26" s="836">
        <f>E27+E28</f>
        <v>0</v>
      </c>
      <c r="F26" s="836">
        <f>F27+F28</f>
        <v>0</v>
      </c>
      <c r="G26" s="836">
        <f>IF(D26=0,0,(G27*D27+G28*D28)/D26)</f>
        <v>0</v>
      </c>
    </row>
    <row r="27" spans="1:7" s="737" customFormat="1" ht="12.75" customHeight="1">
      <c r="A27" s="1656"/>
      <c r="B27" s="1042" t="s">
        <v>460</v>
      </c>
      <c r="C27" s="837"/>
      <c r="D27" s="837"/>
      <c r="E27" s="837"/>
      <c r="F27" s="837"/>
      <c r="G27" s="837"/>
    </row>
    <row r="28" spans="1:7" s="737" customFormat="1" ht="12.75" customHeight="1">
      <c r="A28" s="1657"/>
      <c r="B28" s="1042" t="s">
        <v>461</v>
      </c>
      <c r="C28" s="837"/>
      <c r="D28" s="837"/>
      <c r="E28" s="837"/>
      <c r="F28" s="837"/>
      <c r="G28" s="837"/>
    </row>
    <row r="29" spans="1:7" s="737" customFormat="1" ht="12.75" customHeight="1">
      <c r="A29" s="1655">
        <v>7</v>
      </c>
      <c r="B29" s="1037" t="s">
        <v>469</v>
      </c>
      <c r="C29" s="836">
        <f>C30+C31</f>
        <v>0</v>
      </c>
      <c r="D29" s="836">
        <f>D30+D31</f>
        <v>0</v>
      </c>
      <c r="E29" s="836">
        <f>E30+E31</f>
        <v>0</v>
      </c>
      <c r="F29" s="836">
        <f>F30+F31</f>
        <v>0</v>
      </c>
      <c r="G29" s="836">
        <f>IF(D29=0,0,(G30*D30+G31*D31)/D29)</f>
        <v>0</v>
      </c>
    </row>
    <row r="30" spans="1:7" s="737" customFormat="1" ht="12.75" customHeight="1">
      <c r="A30" s="1656"/>
      <c r="B30" s="1042" t="s">
        <v>460</v>
      </c>
      <c r="C30" s="837"/>
      <c r="D30" s="837"/>
      <c r="E30" s="837"/>
      <c r="F30" s="837"/>
      <c r="G30" s="837"/>
    </row>
    <row r="31" spans="1:7" s="737" customFormat="1" ht="12.75" customHeight="1">
      <c r="A31" s="1656"/>
      <c r="B31" s="1042" t="s">
        <v>461</v>
      </c>
      <c r="C31" s="837"/>
      <c r="D31" s="837"/>
      <c r="E31" s="837"/>
      <c r="F31" s="837"/>
      <c r="G31" s="837"/>
    </row>
    <row r="32" spans="1:7" s="737" customFormat="1" ht="12.75" customHeight="1">
      <c r="A32" s="1655">
        <v>8</v>
      </c>
      <c r="B32" s="1038" t="s">
        <v>470</v>
      </c>
      <c r="C32" s="836">
        <f>C33+C34</f>
        <v>0</v>
      </c>
      <c r="D32" s="836">
        <f>D33+D34</f>
        <v>0</v>
      </c>
      <c r="E32" s="836">
        <f>E33+E34</f>
        <v>0</v>
      </c>
      <c r="F32" s="836">
        <f>F33+F34</f>
        <v>0</v>
      </c>
      <c r="G32" s="836">
        <f>IF(D32=0,0,(G33*D33+G34*D34)/D32)</f>
        <v>0</v>
      </c>
    </row>
    <row r="33" spans="1:7" s="737" customFormat="1" ht="12.75" customHeight="1">
      <c r="A33" s="1656"/>
      <c r="B33" s="1047" t="s">
        <v>460</v>
      </c>
      <c r="C33" s="837"/>
      <c r="D33" s="837"/>
      <c r="E33" s="837"/>
      <c r="F33" s="837"/>
      <c r="G33" s="837"/>
    </row>
    <row r="34" spans="1:7" s="737" customFormat="1" ht="12.75" customHeight="1">
      <c r="A34" s="1656"/>
      <c r="B34" s="1047" t="s">
        <v>461</v>
      </c>
      <c r="C34" s="837"/>
      <c r="D34" s="837"/>
      <c r="E34" s="837"/>
      <c r="F34" s="837"/>
      <c r="G34" s="837"/>
    </row>
    <row r="35" spans="1:7" s="737" customFormat="1" ht="12.75" customHeight="1">
      <c r="A35" s="1656"/>
      <c r="B35" s="1056" t="s">
        <v>794</v>
      </c>
      <c r="C35" s="1045">
        <f>C36+C37</f>
        <v>0</v>
      </c>
      <c r="D35" s="1045">
        <f>D36+D37</f>
        <v>0</v>
      </c>
      <c r="E35" s="1045">
        <f>E36+E37</f>
        <v>0</v>
      </c>
      <c r="F35" s="1045">
        <f>F36+F37</f>
        <v>0</v>
      </c>
      <c r="G35" s="1045">
        <f>IF(D35=0,0,(G36*D36+G37*D37)/D35)</f>
        <v>0</v>
      </c>
    </row>
    <row r="36" spans="1:7" s="737" customFormat="1" ht="12.75" customHeight="1">
      <c r="A36" s="1656"/>
      <c r="B36" s="1047" t="s">
        <v>460</v>
      </c>
      <c r="C36" s="837"/>
      <c r="D36" s="837"/>
      <c r="E36" s="837"/>
      <c r="F36" s="837"/>
      <c r="G36" s="837"/>
    </row>
    <row r="37" spans="1:7" s="737" customFormat="1" ht="12.75" customHeight="1">
      <c r="A37" s="1656"/>
      <c r="B37" s="1047" t="s">
        <v>461</v>
      </c>
      <c r="C37" s="837"/>
      <c r="D37" s="837"/>
      <c r="E37" s="837"/>
      <c r="F37" s="837"/>
      <c r="G37" s="837"/>
    </row>
    <row r="38" spans="1:7" s="737" customFormat="1" ht="12.75" customHeight="1">
      <c r="A38" s="1663" t="s">
        <v>795</v>
      </c>
      <c r="B38" s="1038" t="s">
        <v>112</v>
      </c>
      <c r="C38" s="836">
        <f>C39+C40</f>
        <v>0</v>
      </c>
      <c r="D38" s="836">
        <f>D39+D40</f>
        <v>0</v>
      </c>
      <c r="E38" s="836">
        <f>E39+E40</f>
        <v>0</v>
      </c>
      <c r="F38" s="836">
        <f>F39+F40</f>
        <v>0</v>
      </c>
      <c r="G38" s="836">
        <f>IF(D38=0,0,(G39*D39+G40*D40)/D38)</f>
        <v>0</v>
      </c>
    </row>
    <row r="39" spans="1:7" s="737" customFormat="1" ht="12.75" customHeight="1">
      <c r="A39" s="1664"/>
      <c r="B39" s="1047" t="s">
        <v>460</v>
      </c>
      <c r="C39" s="837"/>
      <c r="D39" s="837"/>
      <c r="E39" s="837"/>
      <c r="F39" s="837"/>
      <c r="G39" s="837"/>
    </row>
    <row r="40" spans="1:7" s="737" customFormat="1" ht="12.75" customHeight="1">
      <c r="A40" s="1664"/>
      <c r="B40" s="1047" t="s">
        <v>461</v>
      </c>
      <c r="C40" s="837"/>
      <c r="D40" s="837"/>
      <c r="E40" s="837"/>
      <c r="F40" s="837"/>
      <c r="G40" s="837"/>
    </row>
    <row r="41" spans="1:7" s="737" customFormat="1" ht="12.75" customHeight="1">
      <c r="A41" s="1656"/>
      <c r="B41" s="1056" t="s">
        <v>794</v>
      </c>
      <c r="C41" s="1045">
        <f>C42+C43</f>
        <v>0</v>
      </c>
      <c r="D41" s="1045">
        <f>D42+D43</f>
        <v>0</v>
      </c>
      <c r="E41" s="1045">
        <f>E42+E43</f>
        <v>0</v>
      </c>
      <c r="F41" s="1045">
        <f>F42+F43</f>
        <v>0</v>
      </c>
      <c r="G41" s="1045">
        <f>IF(D41=0,0,(G42*D42+G43*D43)/D41)</f>
        <v>0</v>
      </c>
    </row>
    <row r="42" spans="1:7" s="737" customFormat="1" ht="12.75" customHeight="1">
      <c r="A42" s="1656"/>
      <c r="B42" s="1047" t="s">
        <v>460</v>
      </c>
      <c r="C42" s="837"/>
      <c r="D42" s="837"/>
      <c r="E42" s="837"/>
      <c r="F42" s="837"/>
      <c r="G42" s="837"/>
    </row>
    <row r="43" spans="1:7" s="737" customFormat="1" ht="12.75" customHeight="1">
      <c r="A43" s="1657"/>
      <c r="B43" s="1047" t="s">
        <v>461</v>
      </c>
      <c r="C43" s="837"/>
      <c r="D43" s="837"/>
      <c r="E43" s="837"/>
      <c r="F43" s="837"/>
      <c r="G43" s="837"/>
    </row>
    <row r="44" spans="1:7" s="737" customFormat="1" ht="12.75" customHeight="1">
      <c r="A44" s="1656">
        <v>9</v>
      </c>
      <c r="B44" s="1037" t="s">
        <v>471</v>
      </c>
      <c r="C44" s="836">
        <f>C45+C46</f>
        <v>0</v>
      </c>
      <c r="D44" s="836">
        <f>D45+D46</f>
        <v>0</v>
      </c>
      <c r="E44" s="836">
        <f>E45+E46</f>
        <v>0</v>
      </c>
      <c r="F44" s="836">
        <f>F45+F46</f>
        <v>0</v>
      </c>
      <c r="G44" s="836">
        <f>IF(D44=0,0,(G45*D45+G46*D46)/D44)</f>
        <v>0</v>
      </c>
    </row>
    <row r="45" spans="1:7" s="737" customFormat="1" ht="12.75" customHeight="1">
      <c r="A45" s="1656"/>
      <c r="B45" s="1042" t="s">
        <v>460</v>
      </c>
      <c r="C45" s="837"/>
      <c r="D45" s="837"/>
      <c r="E45" s="837"/>
      <c r="F45" s="837"/>
      <c r="G45" s="837"/>
    </row>
    <row r="46" spans="1:7" s="737" customFormat="1" ht="12.75" customHeight="1">
      <c r="A46" s="1657"/>
      <c r="B46" s="1042" t="s">
        <v>461</v>
      </c>
      <c r="C46" s="837"/>
      <c r="D46" s="837"/>
      <c r="E46" s="837"/>
      <c r="F46" s="837"/>
      <c r="G46" s="837"/>
    </row>
    <row r="47" spans="1:7" s="737" customFormat="1" ht="12.75" customHeight="1">
      <c r="A47" s="1655"/>
      <c r="B47" s="1051" t="s">
        <v>472</v>
      </c>
      <c r="C47" s="835">
        <f>C7+C10+C17+C20+C23+C26+C29+C32+C38+C44</f>
        <v>0</v>
      </c>
      <c r="D47" s="835">
        <f>D7+D10+D17+D20+D23+D26+D29+D32+D38+D44</f>
        <v>0</v>
      </c>
      <c r="E47" s="835">
        <f>E7+E10+E17+E20+E23+E26+E29+E32+E38+E44</f>
        <v>0</v>
      </c>
      <c r="F47" s="835">
        <f>F7+F10+F17+F20+F23+F26+F29+F32+F38+F44</f>
        <v>0</v>
      </c>
      <c r="G47" s="835">
        <f>IF(D47=0,0,(G48*D48+G49*D49)/D47)</f>
        <v>0</v>
      </c>
    </row>
    <row r="48" spans="1:7" s="737" customFormat="1" ht="12.75" customHeight="1">
      <c r="A48" s="1656"/>
      <c r="B48" s="1051" t="s">
        <v>460</v>
      </c>
      <c r="C48" s="835">
        <f>C8+C12+C15+C18+C21+C24+C27+C30+C33+C39+C45</f>
        <v>0</v>
      </c>
      <c r="D48" s="835">
        <f>D8+D12+D15+D18+D21+D24+D27+D30+D33+D39+D45</f>
        <v>0</v>
      </c>
      <c r="E48" s="835">
        <f>E8+E12+E15+E18+E21+E24+E27+E30+E33+E39+E45</f>
        <v>0</v>
      </c>
      <c r="F48" s="835">
        <f>F8+F12+F15+F18+F21+F24+F27+F30+F33+F39+F45</f>
        <v>0</v>
      </c>
      <c r="G48" s="835">
        <f>IF(D48=0,0,(G8*D8+G12*D12+G15*D15+G18*D18+G21*D21+G24*D24+G27*D27+G30*D30+G33*D33+G39*D39+G45*D45)/D48)</f>
        <v>0</v>
      </c>
    </row>
    <row r="49" spans="1:7" s="737" customFormat="1" ht="12.75" customHeight="1">
      <c r="A49" s="1657"/>
      <c r="B49" s="1051" t="s">
        <v>461</v>
      </c>
      <c r="C49" s="835">
        <f>C9+C13+C19+C16+C22+C25+C28+C31+C34+C40+C46</f>
        <v>0</v>
      </c>
      <c r="D49" s="835">
        <f>D9+D13+D19+D16+D22+D25+D28+D31+D34+D40+D46</f>
        <v>0</v>
      </c>
      <c r="E49" s="835">
        <f>E9+E13+E19+E16+E22+E25+E28+E31+E34+E40+E46</f>
        <v>0</v>
      </c>
      <c r="F49" s="835">
        <f>F9+F13+F19+F16+F22+F25+F28+F31+F34+F40+F46</f>
        <v>0</v>
      </c>
      <c r="G49" s="835">
        <f>IF(D49=0,0,(G9*D9+G13*D13+G16*D16+G19*D19+G22*D22+G25*D25+G28*D28+G31*D31+G34*D34+G40*D40+G46*D46)/D49)</f>
        <v>0</v>
      </c>
    </row>
    <row r="50" spans="1:7" s="746" customFormat="1" ht="15">
      <c r="A50" s="744"/>
      <c r="B50" s="745"/>
      <c r="C50" s="745"/>
      <c r="D50" s="1039"/>
      <c r="E50" s="1039"/>
      <c r="F50" s="1040"/>
      <c r="G50" s="1041"/>
    </row>
    <row r="51" spans="1:3" s="746" customFormat="1" ht="15">
      <c r="A51" s="744"/>
      <c r="B51" s="745" t="s">
        <v>211</v>
      </c>
      <c r="C51" s="745"/>
    </row>
    <row r="52" spans="1:3" s="746" customFormat="1" ht="15">
      <c r="A52" s="744"/>
      <c r="B52" s="745"/>
      <c r="C52" s="745"/>
    </row>
    <row r="53" spans="1:3" s="746" customFormat="1" ht="15">
      <c r="A53" s="744"/>
      <c r="B53" s="745" t="s">
        <v>211</v>
      </c>
      <c r="C53" s="745"/>
    </row>
    <row r="54" s="746" customFormat="1" ht="14.25"/>
    <row r="55" s="746" customFormat="1" ht="14.25"/>
    <row r="56" s="746" customFormat="1" ht="14.25"/>
    <row r="57" s="746" customFormat="1" ht="14.25"/>
    <row r="58" s="746" customFormat="1" ht="14.2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0" zoomScaleNormal="55"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34" sqref="I34"/>
    </sheetView>
  </sheetViews>
  <sheetFormatPr defaultColWidth="9.140625" defaultRowHeight="12.75"/>
  <cols>
    <col min="1" max="1" width="5.8515625" style="753" customWidth="1"/>
    <col min="2" max="2" width="46.421875" style="753" customWidth="1"/>
    <col min="3" max="3" width="26.00390625" style="753" customWidth="1"/>
    <col min="4" max="4" width="26.57421875" style="753" customWidth="1"/>
    <col min="5" max="5" width="22.28125" style="753" customWidth="1"/>
    <col min="6" max="6" width="27.7109375" style="753" customWidth="1"/>
    <col min="7" max="7" width="17.28125" style="753" bestFit="1" customWidth="1"/>
    <col min="8" max="8" width="12.8515625" style="753" customWidth="1"/>
    <col min="9" max="16384" width="9.140625" style="753" customWidth="1"/>
  </cols>
  <sheetData>
    <row r="1" spans="2:7" ht="15">
      <c r="B1" s="902" t="s">
        <v>377</v>
      </c>
      <c r="G1" s="907" t="s">
        <v>205</v>
      </c>
    </row>
    <row r="2" ht="14.25">
      <c r="B2" s="1076" t="s">
        <v>942</v>
      </c>
    </row>
    <row r="4" spans="1:8" ht="15" thickBot="1">
      <c r="A4" s="1679"/>
      <c r="B4" s="1679"/>
      <c r="C4" s="1679"/>
      <c r="D4" s="1679"/>
      <c r="E4" s="1679"/>
      <c r="F4" s="1679"/>
      <c r="G4" s="1679"/>
      <c r="H4" s="753" t="s">
        <v>956</v>
      </c>
    </row>
    <row r="5" spans="1:8" ht="90.75" thickBot="1">
      <c r="A5" s="1077" t="s">
        <v>453</v>
      </c>
      <c r="B5" s="1031" t="s">
        <v>207</v>
      </c>
      <c r="C5" s="1089" t="s">
        <v>1067</v>
      </c>
      <c r="D5" s="1089" t="s">
        <v>1068</v>
      </c>
      <c r="E5" s="1089" t="s">
        <v>943</v>
      </c>
      <c r="F5" s="1089" t="s">
        <v>1069</v>
      </c>
      <c r="G5" s="1089" t="s">
        <v>944</v>
      </c>
      <c r="H5" s="1090" t="s">
        <v>945</v>
      </c>
    </row>
    <row r="6" spans="1:8" s="1048" customFormat="1" ht="12.75" customHeight="1">
      <c r="A6" s="1057">
        <v>1</v>
      </c>
      <c r="B6" s="1058">
        <v>2</v>
      </c>
      <c r="C6" s="1057">
        <v>3</v>
      </c>
      <c r="D6" s="1057">
        <v>4</v>
      </c>
      <c r="E6" s="1057">
        <v>5</v>
      </c>
      <c r="F6" s="1057">
        <v>6</v>
      </c>
      <c r="G6" s="1059">
        <v>7</v>
      </c>
      <c r="H6" s="1091">
        <v>8</v>
      </c>
    </row>
    <row r="7" spans="1:8" s="1048" customFormat="1" ht="12.75" customHeight="1">
      <c r="A7" s="1655">
        <v>1</v>
      </c>
      <c r="B7" s="1078" t="s">
        <v>459</v>
      </c>
      <c r="C7" s="1092">
        <f>C8+C9</f>
        <v>0</v>
      </c>
      <c r="D7" s="1092">
        <f>D8+D9</f>
        <v>0</v>
      </c>
      <c r="E7" s="1092">
        <f>E8+E9</f>
        <v>0</v>
      </c>
      <c r="F7" s="1092">
        <f>F8+F9</f>
        <v>0</v>
      </c>
      <c r="G7" s="1092">
        <f>IF(D7=0,0,(G8*D8+G9*D9)/D7)</f>
        <v>0</v>
      </c>
      <c r="H7" s="1092">
        <f>IF(D7=0,0,(D8*H8+D9*H9)/D7)</f>
        <v>0</v>
      </c>
    </row>
    <row r="8" spans="1:8" s="1048" customFormat="1" ht="12.75" customHeight="1">
      <c r="A8" s="1656"/>
      <c r="B8" s="1042" t="s">
        <v>460</v>
      </c>
      <c r="C8" s="1093"/>
      <c r="D8" s="1093"/>
      <c r="E8" s="1093"/>
      <c r="F8" s="1093"/>
      <c r="G8" s="1093"/>
      <c r="H8" s="1484"/>
    </row>
    <row r="9" spans="1:8" s="1048" customFormat="1" ht="12.75" customHeight="1">
      <c r="A9" s="1657"/>
      <c r="B9" s="1042" t="s">
        <v>461</v>
      </c>
      <c r="C9" s="1093"/>
      <c r="D9" s="1093"/>
      <c r="E9" s="1093"/>
      <c r="F9" s="1093"/>
      <c r="G9" s="1093"/>
      <c r="H9" s="1484"/>
    </row>
    <row r="10" spans="1:8" s="1048" customFormat="1" ht="12.75" customHeight="1">
      <c r="A10" s="1043">
        <v>2</v>
      </c>
      <c r="B10" s="1078" t="s">
        <v>462</v>
      </c>
      <c r="C10" s="1092">
        <f>C11+C14</f>
        <v>0</v>
      </c>
      <c r="D10" s="1092">
        <f>D11+D14</f>
        <v>0</v>
      </c>
      <c r="E10" s="1092">
        <f>E11+E14</f>
        <v>0</v>
      </c>
      <c r="F10" s="1092">
        <f>F11+F14</f>
        <v>0</v>
      </c>
      <c r="G10" s="1092">
        <f>IF(D10=0,0,(G11*D11+G14*D14)/D10)</f>
        <v>0</v>
      </c>
      <c r="H10" s="1092">
        <f>IF(D10=0,0,(D11*H11+D14*E14)/D10)</f>
        <v>0</v>
      </c>
    </row>
    <row r="11" spans="1:8" s="1048" customFormat="1" ht="12.75" customHeight="1">
      <c r="A11" s="1655"/>
      <c r="B11" s="1042" t="s">
        <v>463</v>
      </c>
      <c r="C11" s="1094">
        <f>C12+C13</f>
        <v>0</v>
      </c>
      <c r="D11" s="1094">
        <f>D12+D13</f>
        <v>0</v>
      </c>
      <c r="E11" s="1094">
        <f>E12+E13</f>
        <v>0</v>
      </c>
      <c r="F11" s="1094">
        <f>F12+F13</f>
        <v>0</v>
      </c>
      <c r="G11" s="1094">
        <f>IF(D11=0,0,(G12*D12+G13*D13)/D11)</f>
        <v>0</v>
      </c>
      <c r="H11" s="1094">
        <f>IF(D11=0,0,(D12*H12+D13*E13)/D11)</f>
        <v>0</v>
      </c>
    </row>
    <row r="12" spans="1:8" s="1048" customFormat="1" ht="12.75" customHeight="1">
      <c r="A12" s="1656"/>
      <c r="B12" s="1042" t="s">
        <v>460</v>
      </c>
      <c r="C12" s="1093"/>
      <c r="D12" s="1093"/>
      <c r="E12" s="1093"/>
      <c r="F12" s="1093"/>
      <c r="G12" s="1093"/>
      <c r="H12" s="1484"/>
    </row>
    <row r="13" spans="1:8" s="1048" customFormat="1" ht="12.75" customHeight="1">
      <c r="A13" s="1657"/>
      <c r="B13" s="1042" t="s">
        <v>461</v>
      </c>
      <c r="C13" s="1093"/>
      <c r="D13" s="1093"/>
      <c r="E13" s="1093"/>
      <c r="F13" s="1093"/>
      <c r="G13" s="1093"/>
      <c r="H13" s="1484"/>
    </row>
    <row r="14" spans="1:8" s="1048" customFormat="1" ht="12.75" customHeight="1">
      <c r="A14" s="1655"/>
      <c r="B14" s="1042" t="s">
        <v>464</v>
      </c>
      <c r="C14" s="1094">
        <f>C15+C16</f>
        <v>0</v>
      </c>
      <c r="D14" s="1094">
        <f>D15+D16</f>
        <v>0</v>
      </c>
      <c r="E14" s="1094">
        <f>E15+E16</f>
        <v>0</v>
      </c>
      <c r="F14" s="1094">
        <f>F15+F16</f>
        <v>0</v>
      </c>
      <c r="G14" s="1094">
        <f>IF(D14=0,0,(G15*D15+G16*D16)/D14)</f>
        <v>0</v>
      </c>
      <c r="H14" s="1094">
        <f>IF(D14=0,0,(D15*H15+D16*E16)/D14)</f>
        <v>0</v>
      </c>
    </row>
    <row r="15" spans="1:8" s="1048" customFormat="1" ht="12.75" customHeight="1">
      <c r="A15" s="1656"/>
      <c r="B15" s="1042" t="s">
        <v>460</v>
      </c>
      <c r="C15" s="1093"/>
      <c r="D15" s="1093"/>
      <c r="E15" s="1093"/>
      <c r="F15" s="1093"/>
      <c r="G15" s="1093"/>
      <c r="H15" s="1484"/>
    </row>
    <row r="16" spans="1:8" s="1048" customFormat="1" ht="12.75" customHeight="1">
      <c r="A16" s="1046"/>
      <c r="B16" s="1042" t="s">
        <v>461</v>
      </c>
      <c r="C16" s="1093"/>
      <c r="D16" s="1093"/>
      <c r="E16" s="1093"/>
      <c r="F16" s="1093"/>
      <c r="G16" s="1093"/>
      <c r="H16" s="1484"/>
    </row>
    <row r="17" spans="1:8" s="1048" customFormat="1" ht="12.75" customHeight="1">
      <c r="A17" s="1666">
        <v>3</v>
      </c>
      <c r="B17" s="1078" t="s">
        <v>465</v>
      </c>
      <c r="C17" s="1092">
        <f>C18+C19</f>
        <v>0</v>
      </c>
      <c r="D17" s="1092">
        <f>D18+D19</f>
        <v>0</v>
      </c>
      <c r="E17" s="1092">
        <f>E18+E19</f>
        <v>0</v>
      </c>
      <c r="F17" s="1092">
        <f>F18+F19</f>
        <v>0</v>
      </c>
      <c r="G17" s="1092">
        <f>IF(D17=0,0,(G18*D18+G19*D19)/D17)</f>
        <v>0</v>
      </c>
      <c r="H17" s="1092">
        <f>IF(D17=0,0,(D18*H18+D19*E19)/D17)</f>
        <v>0</v>
      </c>
    </row>
    <row r="18" spans="1:8" s="1048" customFormat="1" ht="12.75" customHeight="1">
      <c r="A18" s="1667"/>
      <c r="B18" s="1042" t="s">
        <v>460</v>
      </c>
      <c r="C18" s="1093"/>
      <c r="D18" s="1093"/>
      <c r="E18" s="1093"/>
      <c r="F18" s="1093"/>
      <c r="G18" s="1093"/>
      <c r="H18" s="1484"/>
    </row>
    <row r="19" spans="1:8" s="1048" customFormat="1" ht="12.75" customHeight="1">
      <c r="A19" s="1046"/>
      <c r="B19" s="1042" t="s">
        <v>461</v>
      </c>
      <c r="C19" s="1093"/>
      <c r="D19" s="1093"/>
      <c r="E19" s="1093"/>
      <c r="F19" s="1093"/>
      <c r="G19" s="1093"/>
      <c r="H19" s="1484"/>
    </row>
    <row r="20" spans="1:8" s="1048" customFormat="1" ht="12.75" customHeight="1">
      <c r="A20" s="1655">
        <v>4</v>
      </c>
      <c r="B20" s="1078" t="s">
        <v>466</v>
      </c>
      <c r="C20" s="1092">
        <f>C21+C22</f>
        <v>0</v>
      </c>
      <c r="D20" s="1092">
        <f>D21+D22</f>
        <v>0</v>
      </c>
      <c r="E20" s="1092">
        <f>E21+E22</f>
        <v>0</v>
      </c>
      <c r="F20" s="1092">
        <f>F21+F22</f>
        <v>0</v>
      </c>
      <c r="G20" s="1092">
        <f>IF(D20=0,0,(G21*D21+G22*D22)/D20)</f>
        <v>0</v>
      </c>
      <c r="H20" s="1092">
        <f>IF(D20=0,0,(D21*H21+D22*E22)/D20)</f>
        <v>0</v>
      </c>
    </row>
    <row r="21" spans="1:8" s="1048" customFormat="1" ht="12.75" customHeight="1">
      <c r="A21" s="1656"/>
      <c r="B21" s="1042" t="s">
        <v>460</v>
      </c>
      <c r="C21" s="1093"/>
      <c r="D21" s="1093"/>
      <c r="E21" s="1093"/>
      <c r="F21" s="1093"/>
      <c r="G21" s="1093"/>
      <c r="H21" s="1484"/>
    </row>
    <row r="22" spans="1:8" s="1048" customFormat="1" ht="12.75" customHeight="1">
      <c r="A22" s="1657"/>
      <c r="B22" s="1042" t="s">
        <v>461</v>
      </c>
      <c r="C22" s="1093"/>
      <c r="D22" s="1093"/>
      <c r="E22" s="1093"/>
      <c r="F22" s="1093"/>
      <c r="G22" s="1093"/>
      <c r="H22" s="1484"/>
    </row>
    <row r="23" spans="1:8" s="1048" customFormat="1" ht="12.75" customHeight="1">
      <c r="A23" s="1655">
        <v>5</v>
      </c>
      <c r="B23" s="1078" t="s">
        <v>467</v>
      </c>
      <c r="C23" s="1092">
        <f>C24+C25</f>
        <v>0</v>
      </c>
      <c r="D23" s="1092">
        <f>D24+D25</f>
        <v>0</v>
      </c>
      <c r="E23" s="1092">
        <f>E24+E25</f>
        <v>0</v>
      </c>
      <c r="F23" s="1092">
        <f>F24+F25</f>
        <v>0</v>
      </c>
      <c r="G23" s="1092">
        <f>IF(D23=0,0,(G24*D24+G25*D25)/D23)</f>
        <v>0</v>
      </c>
      <c r="H23" s="1092">
        <f>IF(D23=0,0,(D24*H24+D25*E25)/D23)</f>
        <v>0</v>
      </c>
    </row>
    <row r="24" spans="1:8" s="1048" customFormat="1" ht="12.75" customHeight="1">
      <c r="A24" s="1656"/>
      <c r="B24" s="1042" t="s">
        <v>460</v>
      </c>
      <c r="C24" s="1093"/>
      <c r="D24" s="1093"/>
      <c r="E24" s="1093"/>
      <c r="F24" s="1093"/>
      <c r="G24" s="1093"/>
      <c r="H24" s="1484"/>
    </row>
    <row r="25" spans="1:8" s="1048" customFormat="1" ht="12.75" customHeight="1">
      <c r="A25" s="1657"/>
      <c r="B25" s="1042" t="s">
        <v>461</v>
      </c>
      <c r="C25" s="1093"/>
      <c r="D25" s="1093"/>
      <c r="E25" s="1093"/>
      <c r="F25" s="1093"/>
      <c r="G25" s="1093"/>
      <c r="H25" s="1484"/>
    </row>
    <row r="26" spans="1:8" s="1048" customFormat="1" ht="12.75" customHeight="1">
      <c r="A26" s="1655">
        <v>6</v>
      </c>
      <c r="B26" s="1078" t="s">
        <v>468</v>
      </c>
      <c r="C26" s="1092">
        <f>C27+C28</f>
        <v>0</v>
      </c>
      <c r="D26" s="1092">
        <f>D27+D28</f>
        <v>0</v>
      </c>
      <c r="E26" s="1092">
        <f>E27+E28</f>
        <v>0</v>
      </c>
      <c r="F26" s="1092">
        <f>F27+F28</f>
        <v>0</v>
      </c>
      <c r="G26" s="1092">
        <f>IF(D26=0,0,(G27*D27+G28*D28)/D26)</f>
        <v>0</v>
      </c>
      <c r="H26" s="1092">
        <f>IF(D26=0,0,(D27*H27+D28*E28)/D26)</f>
        <v>0</v>
      </c>
    </row>
    <row r="27" spans="1:8" s="1048" customFormat="1" ht="12.75" customHeight="1">
      <c r="A27" s="1656"/>
      <c r="B27" s="1042" t="s">
        <v>460</v>
      </c>
      <c r="C27" s="1093"/>
      <c r="D27" s="1093"/>
      <c r="E27" s="1093"/>
      <c r="F27" s="1093"/>
      <c r="G27" s="1093"/>
      <c r="H27" s="1484"/>
    </row>
    <row r="28" spans="1:8" s="1048" customFormat="1" ht="12.75" customHeight="1">
      <c r="A28" s="1657"/>
      <c r="B28" s="1042" t="s">
        <v>461</v>
      </c>
      <c r="C28" s="1093"/>
      <c r="D28" s="1093"/>
      <c r="E28" s="1093"/>
      <c r="F28" s="1093"/>
      <c r="G28" s="1093"/>
      <c r="H28" s="1484"/>
    </row>
    <row r="29" spans="1:8" s="1048" customFormat="1" ht="12.75" customHeight="1">
      <c r="A29" s="1655">
        <v>7</v>
      </c>
      <c r="B29" s="1078" t="s">
        <v>469</v>
      </c>
      <c r="C29" s="1092">
        <f>C30+C31</f>
        <v>0</v>
      </c>
      <c r="D29" s="1092">
        <f>D30+D31</f>
        <v>0</v>
      </c>
      <c r="E29" s="1092">
        <f>E30+E31</f>
        <v>0</v>
      </c>
      <c r="F29" s="1092">
        <f>F30+F31</f>
        <v>0</v>
      </c>
      <c r="G29" s="1092">
        <f>IF(D29=0,0,(G30*D30+G31*D31)/D29)</f>
        <v>0</v>
      </c>
      <c r="H29" s="1092">
        <f>IF(D29=0,0,(D30*H30+D31*E31)/D29)</f>
        <v>0</v>
      </c>
    </row>
    <row r="30" spans="1:8" s="1048" customFormat="1" ht="12.75" customHeight="1">
      <c r="A30" s="1656"/>
      <c r="B30" s="1042" t="s">
        <v>460</v>
      </c>
      <c r="C30" s="1093"/>
      <c r="D30" s="1093"/>
      <c r="E30" s="1093"/>
      <c r="F30" s="1093"/>
      <c r="G30" s="1093"/>
      <c r="H30" s="1484"/>
    </row>
    <row r="31" spans="1:8" s="1048" customFormat="1" ht="12.75" customHeight="1">
      <c r="A31" s="1656"/>
      <c r="B31" s="1042" t="s">
        <v>461</v>
      </c>
      <c r="C31" s="1093"/>
      <c r="D31" s="1093"/>
      <c r="E31" s="1093"/>
      <c r="F31" s="1093"/>
      <c r="G31" s="1093"/>
      <c r="H31" s="1484"/>
    </row>
    <row r="32" spans="1:8" s="1048" customFormat="1" ht="12.75" customHeight="1">
      <c r="A32" s="1655">
        <v>8</v>
      </c>
      <c r="B32" s="1079" t="s">
        <v>949</v>
      </c>
      <c r="C32" s="1092">
        <f>C33+C34</f>
        <v>0</v>
      </c>
      <c r="D32" s="1092">
        <f>D33+D34</f>
        <v>0</v>
      </c>
      <c r="E32" s="1092">
        <f>E33+E34</f>
        <v>0</v>
      </c>
      <c r="F32" s="1092">
        <f>F33+F34</f>
        <v>0</v>
      </c>
      <c r="G32" s="1092">
        <f>IF(D32=0,0,(G33*D33+G34*D34)/D32)</f>
        <v>0</v>
      </c>
      <c r="H32" s="1092">
        <f>IF(D32=0,0,(D33*H33+D34*E34)/D32)</f>
        <v>0</v>
      </c>
    </row>
    <row r="33" spans="1:8" s="1048" customFormat="1" ht="12.75" customHeight="1">
      <c r="A33" s="1656"/>
      <c r="B33" s="1047" t="s">
        <v>460</v>
      </c>
      <c r="C33" s="1093"/>
      <c r="D33" s="1093"/>
      <c r="E33" s="1093"/>
      <c r="F33" s="1093"/>
      <c r="G33" s="1093"/>
      <c r="H33" s="1484"/>
    </row>
    <row r="34" spans="1:8" s="1048" customFormat="1" ht="12.75" customHeight="1">
      <c r="A34" s="1656"/>
      <c r="B34" s="1047" t="s">
        <v>461</v>
      </c>
      <c r="C34" s="1093"/>
      <c r="D34" s="1093"/>
      <c r="E34" s="1093"/>
      <c r="F34" s="1093"/>
      <c r="G34" s="1093"/>
      <c r="H34" s="1484"/>
    </row>
    <row r="35" spans="1:8" s="1048" customFormat="1" ht="12.75" customHeight="1">
      <c r="A35" s="1663" t="s">
        <v>795</v>
      </c>
      <c r="B35" s="1079" t="s">
        <v>948</v>
      </c>
      <c r="C35" s="1092">
        <f>C36+C37</f>
        <v>0</v>
      </c>
      <c r="D35" s="1092">
        <f>D36+D37</f>
        <v>0</v>
      </c>
      <c r="E35" s="1092">
        <f>E36+E37</f>
        <v>0</v>
      </c>
      <c r="F35" s="1092">
        <f>F36+F37</f>
        <v>0</v>
      </c>
      <c r="G35" s="1092">
        <f>IF(D35=0,0,(G36*D36+G37*D37)/D35)</f>
        <v>0</v>
      </c>
      <c r="H35" s="1092">
        <f>IF(D35=0,0,(D36*H36+D37*E37)/D35)</f>
        <v>0</v>
      </c>
    </row>
    <row r="36" spans="1:8" s="1048" customFormat="1" ht="12.75" customHeight="1">
      <c r="A36" s="1664"/>
      <c r="B36" s="1047" t="s">
        <v>460</v>
      </c>
      <c r="C36" s="1093"/>
      <c r="D36" s="1093"/>
      <c r="E36" s="1093"/>
      <c r="F36" s="1093"/>
      <c r="G36" s="1093"/>
      <c r="H36" s="1484"/>
    </row>
    <row r="37" spans="1:8" s="1048" customFormat="1" ht="12.75" customHeight="1">
      <c r="A37" s="1664"/>
      <c r="B37" s="1047" t="s">
        <v>461</v>
      </c>
      <c r="C37" s="1093"/>
      <c r="D37" s="1093"/>
      <c r="E37" s="1093"/>
      <c r="F37" s="1093"/>
      <c r="G37" s="1093"/>
      <c r="H37" s="1484"/>
    </row>
    <row r="38" spans="1:8" s="1048" customFormat="1" ht="12.75" customHeight="1">
      <c r="A38" s="1656">
        <v>9</v>
      </c>
      <c r="B38" s="1078" t="s">
        <v>947</v>
      </c>
      <c r="C38" s="1092">
        <f>C39+C40</f>
        <v>0</v>
      </c>
      <c r="D38" s="1092">
        <f>D39+D40</f>
        <v>0</v>
      </c>
      <c r="E38" s="1092">
        <f>E39+E40</f>
        <v>0</v>
      </c>
      <c r="F38" s="1092">
        <f>F39+F40</f>
        <v>0</v>
      </c>
      <c r="G38" s="1092">
        <f>IF(D38=0,0,(G39*D39+G40*D40)/D38)</f>
        <v>0</v>
      </c>
      <c r="H38" s="1092">
        <f>IF(D38=0,0,(D39*H39+D40*E40)/D38)</f>
        <v>0</v>
      </c>
    </row>
    <row r="39" spans="1:8" s="1048" customFormat="1" ht="12.75" customHeight="1">
      <c r="A39" s="1656"/>
      <c r="B39" s="1042" t="s">
        <v>460</v>
      </c>
      <c r="C39" s="1093"/>
      <c r="D39" s="1093"/>
      <c r="E39" s="1093"/>
      <c r="F39" s="1093"/>
      <c r="G39" s="1093"/>
      <c r="H39" s="1484"/>
    </row>
    <row r="40" spans="1:8" s="1048" customFormat="1" ht="12.75" customHeight="1">
      <c r="A40" s="1657"/>
      <c r="B40" s="1042" t="s">
        <v>461</v>
      </c>
      <c r="C40" s="1093"/>
      <c r="D40" s="1093"/>
      <c r="E40" s="1093"/>
      <c r="F40" s="1093"/>
      <c r="G40" s="1093"/>
      <c r="H40" s="1484"/>
    </row>
    <row r="41" spans="1:8" s="1048" customFormat="1" ht="12.75" customHeight="1">
      <c r="A41" s="1655"/>
      <c r="B41" s="1095" t="s">
        <v>946</v>
      </c>
      <c r="C41" s="1096">
        <f>C7+C10+C17+C20+C23+C26+C29+C32+C35+C38</f>
        <v>0</v>
      </c>
      <c r="D41" s="1096">
        <f>D7+D10+D17+D20+D23+D26+D29+D32+D35+D38</f>
        <v>0</v>
      </c>
      <c r="E41" s="1096">
        <f>E7+E10+E17+E20+E23+E26+E29+E32+E35+E38</f>
        <v>0</v>
      </c>
      <c r="F41" s="1096">
        <f>F7+F10+F17+F20+F23+F26+F29+F32+F35+F38</f>
        <v>0</v>
      </c>
      <c r="G41" s="1096">
        <f>IF(D41=0,0,(G42*D42+G43*D43)/D41)</f>
        <v>0</v>
      </c>
      <c r="H41" s="1092">
        <f>IF(D41=0,0,(D42*H42+D43*E43)/D41)</f>
        <v>0</v>
      </c>
    </row>
    <row r="42" spans="1:8" s="1048" customFormat="1" ht="12.75" customHeight="1">
      <c r="A42" s="1656"/>
      <c r="B42" s="1095" t="s">
        <v>460</v>
      </c>
      <c r="C42" s="1096">
        <f>C8+C12+C15+C18+C21+C24+C27+C30+C33+C36+C39</f>
        <v>0</v>
      </c>
      <c r="D42" s="1096">
        <f>D8+D12+D15+D18+D21+D24+D27+D30+D33+D36+D39</f>
        <v>0</v>
      </c>
      <c r="E42" s="1096">
        <f>E8+E12+E15+E18+E21+E24+E27+E30+E33+E36+E39</f>
        <v>0</v>
      </c>
      <c r="F42" s="1096">
        <f>F8+F12+F15+F18+F21+F24+F27+F30+F33+F36+F39</f>
        <v>0</v>
      </c>
      <c r="G42" s="1096">
        <f>IF(D42=0,0,(G8*D8+G12*D12+G15*D15+G18*D18+G21*D21+G24*D24+G27*D27+G30*D30+G33*D33+G36*D36+G39*D39)/D42)</f>
        <v>0</v>
      </c>
      <c r="H42" s="1096">
        <f>IF(D42=0,0,(H8*D8+H12*D12+H15*D15+H18*D18+H21*D21+H24*D24+H27*D27+H30*D30+H33*D33+H36*D36+H39*D39)/D42)</f>
        <v>0</v>
      </c>
    </row>
    <row r="43" spans="1:8" s="1048" customFormat="1" ht="12.75" customHeight="1">
      <c r="A43" s="1657"/>
      <c r="B43" s="1095" t="s">
        <v>461</v>
      </c>
      <c r="C43" s="1096">
        <f>C9+C13+C19+C16+C22+C25+C28+C31+C34+C37+C40</f>
        <v>0</v>
      </c>
      <c r="D43" s="1096">
        <f>D9+D13+D19+D16+D22+D25+D28+D31+D34+D37+D40</f>
        <v>0</v>
      </c>
      <c r="E43" s="1096">
        <f>E9+E13+E19+E16+E22+E25+E28+E31+E34+E37+E40</f>
        <v>0</v>
      </c>
      <c r="F43" s="1096">
        <f>F9+F13+F19+F16+F22+F25+F28+F31+F34+F37+F40</f>
        <v>0</v>
      </c>
      <c r="G43" s="1096">
        <f>IF(D43=0,0,(G9*D9+G13*D13+G16*D16+G19*D19+G22*D22+G25*D25+G28*D28+G31*D31+G34*D34+G37*D37+G40*D40)/D43)</f>
        <v>0</v>
      </c>
      <c r="H43" s="1096">
        <f>IF(D43=0,0,(H9*D9+H13*D13+H16*D16+H19*D19+H22*D22+H25*D25+H28*D28+H31*D31+H34*D34+H37*D37+H40*D40)/D43)</f>
        <v>0</v>
      </c>
    </row>
    <row r="44" spans="1:7" s="1085" customFormat="1" ht="15">
      <c r="A44" s="1080"/>
      <c r="B44" s="1081"/>
      <c r="C44" s="1081"/>
      <c r="D44" s="1082"/>
      <c r="E44" s="1082"/>
      <c r="F44" s="1083"/>
      <c r="G44" s="1084"/>
    </row>
    <row r="45" spans="1:3" s="1085" customFormat="1" ht="15">
      <c r="A45" s="1080"/>
      <c r="B45" s="1081" t="s">
        <v>211</v>
      </c>
      <c r="C45" s="1081"/>
    </row>
    <row r="46" spans="1:3" s="1085" customFormat="1" ht="15">
      <c r="A46" s="1080"/>
      <c r="B46" s="1081"/>
      <c r="C46" s="1081"/>
    </row>
    <row r="47" spans="1:3" s="1085" customFormat="1" ht="15">
      <c r="A47" s="1080"/>
      <c r="B47" s="1081" t="s">
        <v>211</v>
      </c>
      <c r="C47" s="1081"/>
    </row>
    <row r="48" s="1085" customFormat="1" ht="14.25"/>
    <row r="49" spans="4:9" s="1088" customFormat="1" ht="15">
      <c r="D49" s="1086"/>
      <c r="E49" s="1087"/>
      <c r="F49" s="1087"/>
      <c r="G49" s="1087"/>
      <c r="H49" s="1087"/>
      <c r="I49" s="1087"/>
    </row>
  </sheetData>
  <sheetProtection password="C7AC" sheet="1"/>
  <mergeCells count="13">
    <mergeCell ref="A38:A40"/>
    <mergeCell ref="A41:A43"/>
    <mergeCell ref="A23:A25"/>
    <mergeCell ref="A26:A28"/>
    <mergeCell ref="A29:A31"/>
    <mergeCell ref="A32:A34"/>
    <mergeCell ref="A35:A37"/>
    <mergeCell ref="A4:G4"/>
    <mergeCell ref="A7:A9"/>
    <mergeCell ref="A11:A13"/>
    <mergeCell ref="A14:A15"/>
    <mergeCell ref="A17:A18"/>
    <mergeCell ref="A20:A22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2" sqref="F22"/>
    </sheetView>
  </sheetViews>
  <sheetFormatPr defaultColWidth="8.8515625" defaultRowHeight="12.75"/>
  <cols>
    <col min="1" max="1" width="6.8515625" style="354" customWidth="1"/>
    <col min="2" max="2" width="36.140625" style="124" customWidth="1"/>
    <col min="3" max="5" width="26.140625" style="124" customWidth="1"/>
    <col min="6" max="16384" width="8.8515625" style="124" customWidth="1"/>
  </cols>
  <sheetData>
    <row r="1" spans="1:2" s="214" customFormat="1" ht="12.75">
      <c r="A1" s="353"/>
      <c r="B1" s="340" t="s">
        <v>377</v>
      </c>
    </row>
    <row r="2" ht="12.75">
      <c r="B2" s="337" t="s">
        <v>491</v>
      </c>
    </row>
    <row r="3" spans="2:5" ht="13.5" thickBot="1">
      <c r="B3" s="355"/>
      <c r="C3" s="356"/>
      <c r="D3" s="356"/>
      <c r="E3" s="357" t="s">
        <v>956</v>
      </c>
    </row>
    <row r="4" spans="1:5" ht="12.75">
      <c r="A4" s="358" t="s">
        <v>212</v>
      </c>
      <c r="B4" s="359" t="s">
        <v>480</v>
      </c>
      <c r="C4" s="359" t="s">
        <v>481</v>
      </c>
      <c r="D4" s="359" t="s">
        <v>482</v>
      </c>
      <c r="E4" s="360" t="s">
        <v>483</v>
      </c>
    </row>
    <row r="5" spans="1:5" ht="12.75">
      <c r="A5" s="361"/>
      <c r="B5" s="362">
        <v>1</v>
      </c>
      <c r="C5" s="362">
        <v>2</v>
      </c>
      <c r="D5" s="362">
        <v>3</v>
      </c>
      <c r="E5" s="363">
        <v>4</v>
      </c>
    </row>
    <row r="6" spans="1:5" ht="12.75">
      <c r="A6" s="364">
        <v>1</v>
      </c>
      <c r="B6" s="365" t="s">
        <v>291</v>
      </c>
      <c r="C6" s="366"/>
      <c r="D6" s="367"/>
      <c r="E6" s="368"/>
    </row>
    <row r="7" spans="1:5" ht="12.75">
      <c r="A7" s="364">
        <v>2</v>
      </c>
      <c r="B7" s="246" t="s">
        <v>292</v>
      </c>
      <c r="C7" s="366"/>
      <c r="D7" s="367"/>
      <c r="E7" s="368"/>
    </row>
    <row r="8" spans="1:5" ht="12.75">
      <c r="A8" s="364">
        <v>3</v>
      </c>
      <c r="B8" s="246" t="s">
        <v>484</v>
      </c>
      <c r="C8" s="366"/>
      <c r="D8" s="367"/>
      <c r="E8" s="368"/>
    </row>
    <row r="9" spans="1:5" ht="12.75">
      <c r="A9" s="364">
        <v>4</v>
      </c>
      <c r="B9" s="336" t="s">
        <v>485</v>
      </c>
      <c r="C9" s="366"/>
      <c r="D9" s="367"/>
      <c r="E9" s="368"/>
    </row>
    <row r="10" spans="1:5" ht="12.75">
      <c r="A10" s="364">
        <v>5</v>
      </c>
      <c r="B10" s="246" t="s">
        <v>295</v>
      </c>
      <c r="C10" s="366"/>
      <c r="D10" s="367"/>
      <c r="E10" s="368"/>
    </row>
    <row r="11" spans="1:5" ht="13.5" thickBot="1">
      <c r="A11" s="369"/>
      <c r="B11" s="370" t="s">
        <v>208</v>
      </c>
      <c r="C11" s="371">
        <f>SUM(C6:C10)</f>
        <v>0</v>
      </c>
      <c r="D11" s="1478">
        <f>IF(C11=0,0,((C6/C11*D6)+(C7/C11*D7)+(C8/C11*D8)+(C9/C11*D9)+(C10/C11*D10)))</f>
        <v>0</v>
      </c>
      <c r="E11" s="372">
        <f>SUM(E6:E10)</f>
        <v>0</v>
      </c>
    </row>
    <row r="12" spans="1:3" s="577" customFormat="1" ht="12.75">
      <c r="A12" s="582"/>
      <c r="B12" s="575"/>
      <c r="C12" s="575"/>
    </row>
    <row r="13" spans="1:3" s="577" customFormat="1" ht="12.75">
      <c r="A13" s="582"/>
      <c r="B13" s="575" t="s">
        <v>211</v>
      </c>
      <c r="C13" s="575"/>
    </row>
    <row r="14" spans="1:3" s="577" customFormat="1" ht="12.75">
      <c r="A14" s="582"/>
      <c r="B14" s="575"/>
      <c r="C14" s="575"/>
    </row>
    <row r="15" spans="1:3" s="577" customFormat="1" ht="12.75">
      <c r="A15" s="582"/>
      <c r="B15" s="575" t="s">
        <v>211</v>
      </c>
      <c r="C15" s="575"/>
    </row>
    <row r="16" s="577" customFormat="1" ht="12.75">
      <c r="A16" s="583"/>
    </row>
    <row r="17" s="577" customFormat="1" ht="12.75">
      <c r="A17" s="583"/>
    </row>
    <row r="18" s="577" customFormat="1" ht="12.75">
      <c r="A18" s="583"/>
    </row>
    <row r="19" s="577" customFormat="1" ht="12.75">
      <c r="A19" s="583"/>
    </row>
  </sheetData>
  <sheetProtection password="C7AC" sheet="1"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" sqref="D9"/>
    </sheetView>
  </sheetViews>
  <sheetFormatPr defaultColWidth="9.140625" defaultRowHeight="12.75"/>
  <cols>
    <col min="1" max="1" width="9.140625" style="72" customWidth="1"/>
    <col min="2" max="2" width="51.00390625" style="72" customWidth="1"/>
    <col min="3" max="4" width="22.00390625" style="72" customWidth="1"/>
    <col min="5" max="16384" width="9.140625" style="72" customWidth="1"/>
  </cols>
  <sheetData>
    <row r="1" s="213" customFormat="1" ht="12.75">
      <c r="B1" s="340" t="s">
        <v>377</v>
      </c>
    </row>
    <row r="2" ht="12.75">
      <c r="B2" s="219" t="s">
        <v>796</v>
      </c>
    </row>
    <row r="3" spans="1:4" ht="13.5" thickBot="1">
      <c r="A3" s="218"/>
      <c r="B3" s="337"/>
      <c r="C3" s="373"/>
      <c r="D3" s="374" t="s">
        <v>956</v>
      </c>
    </row>
    <row r="4" spans="1:4" ht="36">
      <c r="A4" s="375" t="s">
        <v>212</v>
      </c>
      <c r="B4" s="376" t="s">
        <v>207</v>
      </c>
      <c r="C4" s="376" t="s">
        <v>486</v>
      </c>
      <c r="D4" s="377" t="s">
        <v>487</v>
      </c>
    </row>
    <row r="5" spans="1:4" ht="12.75">
      <c r="A5" s="378">
        <v>1</v>
      </c>
      <c r="B5" s="379" t="s">
        <v>488</v>
      </c>
      <c r="C5" s="380"/>
      <c r="D5" s="381"/>
    </row>
    <row r="6" spans="1:4" ht="12.75">
      <c r="A6" s="378">
        <v>2</v>
      </c>
      <c r="B6" s="382" t="s">
        <v>489</v>
      </c>
      <c r="C6" s="380"/>
      <c r="D6" s="381"/>
    </row>
    <row r="7" spans="1:4" ht="12.75">
      <c r="A7" s="378">
        <v>3</v>
      </c>
      <c r="B7" s="382" t="s">
        <v>490</v>
      </c>
      <c r="C7" s="380"/>
      <c r="D7" s="381"/>
    </row>
    <row r="8" spans="1:4" ht="13.5" thickBot="1">
      <c r="A8" s="383"/>
      <c r="B8" s="384" t="s">
        <v>208</v>
      </c>
      <c r="C8" s="1485">
        <f>C5+C6+C7</f>
        <v>0</v>
      </c>
      <c r="D8" s="1485">
        <f>D5+D6+D7</f>
        <v>0</v>
      </c>
    </row>
    <row r="9" spans="1:3" s="577" customFormat="1" ht="12.75">
      <c r="A9" s="582"/>
      <c r="B9" s="575"/>
      <c r="C9" s="575"/>
    </row>
    <row r="10" spans="1:3" s="577" customFormat="1" ht="12.75">
      <c r="A10" s="582"/>
      <c r="B10" s="575" t="s">
        <v>211</v>
      </c>
      <c r="C10" s="575"/>
    </row>
    <row r="11" spans="1:3" s="577" customFormat="1" ht="12.75">
      <c r="A11" s="582"/>
      <c r="B11" s="575"/>
      <c r="C11" s="575"/>
    </row>
    <row r="12" spans="1:3" s="577" customFormat="1" ht="12.75">
      <c r="A12" s="582"/>
      <c r="B12" s="575" t="s">
        <v>211</v>
      </c>
      <c r="C12" s="575"/>
    </row>
    <row r="13" s="577" customFormat="1" ht="12.75"/>
    <row r="14" s="577" customFormat="1" ht="12.75"/>
    <row r="15" s="577" customFormat="1" ht="12.75"/>
    <row r="16" s="577" customFormat="1" ht="12.75"/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" sqref="C15"/>
    </sheetView>
  </sheetViews>
  <sheetFormatPr defaultColWidth="9.140625" defaultRowHeight="12.75"/>
  <cols>
    <col min="1" max="1" width="9.28125" style="71" customWidth="1"/>
    <col min="2" max="2" width="31.00390625" style="72" customWidth="1"/>
    <col min="3" max="10" width="12.57421875" style="72" customWidth="1"/>
    <col min="11" max="11" width="23.28125" style="72" customWidth="1"/>
    <col min="12" max="16384" width="9.140625" style="72" customWidth="1"/>
  </cols>
  <sheetData>
    <row r="1" spans="1:11" s="213" customFormat="1" ht="12.75">
      <c r="A1" s="385"/>
      <c r="B1" s="340" t="s">
        <v>492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1" ht="12.75">
      <c r="B2" s="386" t="s">
        <v>493</v>
      </c>
      <c r="C2" s="342"/>
      <c r="D2" s="342"/>
      <c r="E2" s="75"/>
      <c r="F2" s="75"/>
      <c r="G2" s="75"/>
      <c r="H2" s="75"/>
      <c r="I2" s="75"/>
      <c r="J2" s="75" t="s">
        <v>956</v>
      </c>
      <c r="K2" s="342"/>
    </row>
    <row r="3" spans="2:11" ht="13.5" thickBot="1">
      <c r="B3" s="386"/>
      <c r="C3" s="342"/>
      <c r="D3" s="342"/>
      <c r="E3" s="75"/>
      <c r="F3" s="75"/>
      <c r="G3" s="75"/>
      <c r="H3" s="75"/>
      <c r="I3" s="75"/>
      <c r="J3" s="75"/>
      <c r="K3" s="342"/>
    </row>
    <row r="4" spans="1:11" ht="12.75">
      <c r="A4" s="387" t="s">
        <v>212</v>
      </c>
      <c r="B4" s="388" t="s">
        <v>508</v>
      </c>
      <c r="C4" s="1680"/>
      <c r="D4" s="1681"/>
      <c r="E4" s="1681"/>
      <c r="F4" s="1681"/>
      <c r="G4" s="1681"/>
      <c r="H4" s="1681"/>
      <c r="I4" s="1681"/>
      <c r="J4" s="1682"/>
      <c r="K4" s="389"/>
    </row>
    <row r="5" spans="1:11" ht="12.75">
      <c r="A5" s="390"/>
      <c r="B5" s="391"/>
      <c r="C5" s="392" t="s">
        <v>494</v>
      </c>
      <c r="D5" s="392" t="s">
        <v>509</v>
      </c>
      <c r="E5" s="392" t="s">
        <v>496</v>
      </c>
      <c r="F5" s="392" t="s">
        <v>497</v>
      </c>
      <c r="G5" s="392" t="s">
        <v>498</v>
      </c>
      <c r="H5" s="392" t="s">
        <v>499</v>
      </c>
      <c r="I5" s="392" t="s">
        <v>500</v>
      </c>
      <c r="J5" s="392" t="s">
        <v>452</v>
      </c>
      <c r="K5" s="393" t="s">
        <v>208</v>
      </c>
    </row>
    <row r="6" spans="1:11" ht="12.75">
      <c r="A6" s="73">
        <v>1</v>
      </c>
      <c r="B6" s="394" t="s">
        <v>501</v>
      </c>
      <c r="C6" s="85">
        <f>SUM(C7:C12)</f>
        <v>0</v>
      </c>
      <c r="D6" s="85">
        <f aca="true" t="shared" si="0" ref="D6:I6">SUM(D7:D12)</f>
        <v>0</v>
      </c>
      <c r="E6" s="85">
        <f t="shared" si="0"/>
        <v>0</v>
      </c>
      <c r="F6" s="85">
        <f t="shared" si="0"/>
        <v>0</v>
      </c>
      <c r="G6" s="85">
        <f t="shared" si="0"/>
        <v>0</v>
      </c>
      <c r="H6" s="85">
        <f t="shared" si="0"/>
        <v>0</v>
      </c>
      <c r="I6" s="85">
        <f t="shared" si="0"/>
        <v>0</v>
      </c>
      <c r="J6" s="85">
        <f>SUM(J7:J12)</f>
        <v>0</v>
      </c>
      <c r="K6" s="1487">
        <f>SUM(C6:J6)</f>
        <v>0</v>
      </c>
    </row>
    <row r="7" spans="1:11" ht="12.75" customHeight="1">
      <c r="A7" s="395" t="s">
        <v>221</v>
      </c>
      <c r="B7" s="396" t="s">
        <v>1082</v>
      </c>
      <c r="C7" s="397"/>
      <c r="D7" s="397"/>
      <c r="E7" s="397"/>
      <c r="F7" s="397"/>
      <c r="G7" s="397"/>
      <c r="H7" s="397"/>
      <c r="I7" s="397"/>
      <c r="J7" s="397"/>
      <c r="K7" s="1487">
        <f>SUM(C7:J7)</f>
        <v>0</v>
      </c>
    </row>
    <row r="8" spans="1:11" ht="12.75" customHeight="1">
      <c r="A8" s="395" t="s">
        <v>222</v>
      </c>
      <c r="B8" s="396" t="s">
        <v>1083</v>
      </c>
      <c r="C8" s="397"/>
      <c r="D8" s="397"/>
      <c r="E8" s="397"/>
      <c r="F8" s="397"/>
      <c r="G8" s="397"/>
      <c r="H8" s="397"/>
      <c r="I8" s="397"/>
      <c r="J8" s="397"/>
      <c r="K8" s="1487">
        <f aca="true" t="shared" si="1" ref="K8:K15">SUM(C8:J8)</f>
        <v>0</v>
      </c>
    </row>
    <row r="9" spans="1:11" ht="12.75" customHeight="1">
      <c r="A9" s="395" t="s">
        <v>223</v>
      </c>
      <c r="B9" s="396" t="s">
        <v>502</v>
      </c>
      <c r="C9" s="397"/>
      <c r="D9" s="397"/>
      <c r="E9" s="397"/>
      <c r="F9" s="397"/>
      <c r="G9" s="397"/>
      <c r="H9" s="397"/>
      <c r="I9" s="397"/>
      <c r="J9" s="397"/>
      <c r="K9" s="1487">
        <f t="shared" si="1"/>
        <v>0</v>
      </c>
    </row>
    <row r="10" spans="1:11" ht="12.75" customHeight="1">
      <c r="A10" s="395" t="s">
        <v>224</v>
      </c>
      <c r="B10" s="396" t="s">
        <v>503</v>
      </c>
      <c r="C10" s="397"/>
      <c r="D10" s="397"/>
      <c r="E10" s="397"/>
      <c r="F10" s="397"/>
      <c r="G10" s="397"/>
      <c r="H10" s="397"/>
      <c r="I10" s="397"/>
      <c r="J10" s="397"/>
      <c r="K10" s="1487">
        <f t="shared" si="1"/>
        <v>0</v>
      </c>
    </row>
    <row r="11" spans="1:11" ht="12.75" customHeight="1">
      <c r="A11" s="395" t="s">
        <v>225</v>
      </c>
      <c r="B11" s="396" t="s">
        <v>504</v>
      </c>
      <c r="C11" s="397"/>
      <c r="D11" s="397"/>
      <c r="E11" s="397"/>
      <c r="F11" s="397"/>
      <c r="G11" s="397"/>
      <c r="H11" s="397"/>
      <c r="I11" s="397"/>
      <c r="J11" s="397"/>
      <c r="K11" s="1487">
        <f t="shared" si="1"/>
        <v>0</v>
      </c>
    </row>
    <row r="12" spans="1:11" ht="12.75" customHeight="1">
      <c r="A12" s="395" t="s">
        <v>389</v>
      </c>
      <c r="B12" s="396" t="s">
        <v>405</v>
      </c>
      <c r="C12" s="397"/>
      <c r="D12" s="397"/>
      <c r="E12" s="397"/>
      <c r="F12" s="397"/>
      <c r="G12" s="397"/>
      <c r="H12" s="397"/>
      <c r="I12" s="397"/>
      <c r="J12" s="397"/>
      <c r="K12" s="1487">
        <f t="shared" si="1"/>
        <v>0</v>
      </c>
    </row>
    <row r="13" spans="1:11" ht="12.75" customHeight="1">
      <c r="A13" s="398">
        <v>2</v>
      </c>
      <c r="B13" s="399" t="s">
        <v>505</v>
      </c>
      <c r="C13" s="397"/>
      <c r="D13" s="397"/>
      <c r="E13" s="397"/>
      <c r="F13" s="397"/>
      <c r="G13" s="397"/>
      <c r="H13" s="397"/>
      <c r="I13" s="397"/>
      <c r="J13" s="397"/>
      <c r="K13" s="1487">
        <f t="shared" si="1"/>
        <v>0</v>
      </c>
    </row>
    <row r="14" spans="1:11" ht="12.75" customHeight="1">
      <c r="A14" s="398">
        <v>3</v>
      </c>
      <c r="B14" s="399" t="s">
        <v>506</v>
      </c>
      <c r="C14" s="397"/>
      <c r="D14" s="397"/>
      <c r="E14" s="397"/>
      <c r="F14" s="397"/>
      <c r="G14" s="397"/>
      <c r="H14" s="397"/>
      <c r="I14" s="397"/>
      <c r="J14" s="397"/>
      <c r="K14" s="1487">
        <f t="shared" si="1"/>
        <v>0</v>
      </c>
    </row>
    <row r="15" spans="1:11" ht="13.5" thickBot="1">
      <c r="A15" s="400"/>
      <c r="B15" s="400" t="s">
        <v>507</v>
      </c>
      <c r="C15" s="1486">
        <f>C13+C14</f>
        <v>0</v>
      </c>
      <c r="D15" s="1486">
        <f aca="true" t="shared" si="2" ref="D15:J15">D13+D14</f>
        <v>0</v>
      </c>
      <c r="E15" s="1486">
        <f t="shared" si="2"/>
        <v>0</v>
      </c>
      <c r="F15" s="1486">
        <f t="shared" si="2"/>
        <v>0</v>
      </c>
      <c r="G15" s="1486">
        <f t="shared" si="2"/>
        <v>0</v>
      </c>
      <c r="H15" s="1486">
        <f t="shared" si="2"/>
        <v>0</v>
      </c>
      <c r="I15" s="1486">
        <f t="shared" si="2"/>
        <v>0</v>
      </c>
      <c r="J15" s="1486">
        <f t="shared" si="2"/>
        <v>0</v>
      </c>
      <c r="K15" s="1488">
        <f t="shared" si="1"/>
        <v>0</v>
      </c>
    </row>
    <row r="16" spans="1:3" s="577" customFormat="1" ht="12.75">
      <c r="A16" s="582"/>
      <c r="B16" s="575"/>
      <c r="C16" s="575"/>
    </row>
    <row r="17" spans="1:3" s="577" customFormat="1" ht="12.75">
      <c r="A17" s="582"/>
      <c r="B17" s="575" t="s">
        <v>211</v>
      </c>
      <c r="C17" s="575"/>
    </row>
    <row r="18" spans="1:3" s="577" customFormat="1" ht="12.75">
      <c r="A18" s="582"/>
      <c r="B18" s="575"/>
      <c r="C18" s="575"/>
    </row>
    <row r="19" spans="1:3" s="577" customFormat="1" ht="12.75">
      <c r="A19" s="582"/>
      <c r="B19" s="575" t="s">
        <v>211</v>
      </c>
      <c r="C19" s="575"/>
    </row>
    <row r="20" s="577" customFormat="1" ht="12.75">
      <c r="A20" s="587"/>
    </row>
    <row r="21" s="577" customFormat="1" ht="12.75">
      <c r="A21" s="587"/>
    </row>
    <row r="22" s="577" customFormat="1" ht="12.75">
      <c r="A22" s="587"/>
    </row>
  </sheetData>
  <sheetProtection password="C7AC" sheet="1"/>
  <protectedRanges>
    <protectedRange sqref="C7:J14" name="Диапазон2"/>
  </protectedRanges>
  <mergeCells count="1">
    <mergeCell ref="C4:J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9" sqref="K9"/>
    </sheetView>
  </sheetViews>
  <sheetFormatPr defaultColWidth="9.140625" defaultRowHeight="12.75"/>
  <cols>
    <col min="1" max="1" width="6.57421875" style="72" customWidth="1"/>
    <col min="2" max="2" width="24.8515625" style="72" customWidth="1"/>
    <col min="3" max="10" width="13.421875" style="72" customWidth="1"/>
    <col min="11" max="11" width="20.00390625" style="72" customWidth="1"/>
    <col min="12" max="16384" width="9.140625" style="72" customWidth="1"/>
  </cols>
  <sheetData>
    <row r="1" spans="2:11" ht="12.75">
      <c r="B1" s="352" t="s">
        <v>492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386" t="s">
        <v>516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3.5" thickBot="1">
      <c r="B3" s="386"/>
      <c r="C3" s="75"/>
      <c r="D3" s="75"/>
      <c r="E3" s="75"/>
      <c r="F3" s="75"/>
      <c r="G3" s="75"/>
      <c r="H3" s="75"/>
      <c r="I3" s="75"/>
      <c r="J3" s="75"/>
      <c r="K3" s="75"/>
    </row>
    <row r="4" spans="1:11" ht="12.75">
      <c r="A4" s="401" t="s">
        <v>212</v>
      </c>
      <c r="B4" s="388" t="s">
        <v>510</v>
      </c>
      <c r="C4" s="402" t="s">
        <v>494</v>
      </c>
      <c r="D4" s="402" t="s">
        <v>495</v>
      </c>
      <c r="E4" s="402" t="s">
        <v>496</v>
      </c>
      <c r="F4" s="402" t="s">
        <v>497</v>
      </c>
      <c r="G4" s="402" t="s">
        <v>498</v>
      </c>
      <c r="H4" s="402" t="s">
        <v>499</v>
      </c>
      <c r="I4" s="402" t="s">
        <v>500</v>
      </c>
      <c r="J4" s="402" t="s">
        <v>452</v>
      </c>
      <c r="K4" s="403" t="s">
        <v>208</v>
      </c>
    </row>
    <row r="5" spans="1:11" ht="12.75" customHeight="1">
      <c r="A5" s="378">
        <v>1</v>
      </c>
      <c r="B5" s="404" t="s">
        <v>511</v>
      </c>
      <c r="C5" s="405"/>
      <c r="D5" s="405"/>
      <c r="E5" s="405"/>
      <c r="F5" s="405"/>
      <c r="G5" s="405"/>
      <c r="H5" s="405"/>
      <c r="I5" s="405"/>
      <c r="J5" s="405"/>
      <c r="K5" s="1487">
        <f>SUM(C5:J5)</f>
        <v>0</v>
      </c>
    </row>
    <row r="6" spans="1:11" ht="12.75" customHeight="1">
      <c r="A6" s="378">
        <v>2</v>
      </c>
      <c r="B6" s="404" t="s">
        <v>512</v>
      </c>
      <c r="C6" s="405"/>
      <c r="D6" s="405"/>
      <c r="E6" s="405"/>
      <c r="F6" s="405"/>
      <c r="G6" s="405"/>
      <c r="H6" s="405"/>
      <c r="I6" s="405"/>
      <c r="J6" s="405"/>
      <c r="K6" s="1487">
        <f>SUM(C6:J6)</f>
        <v>0</v>
      </c>
    </row>
    <row r="7" spans="1:11" ht="12.75" customHeight="1">
      <c r="A7" s="378">
        <v>3</v>
      </c>
      <c r="B7" s="406" t="s">
        <v>513</v>
      </c>
      <c r="C7" s="405"/>
      <c r="D7" s="405"/>
      <c r="E7" s="405"/>
      <c r="F7" s="405"/>
      <c r="G7" s="405"/>
      <c r="H7" s="405"/>
      <c r="I7" s="405"/>
      <c r="J7" s="405"/>
      <c r="K7" s="1487">
        <f>SUM(C7:J7)</f>
        <v>0</v>
      </c>
    </row>
    <row r="8" spans="1:11" ht="12.75" customHeight="1">
      <c r="A8" s="378">
        <v>4</v>
      </c>
      <c r="B8" s="406" t="s">
        <v>514</v>
      </c>
      <c r="C8" s="405"/>
      <c r="D8" s="405"/>
      <c r="E8" s="405"/>
      <c r="F8" s="405"/>
      <c r="G8" s="405"/>
      <c r="H8" s="405"/>
      <c r="I8" s="405"/>
      <c r="J8" s="405"/>
      <c r="K8" s="1487">
        <f>SUM(C8:J8)</f>
        <v>0</v>
      </c>
    </row>
    <row r="9" spans="1:11" ht="12.75" customHeight="1" thickBot="1">
      <c r="A9" s="407">
        <v>5</v>
      </c>
      <c r="B9" s="408" t="s">
        <v>515</v>
      </c>
      <c r="C9" s="409"/>
      <c r="D9" s="409"/>
      <c r="E9" s="409"/>
      <c r="F9" s="409"/>
      <c r="G9" s="409"/>
      <c r="H9" s="409"/>
      <c r="I9" s="409"/>
      <c r="J9" s="409"/>
      <c r="K9" s="1488">
        <f>SUM(C9:J9)</f>
        <v>0</v>
      </c>
    </row>
    <row r="10" spans="1:3" s="577" customFormat="1" ht="12.75">
      <c r="A10" s="582"/>
      <c r="B10" s="575"/>
      <c r="C10" s="575"/>
    </row>
    <row r="11" spans="1:3" s="577" customFormat="1" ht="12.75">
      <c r="A11" s="582"/>
      <c r="B11" s="575" t="s">
        <v>211</v>
      </c>
      <c r="C11" s="575"/>
    </row>
    <row r="12" spans="1:3" s="577" customFormat="1" ht="12.75">
      <c r="A12" s="582"/>
      <c r="B12" s="575"/>
      <c r="C12" s="575"/>
    </row>
    <row r="13" spans="1:3" s="577" customFormat="1" ht="12.75">
      <c r="A13" s="582"/>
      <c r="B13" s="575" t="s">
        <v>211</v>
      </c>
      <c r="C13" s="575"/>
    </row>
    <row r="14" s="577" customFormat="1" ht="12.75"/>
    <row r="15" s="577" customFormat="1" ht="12.75"/>
  </sheetData>
  <sheetProtection password="C7AC" sheet="1"/>
  <protectedRanges>
    <protectedRange sqref="C5:J9" name="Диапазон4"/>
  </protectedRange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view="pageBreakPreview" zoomScale="80" zoomScaleSheetLayoutView="80" zoomScalePageLayoutView="0" workbookViewId="0" topLeftCell="A1">
      <pane xSplit="3" ySplit="9" topLeftCell="J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44" sqref="O44"/>
    </sheetView>
  </sheetViews>
  <sheetFormatPr defaultColWidth="9.140625" defaultRowHeight="12.75"/>
  <cols>
    <col min="1" max="1" width="3.421875" style="1105" customWidth="1"/>
    <col min="2" max="2" width="4.421875" style="1105" customWidth="1"/>
    <col min="3" max="3" width="43.421875" style="1105" customWidth="1"/>
    <col min="4" max="4" width="17.8515625" style="1105" customWidth="1"/>
    <col min="5" max="5" width="13.421875" style="1105" customWidth="1"/>
    <col min="6" max="7" width="9.140625" style="1105" customWidth="1"/>
    <col min="8" max="8" width="20.7109375" style="1105" customWidth="1"/>
    <col min="9" max="9" width="12.00390625" style="1105" customWidth="1"/>
    <col min="10" max="10" width="26.7109375" style="1105" customWidth="1"/>
    <col min="11" max="12" width="9.140625" style="1105" customWidth="1"/>
    <col min="13" max="15" width="18.57421875" style="1105" customWidth="1"/>
    <col min="16" max="16" width="31.57421875" style="1105" customWidth="1"/>
    <col min="17" max="16384" width="9.140625" style="1105" customWidth="1"/>
  </cols>
  <sheetData>
    <row r="1" spans="2:16" s="1099" customFormat="1" ht="15">
      <c r="B1" s="902"/>
      <c r="C1" s="902" t="s">
        <v>492</v>
      </c>
      <c r="D1" s="1097"/>
      <c r="E1" s="1097"/>
      <c r="F1" s="1098"/>
      <c r="G1" s="1098"/>
      <c r="H1" s="1098"/>
      <c r="I1" s="1098"/>
      <c r="J1" s="1098"/>
      <c r="K1" s="1098"/>
      <c r="L1" s="1098"/>
      <c r="P1" s="1100" t="s">
        <v>205</v>
      </c>
    </row>
    <row r="2" spans="2:12" ht="15">
      <c r="B2" s="1101"/>
      <c r="C2" s="1101" t="s">
        <v>532</v>
      </c>
      <c r="D2" s="1102"/>
      <c r="E2" s="1103"/>
      <c r="F2" s="1104"/>
      <c r="G2" s="1104"/>
      <c r="H2" s="1104"/>
      <c r="I2" s="1104"/>
      <c r="J2" s="1104"/>
      <c r="K2" s="1104"/>
      <c r="L2" s="1104"/>
    </row>
    <row r="3" spans="2:16" ht="15.75" thickBot="1">
      <c r="B3" s="1104"/>
      <c r="C3" s="1103"/>
      <c r="D3" s="1103"/>
      <c r="E3" s="1103"/>
      <c r="F3" s="1104"/>
      <c r="G3" s="1104"/>
      <c r="H3" s="1104"/>
      <c r="I3" s="1104"/>
      <c r="J3" s="1104"/>
      <c r="K3" s="1104"/>
      <c r="L3" s="1104"/>
      <c r="P3" s="1105" t="s">
        <v>956</v>
      </c>
    </row>
    <row r="4" spans="2:16" s="1107" customFormat="1" ht="24" customHeight="1">
      <c r="B4" s="1106" t="s">
        <v>517</v>
      </c>
      <c r="C4" s="1689" t="s">
        <v>518</v>
      </c>
      <c r="D4" s="1685" t="s">
        <v>519</v>
      </c>
      <c r="E4" s="1692"/>
      <c r="F4" s="1685" t="s">
        <v>520</v>
      </c>
      <c r="G4" s="1686"/>
      <c r="H4" s="1686"/>
      <c r="I4" s="1686"/>
      <c r="J4" s="1686"/>
      <c r="K4" s="1686"/>
      <c r="L4" s="1686"/>
      <c r="M4" s="1686"/>
      <c r="N4" s="1686"/>
      <c r="O4" s="1686"/>
      <c r="P4" s="1692"/>
    </row>
    <row r="5" spans="2:16" s="1107" customFormat="1" ht="4.5" customHeight="1" thickBot="1">
      <c r="B5" s="1108"/>
      <c r="C5" s="1690"/>
      <c r="D5" s="1687"/>
      <c r="E5" s="1693"/>
      <c r="F5" s="1687"/>
      <c r="G5" s="1688"/>
      <c r="H5" s="1688"/>
      <c r="I5" s="1688"/>
      <c r="J5" s="1688"/>
      <c r="K5" s="1688"/>
      <c r="L5" s="1688"/>
      <c r="M5" s="1688"/>
      <c r="N5" s="1688"/>
      <c r="O5" s="1688"/>
      <c r="P5" s="1693"/>
    </row>
    <row r="6" spans="2:16" s="1107" customFormat="1" ht="12.75" customHeight="1">
      <c r="B6" s="1108"/>
      <c r="C6" s="1690"/>
      <c r="D6" s="1689" t="s">
        <v>521</v>
      </c>
      <c r="E6" s="1689" t="s">
        <v>522</v>
      </c>
      <c r="F6" s="1685" t="s">
        <v>523</v>
      </c>
      <c r="G6" s="1686"/>
      <c r="H6" s="1686"/>
      <c r="I6" s="1686"/>
      <c r="J6" s="1692"/>
      <c r="K6" s="1685" t="s">
        <v>84</v>
      </c>
      <c r="L6" s="1692"/>
      <c r="M6" s="1685" t="s">
        <v>524</v>
      </c>
      <c r="N6" s="1686"/>
      <c r="O6" s="1686"/>
      <c r="P6" s="1689" t="s">
        <v>525</v>
      </c>
    </row>
    <row r="7" spans="2:16" s="1107" customFormat="1" ht="15.75" thickBot="1">
      <c r="B7" s="1108"/>
      <c r="C7" s="1690"/>
      <c r="D7" s="1690"/>
      <c r="E7" s="1690"/>
      <c r="F7" s="1687"/>
      <c r="G7" s="1688"/>
      <c r="H7" s="1688"/>
      <c r="I7" s="1688"/>
      <c r="J7" s="1693"/>
      <c r="K7" s="1694"/>
      <c r="L7" s="1695"/>
      <c r="M7" s="1687"/>
      <c r="N7" s="1688"/>
      <c r="O7" s="1688"/>
      <c r="P7" s="1690"/>
    </row>
    <row r="8" spans="2:16" s="1107" customFormat="1" ht="33.75" customHeight="1">
      <c r="B8" s="1108"/>
      <c r="C8" s="1690"/>
      <c r="D8" s="1690"/>
      <c r="E8" s="1690"/>
      <c r="F8" s="1689" t="s">
        <v>799</v>
      </c>
      <c r="G8" s="1689" t="s">
        <v>800</v>
      </c>
      <c r="H8" s="1689" t="s">
        <v>1070</v>
      </c>
      <c r="I8" s="1689" t="s">
        <v>482</v>
      </c>
      <c r="J8" s="1689" t="s">
        <v>526</v>
      </c>
      <c r="K8" s="1694"/>
      <c r="L8" s="1695"/>
      <c r="M8" s="1685" t="s">
        <v>527</v>
      </c>
      <c r="N8" s="1685" t="s">
        <v>528</v>
      </c>
      <c r="O8" s="1685" t="s">
        <v>529</v>
      </c>
      <c r="P8" s="1690"/>
    </row>
    <row r="9" spans="2:16" s="1107" customFormat="1" ht="42" customHeight="1" thickBot="1">
      <c r="B9" s="1109"/>
      <c r="C9" s="1691"/>
      <c r="D9" s="1691"/>
      <c r="E9" s="1691"/>
      <c r="F9" s="1691"/>
      <c r="G9" s="1691"/>
      <c r="H9" s="1691"/>
      <c r="I9" s="1691"/>
      <c r="J9" s="1691"/>
      <c r="K9" s="1687"/>
      <c r="L9" s="1693"/>
      <c r="M9" s="1687"/>
      <c r="N9" s="1687"/>
      <c r="O9" s="1687"/>
      <c r="P9" s="1691"/>
    </row>
    <row r="10" spans="2:17" s="1122" customFormat="1" ht="13.5" customHeight="1" thickBot="1">
      <c r="B10" s="1115"/>
      <c r="C10" s="1116"/>
      <c r="D10" s="1116"/>
      <c r="E10" s="1116"/>
      <c r="F10" s="1117"/>
      <c r="G10" s="1117"/>
      <c r="H10" s="1118"/>
      <c r="I10" s="1118"/>
      <c r="J10" s="1116"/>
      <c r="K10" s="1518"/>
      <c r="L10" s="1519"/>
      <c r="M10" s="1518"/>
      <c r="N10" s="1518"/>
      <c r="O10" s="1518"/>
      <c r="P10" s="1120"/>
      <c r="Q10" s="1121"/>
    </row>
    <row r="11" spans="2:17" s="1122" customFormat="1" ht="13.5" customHeight="1" thickBot="1">
      <c r="B11" s="1115"/>
      <c r="C11" s="1116"/>
      <c r="D11" s="1116"/>
      <c r="E11" s="1116"/>
      <c r="F11" s="1117"/>
      <c r="G11" s="1117"/>
      <c r="H11" s="1118"/>
      <c r="I11" s="1118"/>
      <c r="J11" s="1116"/>
      <c r="K11" s="1518"/>
      <c r="L11" s="1519"/>
      <c r="M11" s="1518"/>
      <c r="N11" s="1518"/>
      <c r="O11" s="1518"/>
      <c r="P11" s="1120"/>
      <c r="Q11" s="1121"/>
    </row>
    <row r="12" spans="2:17" s="1122" customFormat="1" ht="13.5" customHeight="1" thickBot="1">
      <c r="B12" s="1115"/>
      <c r="C12" s="1116"/>
      <c r="D12" s="1116"/>
      <c r="E12" s="1116"/>
      <c r="F12" s="1117"/>
      <c r="G12" s="1117"/>
      <c r="H12" s="1118"/>
      <c r="I12" s="1118"/>
      <c r="J12" s="1116"/>
      <c r="K12" s="1518"/>
      <c r="L12" s="1519"/>
      <c r="M12" s="1518"/>
      <c r="N12" s="1518"/>
      <c r="O12" s="1518"/>
      <c r="P12" s="1120"/>
      <c r="Q12" s="1121"/>
    </row>
    <row r="13" spans="2:17" s="1122" customFormat="1" ht="13.5" customHeight="1" thickBot="1">
      <c r="B13" s="1115"/>
      <c r="C13" s="1116"/>
      <c r="D13" s="1116"/>
      <c r="E13" s="1116"/>
      <c r="F13" s="1117"/>
      <c r="G13" s="1117"/>
      <c r="H13" s="1118"/>
      <c r="I13" s="1118"/>
      <c r="J13" s="1116"/>
      <c r="K13" s="1518"/>
      <c r="L13" s="1519"/>
      <c r="M13" s="1518"/>
      <c r="N13" s="1518"/>
      <c r="O13" s="1518"/>
      <c r="P13" s="1120"/>
      <c r="Q13" s="1121"/>
    </row>
    <row r="14" spans="2:17" s="1122" customFormat="1" ht="13.5" customHeight="1" thickBot="1">
      <c r="B14" s="1115"/>
      <c r="C14" s="1116"/>
      <c r="D14" s="1116"/>
      <c r="E14" s="1116"/>
      <c r="F14" s="1117"/>
      <c r="G14" s="1117"/>
      <c r="H14" s="1118"/>
      <c r="I14" s="1118"/>
      <c r="J14" s="1116"/>
      <c r="K14" s="1518"/>
      <c r="L14" s="1519"/>
      <c r="M14" s="1518"/>
      <c r="N14" s="1518"/>
      <c r="O14" s="1518"/>
      <c r="P14" s="1120"/>
      <c r="Q14" s="1121"/>
    </row>
    <row r="15" spans="2:17" s="1122" customFormat="1" ht="13.5" customHeight="1" thickBot="1">
      <c r="B15" s="1115"/>
      <c r="C15" s="1116"/>
      <c r="D15" s="1116"/>
      <c r="E15" s="1116"/>
      <c r="F15" s="1117"/>
      <c r="G15" s="1117"/>
      <c r="H15" s="1118"/>
      <c r="I15" s="1118"/>
      <c r="J15" s="1116"/>
      <c r="K15" s="1518"/>
      <c r="L15" s="1519"/>
      <c r="M15" s="1518"/>
      <c r="N15" s="1518"/>
      <c r="O15" s="1518"/>
      <c r="P15" s="1120"/>
      <c r="Q15" s="1121"/>
    </row>
    <row r="16" spans="2:17" s="1122" customFormat="1" ht="13.5" customHeight="1" thickBot="1">
      <c r="B16" s="1115"/>
      <c r="C16" s="1116"/>
      <c r="D16" s="1116"/>
      <c r="E16" s="1116"/>
      <c r="F16" s="1117"/>
      <c r="G16" s="1117"/>
      <c r="H16" s="1118"/>
      <c r="I16" s="1118"/>
      <c r="J16" s="1116"/>
      <c r="K16" s="1518"/>
      <c r="L16" s="1519"/>
      <c r="M16" s="1518"/>
      <c r="N16" s="1518"/>
      <c r="O16" s="1518"/>
      <c r="P16" s="1120"/>
      <c r="Q16" s="1121"/>
    </row>
    <row r="17" spans="2:17" s="1122" customFormat="1" ht="13.5" customHeight="1" thickBot="1">
      <c r="B17" s="1115"/>
      <c r="C17" s="1116"/>
      <c r="D17" s="1116"/>
      <c r="E17" s="1116"/>
      <c r="F17" s="1117"/>
      <c r="G17" s="1117"/>
      <c r="H17" s="1118"/>
      <c r="I17" s="1118"/>
      <c r="J17" s="1116"/>
      <c r="K17" s="1518"/>
      <c r="L17" s="1519"/>
      <c r="M17" s="1518"/>
      <c r="N17" s="1518"/>
      <c r="O17" s="1518"/>
      <c r="P17" s="1120"/>
      <c r="Q17" s="1121"/>
    </row>
    <row r="18" spans="2:17" s="1122" customFormat="1" ht="13.5" customHeight="1" thickBot="1">
      <c r="B18" s="1115"/>
      <c r="C18" s="1116"/>
      <c r="D18" s="1116"/>
      <c r="E18" s="1116"/>
      <c r="F18" s="1117"/>
      <c r="G18" s="1117"/>
      <c r="H18" s="1118"/>
      <c r="I18" s="1118"/>
      <c r="J18" s="1116"/>
      <c r="K18" s="1518"/>
      <c r="L18" s="1519"/>
      <c r="M18" s="1518"/>
      <c r="N18" s="1518"/>
      <c r="O18" s="1518"/>
      <c r="P18" s="1120"/>
      <c r="Q18" s="1121"/>
    </row>
    <row r="19" spans="2:17" s="1122" customFormat="1" ht="13.5" customHeight="1" thickBot="1">
      <c r="B19" s="1115"/>
      <c r="C19" s="1116"/>
      <c r="D19" s="1116"/>
      <c r="E19" s="1116"/>
      <c r="F19" s="1117"/>
      <c r="G19" s="1117"/>
      <c r="H19" s="1118"/>
      <c r="I19" s="1118"/>
      <c r="J19" s="1116"/>
      <c r="K19" s="1518"/>
      <c r="L19" s="1519"/>
      <c r="M19" s="1518"/>
      <c r="N19" s="1518"/>
      <c r="O19" s="1518"/>
      <c r="P19" s="1120"/>
      <c r="Q19" s="1121"/>
    </row>
    <row r="20" spans="2:17" s="1122" customFormat="1" ht="13.5" customHeight="1" thickBot="1">
      <c r="B20" s="1115"/>
      <c r="C20" s="1116"/>
      <c r="D20" s="1116"/>
      <c r="E20" s="1116"/>
      <c r="F20" s="1117"/>
      <c r="G20" s="1117"/>
      <c r="H20" s="1118"/>
      <c r="I20" s="1118"/>
      <c r="J20" s="1116"/>
      <c r="K20" s="1518"/>
      <c r="L20" s="1519"/>
      <c r="M20" s="1518"/>
      <c r="N20" s="1518"/>
      <c r="O20" s="1518"/>
      <c r="P20" s="1120"/>
      <c r="Q20" s="1121"/>
    </row>
    <row r="21" spans="2:17" s="1122" customFormat="1" ht="13.5" customHeight="1" thickBot="1">
      <c r="B21" s="1115"/>
      <c r="C21" s="1116"/>
      <c r="D21" s="1116"/>
      <c r="E21" s="1116"/>
      <c r="F21" s="1117"/>
      <c r="G21" s="1117"/>
      <c r="H21" s="1118"/>
      <c r="I21" s="1118"/>
      <c r="J21" s="1116"/>
      <c r="K21" s="1518"/>
      <c r="L21" s="1519"/>
      <c r="M21" s="1518"/>
      <c r="N21" s="1518"/>
      <c r="O21" s="1518"/>
      <c r="P21" s="1120"/>
      <c r="Q21" s="1121"/>
    </row>
    <row r="22" spans="2:17" s="1122" customFormat="1" ht="13.5" customHeight="1" thickBot="1">
      <c r="B22" s="1115"/>
      <c r="C22" s="1116"/>
      <c r="D22" s="1116"/>
      <c r="E22" s="1116"/>
      <c r="F22" s="1117"/>
      <c r="G22" s="1117"/>
      <c r="H22" s="1118"/>
      <c r="I22" s="1118"/>
      <c r="J22" s="1116"/>
      <c r="K22" s="1518"/>
      <c r="L22" s="1519"/>
      <c r="M22" s="1518"/>
      <c r="N22" s="1518"/>
      <c r="O22" s="1518"/>
      <c r="P22" s="1120"/>
      <c r="Q22" s="1121"/>
    </row>
    <row r="23" spans="2:17" s="1122" customFormat="1" ht="13.5" customHeight="1" thickBot="1">
      <c r="B23" s="1115"/>
      <c r="C23" s="1116"/>
      <c r="D23" s="1116"/>
      <c r="E23" s="1116"/>
      <c r="F23" s="1117"/>
      <c r="G23" s="1117"/>
      <c r="H23" s="1118"/>
      <c r="I23" s="1118"/>
      <c r="J23" s="1116"/>
      <c r="K23" s="1518"/>
      <c r="L23" s="1519"/>
      <c r="M23" s="1518"/>
      <c r="N23" s="1518"/>
      <c r="O23" s="1518"/>
      <c r="P23" s="1120"/>
      <c r="Q23" s="1121"/>
    </row>
    <row r="24" spans="2:17" s="1122" customFormat="1" ht="13.5" customHeight="1" thickBot="1">
      <c r="B24" s="1115"/>
      <c r="C24" s="1116"/>
      <c r="D24" s="1116"/>
      <c r="E24" s="1116"/>
      <c r="F24" s="1117"/>
      <c r="G24" s="1117"/>
      <c r="H24" s="1118"/>
      <c r="I24" s="1118"/>
      <c r="J24" s="1116"/>
      <c r="K24" s="1518"/>
      <c r="L24" s="1519"/>
      <c r="M24" s="1518"/>
      <c r="N24" s="1518"/>
      <c r="O24" s="1518"/>
      <c r="P24" s="1120"/>
      <c r="Q24" s="1121"/>
    </row>
    <row r="25" spans="2:17" s="1122" customFormat="1" ht="13.5" customHeight="1" thickBot="1">
      <c r="B25" s="1115"/>
      <c r="C25" s="1116"/>
      <c r="D25" s="1116"/>
      <c r="E25" s="1116"/>
      <c r="F25" s="1117"/>
      <c r="G25" s="1117"/>
      <c r="H25" s="1118"/>
      <c r="I25" s="1118"/>
      <c r="J25" s="1116"/>
      <c r="K25" s="1518"/>
      <c r="L25" s="1519"/>
      <c r="M25" s="1518"/>
      <c r="N25" s="1518"/>
      <c r="O25" s="1518"/>
      <c r="P25" s="1120"/>
      <c r="Q25" s="1121"/>
    </row>
    <row r="26" spans="2:17" s="1122" customFormat="1" ht="13.5" customHeight="1" thickBot="1">
      <c r="B26" s="1115"/>
      <c r="C26" s="1116"/>
      <c r="D26" s="1116"/>
      <c r="E26" s="1116"/>
      <c r="F26" s="1117"/>
      <c r="G26" s="1117"/>
      <c r="H26" s="1118"/>
      <c r="I26" s="1118"/>
      <c r="J26" s="1116"/>
      <c r="K26" s="1518"/>
      <c r="L26" s="1519"/>
      <c r="M26" s="1518"/>
      <c r="N26" s="1518"/>
      <c r="O26" s="1518"/>
      <c r="P26" s="1120"/>
      <c r="Q26" s="1121"/>
    </row>
    <row r="27" spans="2:17" s="1122" customFormat="1" ht="13.5" customHeight="1" thickBot="1">
      <c r="B27" s="1115"/>
      <c r="C27" s="1116"/>
      <c r="D27" s="1116"/>
      <c r="E27" s="1116"/>
      <c r="F27" s="1117"/>
      <c r="G27" s="1117"/>
      <c r="H27" s="1118"/>
      <c r="I27" s="1118"/>
      <c r="J27" s="1116"/>
      <c r="K27" s="1683"/>
      <c r="L27" s="1684"/>
      <c r="M27" s="1465"/>
      <c r="N27" s="1465"/>
      <c r="O27" s="1465"/>
      <c r="P27" s="1120"/>
      <c r="Q27" s="1121"/>
    </row>
    <row r="28" spans="2:17" s="1122" customFormat="1" ht="13.5" customHeight="1" thickBot="1">
      <c r="B28" s="1115"/>
      <c r="C28" s="1116"/>
      <c r="D28" s="1116"/>
      <c r="E28" s="1116"/>
      <c r="F28" s="1117"/>
      <c r="G28" s="1117"/>
      <c r="H28" s="1118"/>
      <c r="I28" s="1118"/>
      <c r="J28" s="1116"/>
      <c r="K28" s="1683"/>
      <c r="L28" s="1684"/>
      <c r="M28" s="1465"/>
      <c r="N28" s="1465"/>
      <c r="O28" s="1465"/>
      <c r="P28" s="1120"/>
      <c r="Q28" s="1121"/>
    </row>
    <row r="29" spans="2:17" s="1122" customFormat="1" ht="13.5" customHeight="1" thickBot="1">
      <c r="B29" s="1115"/>
      <c r="C29" s="1116"/>
      <c r="D29" s="1116"/>
      <c r="E29" s="1116"/>
      <c r="F29" s="1117"/>
      <c r="G29" s="1117"/>
      <c r="H29" s="1118"/>
      <c r="I29" s="1118"/>
      <c r="J29" s="1116"/>
      <c r="K29" s="1683"/>
      <c r="L29" s="1684"/>
      <c r="M29" s="1465"/>
      <c r="N29" s="1465"/>
      <c r="O29" s="1465"/>
      <c r="P29" s="1120"/>
      <c r="Q29" s="1121"/>
    </row>
    <row r="30" spans="2:17" s="1122" customFormat="1" ht="13.5" customHeight="1" thickBot="1">
      <c r="B30" s="1115"/>
      <c r="C30" s="1116"/>
      <c r="D30" s="1116"/>
      <c r="E30" s="1116"/>
      <c r="F30" s="1117"/>
      <c r="G30" s="1117"/>
      <c r="H30" s="1118"/>
      <c r="I30" s="1118"/>
      <c r="J30" s="1116"/>
      <c r="K30" s="1683"/>
      <c r="L30" s="1684"/>
      <c r="M30" s="1465"/>
      <c r="N30" s="1465"/>
      <c r="O30" s="1465"/>
      <c r="P30" s="1120"/>
      <c r="Q30" s="1121"/>
    </row>
    <row r="31" spans="2:17" s="1122" customFormat="1" ht="13.5" customHeight="1" thickBot="1">
      <c r="B31" s="1115"/>
      <c r="C31" s="1116"/>
      <c r="D31" s="1116"/>
      <c r="E31" s="1116"/>
      <c r="F31" s="1117"/>
      <c r="G31" s="1117"/>
      <c r="H31" s="1118"/>
      <c r="I31" s="1118"/>
      <c r="J31" s="1116"/>
      <c r="K31" s="1683"/>
      <c r="L31" s="1684"/>
      <c r="M31" s="1465"/>
      <c r="N31" s="1465"/>
      <c r="O31" s="1465"/>
      <c r="P31" s="1120"/>
      <c r="Q31" s="1121"/>
    </row>
    <row r="32" spans="2:17" s="1122" customFormat="1" ht="13.5" customHeight="1" thickBot="1">
      <c r="B32" s="1115"/>
      <c r="C32" s="1116"/>
      <c r="D32" s="1116"/>
      <c r="E32" s="1116"/>
      <c r="F32" s="1117"/>
      <c r="G32" s="1117"/>
      <c r="H32" s="1118"/>
      <c r="I32" s="1118"/>
      <c r="J32" s="1116"/>
      <c r="K32" s="1683"/>
      <c r="L32" s="1684"/>
      <c r="M32" s="1465"/>
      <c r="N32" s="1465"/>
      <c r="O32" s="1465"/>
      <c r="P32" s="1120"/>
      <c r="Q32" s="1121"/>
    </row>
    <row r="33" spans="2:17" s="1122" customFormat="1" ht="13.5" customHeight="1" thickBot="1">
      <c r="B33" s="1115"/>
      <c r="C33" s="1116"/>
      <c r="D33" s="1116"/>
      <c r="E33" s="1116"/>
      <c r="F33" s="1117"/>
      <c r="G33" s="1117"/>
      <c r="H33" s="1118"/>
      <c r="I33" s="1118"/>
      <c r="J33" s="1116"/>
      <c r="K33" s="1683"/>
      <c r="L33" s="1684"/>
      <c r="M33" s="1465"/>
      <c r="N33" s="1465"/>
      <c r="O33" s="1465"/>
      <c r="P33" s="1120"/>
      <c r="Q33" s="1121"/>
    </row>
    <row r="34" spans="2:17" s="1122" customFormat="1" ht="13.5" customHeight="1" thickBot="1">
      <c r="B34" s="1115"/>
      <c r="C34" s="1116"/>
      <c r="D34" s="1116"/>
      <c r="E34" s="1116"/>
      <c r="F34" s="1117"/>
      <c r="G34" s="1117"/>
      <c r="H34" s="1118"/>
      <c r="I34" s="1118"/>
      <c r="J34" s="1116"/>
      <c r="K34" s="1683"/>
      <c r="L34" s="1684"/>
      <c r="M34" s="1465"/>
      <c r="N34" s="1465"/>
      <c r="O34" s="1465"/>
      <c r="P34" s="1120"/>
      <c r="Q34" s="1121"/>
    </row>
    <row r="35" spans="2:17" s="1122" customFormat="1" ht="13.5" customHeight="1" thickBot="1">
      <c r="B35" s="1115"/>
      <c r="C35" s="1116"/>
      <c r="D35" s="1116"/>
      <c r="E35" s="1116"/>
      <c r="F35" s="1117"/>
      <c r="G35" s="1117"/>
      <c r="H35" s="1118"/>
      <c r="I35" s="1118"/>
      <c r="J35" s="1116"/>
      <c r="K35" s="1683"/>
      <c r="L35" s="1684"/>
      <c r="M35" s="1119"/>
      <c r="N35" s="1119"/>
      <c r="O35" s="1119"/>
      <c r="P35" s="1120"/>
      <c r="Q35" s="1121"/>
    </row>
    <row r="36" spans="2:17" s="1122" customFormat="1" ht="13.5" customHeight="1" thickBot="1">
      <c r="B36" s="1115"/>
      <c r="C36" s="1116"/>
      <c r="D36" s="1116"/>
      <c r="E36" s="1116"/>
      <c r="F36" s="1117"/>
      <c r="G36" s="1117"/>
      <c r="H36" s="1118"/>
      <c r="I36" s="1118"/>
      <c r="J36" s="1116"/>
      <c r="K36" s="1683"/>
      <c r="L36" s="1684"/>
      <c r="M36" s="1119"/>
      <c r="N36" s="1119"/>
      <c r="O36" s="1119"/>
      <c r="P36" s="1120"/>
      <c r="Q36" s="1121"/>
    </row>
    <row r="37" spans="2:17" s="1122" customFormat="1" ht="17.25" customHeight="1" thickBot="1">
      <c r="B37" s="1115"/>
      <c r="C37" s="1116"/>
      <c r="D37" s="1116"/>
      <c r="E37" s="1116"/>
      <c r="F37" s="1117"/>
      <c r="G37" s="1117"/>
      <c r="H37" s="1118"/>
      <c r="I37" s="1118"/>
      <c r="J37" s="1116"/>
      <c r="K37" s="1683"/>
      <c r="L37" s="1684"/>
      <c r="M37" s="1119"/>
      <c r="N37" s="1119"/>
      <c r="O37" s="1119"/>
      <c r="P37" s="1120"/>
      <c r="Q37" s="1121"/>
    </row>
    <row r="38" spans="2:17" s="1122" customFormat="1" ht="13.5" customHeight="1" thickBot="1">
      <c r="B38" s="1115"/>
      <c r="C38" s="1116"/>
      <c r="D38" s="1116"/>
      <c r="E38" s="1116"/>
      <c r="F38" s="1117"/>
      <c r="G38" s="1117"/>
      <c r="H38" s="1118"/>
      <c r="I38" s="1118"/>
      <c r="J38" s="1116"/>
      <c r="K38" s="1683"/>
      <c r="L38" s="1684"/>
      <c r="M38" s="1119"/>
      <c r="N38" s="1119"/>
      <c r="O38" s="1119"/>
      <c r="P38" s="1120"/>
      <c r="Q38" s="1121"/>
    </row>
    <row r="39" spans="2:17" s="1124" customFormat="1" ht="13.5" customHeight="1" thickBot="1">
      <c r="B39" s="1115"/>
      <c r="C39" s="1116"/>
      <c r="D39" s="1116"/>
      <c r="E39" s="1116"/>
      <c r="F39" s="1117"/>
      <c r="G39" s="1117"/>
      <c r="H39" s="1118"/>
      <c r="I39" s="1118"/>
      <c r="J39" s="1116"/>
      <c r="K39" s="1683"/>
      <c r="L39" s="1684"/>
      <c r="M39" s="1119"/>
      <c r="N39" s="1119"/>
      <c r="O39" s="1119"/>
      <c r="P39" s="1120"/>
      <c r="Q39" s="1123"/>
    </row>
    <row r="40" spans="2:17" s="1124" customFormat="1" ht="13.5" customHeight="1" thickBot="1">
      <c r="B40" s="1115"/>
      <c r="C40" s="1116"/>
      <c r="D40" s="1116"/>
      <c r="E40" s="1116"/>
      <c r="F40" s="1117"/>
      <c r="G40" s="1117"/>
      <c r="H40" s="1118"/>
      <c r="I40" s="1118"/>
      <c r="J40" s="1116"/>
      <c r="K40" s="1683"/>
      <c r="L40" s="1684"/>
      <c r="M40" s="1119"/>
      <c r="N40" s="1119"/>
      <c r="O40" s="1119"/>
      <c r="P40" s="1120"/>
      <c r="Q40" s="1123"/>
    </row>
    <row r="41" spans="2:17" s="1124" customFormat="1" ht="13.5" customHeight="1" thickBot="1">
      <c r="B41" s="1115"/>
      <c r="C41" s="1116"/>
      <c r="D41" s="1116"/>
      <c r="E41" s="1116"/>
      <c r="F41" s="1117"/>
      <c r="G41" s="1117"/>
      <c r="H41" s="1118"/>
      <c r="I41" s="1118"/>
      <c r="J41" s="1116"/>
      <c r="K41" s="1683"/>
      <c r="L41" s="1684"/>
      <c r="M41" s="1119"/>
      <c r="N41" s="1119"/>
      <c r="O41" s="1119"/>
      <c r="P41" s="1120"/>
      <c r="Q41" s="1123"/>
    </row>
    <row r="42" spans="2:17" s="1124" customFormat="1" ht="13.5" customHeight="1" thickBot="1">
      <c r="B42" s="1115"/>
      <c r="C42" s="1116"/>
      <c r="D42" s="1116"/>
      <c r="E42" s="1116"/>
      <c r="F42" s="1117"/>
      <c r="G42" s="1117"/>
      <c r="H42" s="1118"/>
      <c r="I42" s="1118"/>
      <c r="J42" s="1116"/>
      <c r="K42" s="1683"/>
      <c r="L42" s="1684"/>
      <c r="M42" s="1119"/>
      <c r="N42" s="1119"/>
      <c r="O42" s="1119"/>
      <c r="P42" s="1120"/>
      <c r="Q42" s="1123"/>
    </row>
    <row r="43" spans="2:17" s="1124" customFormat="1" ht="13.5" customHeight="1" thickBot="1">
      <c r="B43" s="1115"/>
      <c r="C43" s="1116"/>
      <c r="D43" s="1116"/>
      <c r="E43" s="1116"/>
      <c r="F43" s="1117"/>
      <c r="G43" s="1117"/>
      <c r="H43" s="1118"/>
      <c r="I43" s="1118"/>
      <c r="J43" s="1116"/>
      <c r="K43" s="1683"/>
      <c r="L43" s="1684"/>
      <c r="M43" s="1119"/>
      <c r="N43" s="1119"/>
      <c r="O43" s="1119"/>
      <c r="P43" s="1120"/>
      <c r="Q43" s="1123"/>
    </row>
    <row r="44" spans="2:17" s="1122" customFormat="1" ht="15.75" thickBot="1">
      <c r="B44" s="1125"/>
      <c r="C44" s="1126" t="s">
        <v>394</v>
      </c>
      <c r="D44" s="1127"/>
      <c r="E44" s="1127"/>
      <c r="F44" s="1127"/>
      <c r="G44" s="1127"/>
      <c r="H44" s="1128"/>
      <c r="I44" s="1127"/>
      <c r="J44" s="1127"/>
      <c r="K44" s="1696"/>
      <c r="L44" s="1697"/>
      <c r="M44" s="1129">
        <f>SUM(M10:M43)</f>
        <v>0</v>
      </c>
      <c r="N44" s="1129">
        <f>SUM(N10:N43)</f>
        <v>0</v>
      </c>
      <c r="O44" s="1129">
        <f>SUM(O10:O43)</f>
        <v>0</v>
      </c>
      <c r="P44" s="1130"/>
      <c r="Q44" s="1121"/>
    </row>
    <row r="45" spans="1:7" s="1110" customFormat="1" ht="15">
      <c r="A45" s="744"/>
      <c r="B45" s="745"/>
      <c r="C45" s="745"/>
      <c r="D45" s="746"/>
      <c r="E45" s="746"/>
      <c r="F45" s="746"/>
      <c r="G45" s="746"/>
    </row>
    <row r="46" spans="1:13" s="1110" customFormat="1" ht="15">
      <c r="A46" s="744"/>
      <c r="B46" s="745" t="s">
        <v>211</v>
      </c>
      <c r="C46" s="745"/>
      <c r="D46" s="746"/>
      <c r="E46" s="746"/>
      <c r="F46" s="746"/>
      <c r="G46" s="746"/>
      <c r="H46" s="1111"/>
      <c r="I46" s="1112"/>
      <c r="J46" s="1111"/>
      <c r="K46" s="1111"/>
      <c r="L46" s="1111"/>
      <c r="M46" s="1111"/>
    </row>
    <row r="47" spans="1:13" s="1110" customFormat="1" ht="15">
      <c r="A47" s="744"/>
      <c r="B47" s="745"/>
      <c r="C47" s="745"/>
      <c r="D47" s="746"/>
      <c r="E47" s="746"/>
      <c r="F47" s="746"/>
      <c r="G47" s="746"/>
      <c r="H47" s="1113"/>
      <c r="I47" s="1111"/>
      <c r="J47" s="1111"/>
      <c r="K47" s="1111"/>
      <c r="L47" s="1111"/>
      <c r="M47" s="1111"/>
    </row>
    <row r="48" spans="1:13" s="1110" customFormat="1" ht="15">
      <c r="A48" s="744"/>
      <c r="B48" s="745" t="s">
        <v>211</v>
      </c>
      <c r="C48" s="745"/>
      <c r="D48" s="746"/>
      <c r="E48" s="746"/>
      <c r="F48" s="746"/>
      <c r="G48" s="746"/>
      <c r="H48" s="1114"/>
      <c r="I48" s="1111"/>
      <c r="J48" s="1111"/>
      <c r="K48" s="1111"/>
      <c r="L48" s="1111"/>
      <c r="M48" s="1111"/>
    </row>
  </sheetData>
  <sheetProtection/>
  <mergeCells count="35">
    <mergeCell ref="K32:L32"/>
    <mergeCell ref="K33:L33"/>
    <mergeCell ref="K27:L27"/>
    <mergeCell ref="K28:L28"/>
    <mergeCell ref="K29:L29"/>
    <mergeCell ref="K30:L30"/>
    <mergeCell ref="K31:L31"/>
    <mergeCell ref="O8:O9"/>
    <mergeCell ref="H8:H9"/>
    <mergeCell ref="F6:J7"/>
    <mergeCell ref="I8:I9"/>
    <mergeCell ref="N8:N9"/>
    <mergeCell ref="F8:F9"/>
    <mergeCell ref="G8:G9"/>
    <mergeCell ref="M8:M9"/>
    <mergeCell ref="K44:L44"/>
    <mergeCell ref="K39:L39"/>
    <mergeCell ref="K40:L40"/>
    <mergeCell ref="K41:L41"/>
    <mergeCell ref="K42:L42"/>
    <mergeCell ref="K34:L34"/>
    <mergeCell ref="K43:L43"/>
    <mergeCell ref="K37:L37"/>
    <mergeCell ref="K38:L38"/>
    <mergeCell ref="K35:L35"/>
    <mergeCell ref="K36:L36"/>
    <mergeCell ref="M6:O7"/>
    <mergeCell ref="C4:C9"/>
    <mergeCell ref="D4:E5"/>
    <mergeCell ref="F4:P5"/>
    <mergeCell ref="D6:D9"/>
    <mergeCell ref="E6:E9"/>
    <mergeCell ref="K6:L9"/>
    <mergeCell ref="J8:J9"/>
    <mergeCell ref="P6:P9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130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9.140625" style="72" customWidth="1"/>
    <col min="2" max="2" width="28.140625" style="72" customWidth="1"/>
    <col min="3" max="6" width="16.7109375" style="72" customWidth="1"/>
    <col min="7" max="16384" width="9.140625" style="72" customWidth="1"/>
  </cols>
  <sheetData>
    <row r="1" spans="1:2" ht="12.75">
      <c r="A1" s="352"/>
      <c r="B1" s="352" t="s">
        <v>492</v>
      </c>
    </row>
    <row r="2" spans="1:2" ht="12.75">
      <c r="A2" s="386"/>
      <c r="B2" s="386" t="s">
        <v>533</v>
      </c>
    </row>
    <row r="3" spans="1:6" ht="13.5" thickBot="1">
      <c r="A3" s="386"/>
      <c r="B3" s="411"/>
      <c r="C3" s="411"/>
      <c r="D3" s="411"/>
      <c r="E3" s="412"/>
      <c r="F3" s="72" t="s">
        <v>956</v>
      </c>
    </row>
    <row r="4" spans="1:6" ht="26.25" thickBot="1">
      <c r="A4" s="413" t="s">
        <v>517</v>
      </c>
      <c r="B4" s="410" t="s">
        <v>508</v>
      </c>
      <c r="C4" s="410" t="s">
        <v>530</v>
      </c>
      <c r="D4" s="410" t="s">
        <v>85</v>
      </c>
      <c r="E4" s="414" t="s">
        <v>531</v>
      </c>
      <c r="F4" s="414" t="s">
        <v>85</v>
      </c>
    </row>
    <row r="5" spans="1:6" ht="54.75" customHeight="1" thickBot="1">
      <c r="A5" s="415">
        <v>1</v>
      </c>
      <c r="B5" s="416" t="s">
        <v>113</v>
      </c>
      <c r="C5" s="417"/>
      <c r="D5" s="417"/>
      <c r="E5" s="417"/>
      <c r="F5" s="417"/>
    </row>
    <row r="6" spans="1:4" s="577" customFormat="1" ht="12.75">
      <c r="A6" s="582"/>
      <c r="B6" s="575"/>
      <c r="C6" s="575"/>
      <c r="D6" s="575"/>
    </row>
    <row r="7" spans="1:4" s="577" customFormat="1" ht="12.75">
      <c r="A7" s="582"/>
      <c r="B7" s="575" t="s">
        <v>211</v>
      </c>
      <c r="C7" s="575"/>
      <c r="D7" s="575"/>
    </row>
    <row r="8" spans="1:4" s="577" customFormat="1" ht="12.75">
      <c r="A8" s="582"/>
      <c r="B8" s="575"/>
      <c r="C8" s="575"/>
      <c r="D8" s="575"/>
    </row>
    <row r="9" spans="1:4" s="577" customFormat="1" ht="12.75">
      <c r="A9" s="582"/>
      <c r="B9" s="575" t="s">
        <v>211</v>
      </c>
      <c r="C9" s="575"/>
      <c r="D9" s="575"/>
    </row>
  </sheetData>
  <sheetProtection password="C7AC" sheet="1"/>
  <printOptions/>
  <pageMargins left="0.75" right="0.75" top="1" bottom="1" header="0.5" footer="0.5"/>
  <pageSetup horizontalDpi="600" verticalDpi="600" orientation="portrait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P56"/>
  <sheetViews>
    <sheetView view="pageBreakPreview" zoomScale="40" zoomScaleNormal="85" zoomScaleSheetLayoutView="4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4" sqref="G34"/>
    </sheetView>
  </sheetViews>
  <sheetFormatPr defaultColWidth="13.140625" defaultRowHeight="12.75"/>
  <cols>
    <col min="1" max="1" width="3.421875" style="1131" customWidth="1"/>
    <col min="2" max="2" width="53.140625" style="1131" customWidth="1"/>
    <col min="3" max="3" width="17.00390625" style="1131" customWidth="1"/>
    <col min="4" max="4" width="17.7109375" style="1131" customWidth="1"/>
    <col min="5" max="5" width="22.00390625" style="1131" customWidth="1"/>
    <col min="6" max="6" width="9.8515625" style="1131" customWidth="1"/>
    <col min="7" max="7" width="30.421875" style="1131" customWidth="1"/>
    <col min="8" max="8" width="34.28125" style="1131" customWidth="1"/>
    <col min="9" max="9" width="25.28125" style="1131" customWidth="1"/>
    <col min="10" max="10" width="13.8515625" style="1131" customWidth="1"/>
    <col min="11" max="11" width="12.8515625" style="1131" customWidth="1"/>
    <col min="12" max="12" width="15.00390625" style="1131" customWidth="1"/>
    <col min="13" max="13" width="12.140625" style="1131" customWidth="1"/>
    <col min="14" max="14" width="24.140625" style="1131" customWidth="1"/>
    <col min="15" max="15" width="13.00390625" style="1131" customWidth="1"/>
    <col min="16" max="16" width="14.57421875" style="1131" customWidth="1"/>
    <col min="17" max="16384" width="13.140625" style="1132" customWidth="1"/>
  </cols>
  <sheetData>
    <row r="1" spans="2:3" ht="15">
      <c r="B1" s="1698" t="s">
        <v>492</v>
      </c>
      <c r="C1" s="1698"/>
    </row>
    <row r="2" spans="2:3" ht="15">
      <c r="B2" s="1699" t="s">
        <v>832</v>
      </c>
      <c r="C2" s="1699"/>
    </row>
    <row r="3" ht="15">
      <c r="P3" s="1131" t="s">
        <v>956</v>
      </c>
    </row>
    <row r="4" spans="1:16" s="1145" customFormat="1" ht="13.5" customHeight="1">
      <c r="A4" s="1700" t="s">
        <v>212</v>
      </c>
      <c r="B4" s="1700" t="s">
        <v>1071</v>
      </c>
      <c r="C4" s="1700" t="s">
        <v>797</v>
      </c>
      <c r="D4" s="1700"/>
      <c r="E4" s="1700"/>
      <c r="F4" s="1700"/>
      <c r="G4" s="1700"/>
      <c r="H4" s="1700"/>
      <c r="I4" s="1700"/>
      <c r="J4" s="1700"/>
      <c r="K4" s="1700"/>
      <c r="L4" s="1700"/>
      <c r="M4" s="1700"/>
      <c r="N4" s="1700"/>
      <c r="O4" s="1700"/>
      <c r="P4" s="1700"/>
    </row>
    <row r="5" spans="1:16" s="1146" customFormat="1" ht="12.75" customHeight="1">
      <c r="A5" s="1700"/>
      <c r="B5" s="1700"/>
      <c r="C5" s="1700" t="s">
        <v>523</v>
      </c>
      <c r="D5" s="1700"/>
      <c r="E5" s="1700"/>
      <c r="F5" s="1700"/>
      <c r="G5" s="1700"/>
      <c r="H5" s="1700" t="s">
        <v>87</v>
      </c>
      <c r="I5" s="1701" t="s">
        <v>524</v>
      </c>
      <c r="J5" s="1702"/>
      <c r="K5" s="1703"/>
      <c r="L5" s="1700" t="s">
        <v>798</v>
      </c>
      <c r="M5" s="1700"/>
      <c r="N5" s="1700"/>
      <c r="O5" s="1700"/>
      <c r="P5" s="1700"/>
    </row>
    <row r="6" spans="1:16" s="1146" customFormat="1" ht="84" customHeight="1">
      <c r="A6" s="1700"/>
      <c r="B6" s="1700"/>
      <c r="C6" s="1152" t="s">
        <v>799</v>
      </c>
      <c r="D6" s="1152" t="s">
        <v>800</v>
      </c>
      <c r="E6" s="1152" t="s">
        <v>802</v>
      </c>
      <c r="F6" s="1152" t="s">
        <v>482</v>
      </c>
      <c r="G6" s="1152" t="s">
        <v>526</v>
      </c>
      <c r="H6" s="1700"/>
      <c r="I6" s="1152" t="s">
        <v>527</v>
      </c>
      <c r="J6" s="1152" t="s">
        <v>482</v>
      </c>
      <c r="K6" s="1152" t="s">
        <v>529</v>
      </c>
      <c r="L6" s="1152" t="s">
        <v>801</v>
      </c>
      <c r="M6" s="1152" t="s">
        <v>800</v>
      </c>
      <c r="N6" s="1152" t="s">
        <v>802</v>
      </c>
      <c r="O6" s="1152" t="s">
        <v>482</v>
      </c>
      <c r="P6" s="1153" t="s">
        <v>803</v>
      </c>
    </row>
    <row r="7" spans="1:16" ht="15">
      <c r="A7" s="822"/>
      <c r="B7" s="822">
        <v>1</v>
      </c>
      <c r="C7" s="822">
        <v>2</v>
      </c>
      <c r="D7" s="822">
        <v>3</v>
      </c>
      <c r="E7" s="822">
        <v>4</v>
      </c>
      <c r="F7" s="822">
        <v>5</v>
      </c>
      <c r="G7" s="822">
        <v>6</v>
      </c>
      <c r="H7" s="822">
        <v>7</v>
      </c>
      <c r="I7" s="822">
        <v>8</v>
      </c>
      <c r="J7" s="822">
        <v>9</v>
      </c>
      <c r="K7" s="822">
        <v>10</v>
      </c>
      <c r="L7" s="822">
        <v>11</v>
      </c>
      <c r="M7" s="822">
        <v>12</v>
      </c>
      <c r="N7" s="822">
        <v>13</v>
      </c>
      <c r="O7" s="822">
        <v>14</v>
      </c>
      <c r="P7" s="1134">
        <v>15</v>
      </c>
    </row>
    <row r="8" spans="1:16" s="1147" customFormat="1" ht="15">
      <c r="A8" s="1135"/>
      <c r="B8" s="1136"/>
      <c r="C8" s="1136"/>
      <c r="D8" s="1136"/>
      <c r="E8" s="1136"/>
      <c r="F8" s="1136"/>
      <c r="G8" s="1136"/>
      <c r="H8" s="1136"/>
      <c r="I8" s="1137"/>
      <c r="J8" s="1137"/>
      <c r="K8" s="1137"/>
      <c r="L8" s="1136"/>
      <c r="M8" s="1136"/>
      <c r="N8" s="1136"/>
      <c r="O8" s="1136"/>
      <c r="P8" s="1138"/>
    </row>
    <row r="9" spans="1:16" s="1147" customFormat="1" ht="15">
      <c r="A9" s="1135"/>
      <c r="B9" s="1136"/>
      <c r="C9" s="1136"/>
      <c r="D9" s="1136"/>
      <c r="E9" s="1136"/>
      <c r="F9" s="1136"/>
      <c r="G9" s="1136"/>
      <c r="H9" s="1136"/>
      <c r="I9" s="1137"/>
      <c r="J9" s="1137"/>
      <c r="K9" s="1137"/>
      <c r="L9" s="1136"/>
      <c r="M9" s="1136"/>
      <c r="N9" s="1136"/>
      <c r="O9" s="1136"/>
      <c r="P9" s="1138"/>
    </row>
    <row r="10" spans="1:16" s="1147" customFormat="1" ht="15">
      <c r="A10" s="1135"/>
      <c r="B10" s="1136"/>
      <c r="C10" s="1136"/>
      <c r="D10" s="1136"/>
      <c r="E10" s="1136"/>
      <c r="F10" s="1136"/>
      <c r="G10" s="1136"/>
      <c r="H10" s="1136"/>
      <c r="I10" s="1137"/>
      <c r="J10" s="1137"/>
      <c r="K10" s="1137"/>
      <c r="L10" s="1136"/>
      <c r="M10" s="1136"/>
      <c r="N10" s="1136"/>
      <c r="O10" s="1136"/>
      <c r="P10" s="1138"/>
    </row>
    <row r="11" spans="1:16" s="1147" customFormat="1" ht="15">
      <c r="A11" s="1135"/>
      <c r="B11" s="1136"/>
      <c r="C11" s="1136"/>
      <c r="D11" s="1136"/>
      <c r="E11" s="1136"/>
      <c r="F11" s="1136"/>
      <c r="G11" s="1136"/>
      <c r="H11" s="1136"/>
      <c r="I11" s="1137"/>
      <c r="J11" s="1137"/>
      <c r="K11" s="1137"/>
      <c r="L11" s="1136"/>
      <c r="M11" s="1136"/>
      <c r="N11" s="1136"/>
      <c r="O11" s="1136"/>
      <c r="P11" s="1138"/>
    </row>
    <row r="12" spans="1:16" s="1147" customFormat="1" ht="15">
      <c r="A12" s="1135"/>
      <c r="B12" s="1136"/>
      <c r="C12" s="1136"/>
      <c r="D12" s="1136"/>
      <c r="E12" s="1136"/>
      <c r="F12" s="1136"/>
      <c r="G12" s="1136"/>
      <c r="H12" s="1136"/>
      <c r="I12" s="1137"/>
      <c r="J12" s="1137"/>
      <c r="K12" s="1137"/>
      <c r="L12" s="1136"/>
      <c r="M12" s="1136"/>
      <c r="N12" s="1136"/>
      <c r="O12" s="1136"/>
      <c r="P12" s="1138"/>
    </row>
    <row r="13" spans="1:16" s="1147" customFormat="1" ht="15">
      <c r="A13" s="1135"/>
      <c r="B13" s="1136"/>
      <c r="C13" s="1136"/>
      <c r="D13" s="1136"/>
      <c r="E13" s="1136"/>
      <c r="F13" s="1136"/>
      <c r="G13" s="1136"/>
      <c r="H13" s="1136"/>
      <c r="I13" s="1137"/>
      <c r="J13" s="1137"/>
      <c r="K13" s="1137"/>
      <c r="L13" s="1136"/>
      <c r="M13" s="1136"/>
      <c r="N13" s="1136"/>
      <c r="O13" s="1136"/>
      <c r="P13" s="1138"/>
    </row>
    <row r="14" spans="1:16" s="1147" customFormat="1" ht="15">
      <c r="A14" s="1135"/>
      <c r="B14" s="1136"/>
      <c r="C14" s="1136"/>
      <c r="D14" s="1136"/>
      <c r="E14" s="1136"/>
      <c r="F14" s="1136"/>
      <c r="G14" s="1136"/>
      <c r="H14" s="1136"/>
      <c r="I14" s="1137"/>
      <c r="J14" s="1137"/>
      <c r="K14" s="1137"/>
      <c r="L14" s="1136"/>
      <c r="M14" s="1136"/>
      <c r="N14" s="1136"/>
      <c r="O14" s="1136"/>
      <c r="P14" s="1138"/>
    </row>
    <row r="15" spans="1:16" s="1147" customFormat="1" ht="15">
      <c r="A15" s="1135"/>
      <c r="B15" s="1136"/>
      <c r="C15" s="1136"/>
      <c r="D15" s="1136"/>
      <c r="E15" s="1136"/>
      <c r="F15" s="1136"/>
      <c r="G15" s="1136"/>
      <c r="H15" s="1136"/>
      <c r="I15" s="1137"/>
      <c r="J15" s="1137"/>
      <c r="K15" s="1137"/>
      <c r="L15" s="1136"/>
      <c r="M15" s="1136"/>
      <c r="N15" s="1136"/>
      <c r="O15" s="1136"/>
      <c r="P15" s="1138"/>
    </row>
    <row r="16" spans="1:16" s="1147" customFormat="1" ht="15">
      <c r="A16" s="1135"/>
      <c r="B16" s="1136"/>
      <c r="C16" s="1136"/>
      <c r="D16" s="1136"/>
      <c r="E16" s="1136"/>
      <c r="F16" s="1136"/>
      <c r="G16" s="1136"/>
      <c r="H16" s="1136"/>
      <c r="I16" s="1137"/>
      <c r="J16" s="1137"/>
      <c r="K16" s="1137"/>
      <c r="L16" s="1136"/>
      <c r="M16" s="1136"/>
      <c r="N16" s="1136"/>
      <c r="O16" s="1136"/>
      <c r="P16" s="1138"/>
    </row>
    <row r="17" spans="1:16" s="1147" customFormat="1" ht="15">
      <c r="A17" s="1135"/>
      <c r="B17" s="1136"/>
      <c r="C17" s="1136"/>
      <c r="D17" s="1136"/>
      <c r="E17" s="1136"/>
      <c r="F17" s="1136"/>
      <c r="G17" s="1136"/>
      <c r="H17" s="1136"/>
      <c r="I17" s="1137"/>
      <c r="J17" s="1137"/>
      <c r="K17" s="1137"/>
      <c r="L17" s="1136"/>
      <c r="M17" s="1136"/>
      <c r="N17" s="1136"/>
      <c r="O17" s="1136"/>
      <c r="P17" s="1138"/>
    </row>
    <row r="18" spans="1:16" s="1147" customFormat="1" ht="15">
      <c r="A18" s="1135"/>
      <c r="B18" s="1136"/>
      <c r="C18" s="1136"/>
      <c r="D18" s="1136"/>
      <c r="E18" s="1136"/>
      <c r="F18" s="1136"/>
      <c r="G18" s="1136"/>
      <c r="H18" s="1136"/>
      <c r="I18" s="1137"/>
      <c r="J18" s="1137"/>
      <c r="K18" s="1137"/>
      <c r="L18" s="1136"/>
      <c r="M18" s="1136"/>
      <c r="N18" s="1136"/>
      <c r="O18" s="1136"/>
      <c r="P18" s="1138"/>
    </row>
    <row r="19" spans="1:16" s="1147" customFormat="1" ht="15">
      <c r="A19" s="1135"/>
      <c r="B19" s="1136"/>
      <c r="C19" s="1136"/>
      <c r="D19" s="1136"/>
      <c r="E19" s="1136"/>
      <c r="F19" s="1136"/>
      <c r="G19" s="1136"/>
      <c r="H19" s="1136"/>
      <c r="I19" s="1137"/>
      <c r="J19" s="1137"/>
      <c r="K19" s="1137"/>
      <c r="L19" s="1136"/>
      <c r="M19" s="1136"/>
      <c r="N19" s="1136"/>
      <c r="O19" s="1136"/>
      <c r="P19" s="1138"/>
    </row>
    <row r="20" spans="1:16" s="1147" customFormat="1" ht="15">
      <c r="A20" s="1135"/>
      <c r="B20" s="1136"/>
      <c r="C20" s="1136"/>
      <c r="D20" s="1136"/>
      <c r="E20" s="1136"/>
      <c r="F20" s="1136"/>
      <c r="G20" s="1136"/>
      <c r="H20" s="1136"/>
      <c r="I20" s="1137"/>
      <c r="J20" s="1137"/>
      <c r="K20" s="1137"/>
      <c r="L20" s="1136"/>
      <c r="M20" s="1136"/>
      <c r="N20" s="1136"/>
      <c r="O20" s="1136"/>
      <c r="P20" s="1138"/>
    </row>
    <row r="21" spans="1:16" s="1147" customFormat="1" ht="15">
      <c r="A21" s="1135"/>
      <c r="B21" s="1136"/>
      <c r="C21" s="1136"/>
      <c r="D21" s="1136"/>
      <c r="E21" s="1136"/>
      <c r="F21" s="1136"/>
      <c r="G21" s="1136"/>
      <c r="H21" s="1136"/>
      <c r="I21" s="1137"/>
      <c r="J21" s="1137"/>
      <c r="K21" s="1137"/>
      <c r="L21" s="1136"/>
      <c r="M21" s="1136"/>
      <c r="N21" s="1136"/>
      <c r="O21" s="1136"/>
      <c r="P21" s="1138"/>
    </row>
    <row r="22" spans="1:16" s="1147" customFormat="1" ht="15">
      <c r="A22" s="1135"/>
      <c r="B22" s="1136"/>
      <c r="C22" s="1136"/>
      <c r="D22" s="1136"/>
      <c r="E22" s="1136"/>
      <c r="F22" s="1136"/>
      <c r="G22" s="1136"/>
      <c r="H22" s="1136"/>
      <c r="I22" s="1137"/>
      <c r="J22" s="1137"/>
      <c r="K22" s="1137"/>
      <c r="L22" s="1136"/>
      <c r="M22" s="1136"/>
      <c r="N22" s="1136"/>
      <c r="O22" s="1136"/>
      <c r="P22" s="1138"/>
    </row>
    <row r="23" spans="1:16" s="1147" customFormat="1" ht="15">
      <c r="A23" s="1135"/>
      <c r="B23" s="1136"/>
      <c r="C23" s="1136"/>
      <c r="D23" s="1136"/>
      <c r="E23" s="1136"/>
      <c r="F23" s="1136"/>
      <c r="G23" s="1136"/>
      <c r="H23" s="1136"/>
      <c r="I23" s="1137"/>
      <c r="J23" s="1137"/>
      <c r="K23" s="1137"/>
      <c r="L23" s="1136"/>
      <c r="M23" s="1136"/>
      <c r="N23" s="1136"/>
      <c r="O23" s="1136"/>
      <c r="P23" s="1138"/>
    </row>
    <row r="24" spans="1:16" s="1147" customFormat="1" ht="15">
      <c r="A24" s="1135"/>
      <c r="B24" s="1136"/>
      <c r="C24" s="1136"/>
      <c r="D24" s="1136"/>
      <c r="E24" s="1136"/>
      <c r="F24" s="1136"/>
      <c r="G24" s="1136"/>
      <c r="H24" s="1136"/>
      <c r="I24" s="1137"/>
      <c r="J24" s="1137"/>
      <c r="K24" s="1137"/>
      <c r="L24" s="1136"/>
      <c r="M24" s="1136"/>
      <c r="N24" s="1136"/>
      <c r="O24" s="1136"/>
      <c r="P24" s="1138"/>
    </row>
    <row r="25" spans="1:16" s="1147" customFormat="1" ht="15">
      <c r="A25" s="1135"/>
      <c r="B25" s="1136"/>
      <c r="C25" s="1136"/>
      <c r="D25" s="1136"/>
      <c r="E25" s="1136"/>
      <c r="F25" s="1136"/>
      <c r="G25" s="1136"/>
      <c r="H25" s="1136"/>
      <c r="I25" s="1137"/>
      <c r="J25" s="1137"/>
      <c r="K25" s="1137"/>
      <c r="L25" s="1136"/>
      <c r="M25" s="1136"/>
      <c r="N25" s="1136"/>
      <c r="O25" s="1136"/>
      <c r="P25" s="1138"/>
    </row>
    <row r="26" spans="1:16" s="1147" customFormat="1" ht="15">
      <c r="A26" s="1135"/>
      <c r="B26" s="1136"/>
      <c r="C26" s="1136"/>
      <c r="D26" s="1136"/>
      <c r="E26" s="1136"/>
      <c r="F26" s="1136"/>
      <c r="G26" s="1136"/>
      <c r="H26" s="1136"/>
      <c r="I26" s="1137"/>
      <c r="J26" s="1137"/>
      <c r="K26" s="1137"/>
      <c r="L26" s="1136"/>
      <c r="M26" s="1136"/>
      <c r="N26" s="1136"/>
      <c r="O26" s="1136"/>
      <c r="P26" s="1138"/>
    </row>
    <row r="27" spans="1:16" s="1147" customFormat="1" ht="15">
      <c r="A27" s="1135"/>
      <c r="B27" s="1136"/>
      <c r="C27" s="1136"/>
      <c r="D27" s="1136"/>
      <c r="E27" s="1136"/>
      <c r="F27" s="1136"/>
      <c r="G27" s="1136"/>
      <c r="H27" s="1136"/>
      <c r="I27" s="1137"/>
      <c r="J27" s="1137"/>
      <c r="K27" s="1137"/>
      <c r="L27" s="1136"/>
      <c r="M27" s="1136"/>
      <c r="N27" s="1136"/>
      <c r="O27" s="1136"/>
      <c r="P27" s="1138"/>
    </row>
    <row r="28" spans="1:16" s="1147" customFormat="1" ht="15">
      <c r="A28" s="1135"/>
      <c r="B28" s="1136"/>
      <c r="C28" s="1136"/>
      <c r="D28" s="1136"/>
      <c r="E28" s="1136"/>
      <c r="F28" s="1136"/>
      <c r="G28" s="1136"/>
      <c r="H28" s="1136"/>
      <c r="I28" s="1137"/>
      <c r="J28" s="1137"/>
      <c r="K28" s="1137"/>
      <c r="L28" s="1136"/>
      <c r="M28" s="1136"/>
      <c r="N28" s="1136"/>
      <c r="O28" s="1136"/>
      <c r="P28" s="1138"/>
    </row>
    <row r="29" spans="1:16" s="1147" customFormat="1" ht="15">
      <c r="A29" s="1135"/>
      <c r="B29" s="1136"/>
      <c r="C29" s="1136"/>
      <c r="D29" s="1136"/>
      <c r="E29" s="1136"/>
      <c r="F29" s="1136"/>
      <c r="G29" s="1136"/>
      <c r="H29" s="1136"/>
      <c r="I29" s="1137"/>
      <c r="J29" s="1137"/>
      <c r="K29" s="1137"/>
      <c r="L29" s="1136"/>
      <c r="M29" s="1136"/>
      <c r="N29" s="1136"/>
      <c r="O29" s="1136"/>
      <c r="P29" s="1138"/>
    </row>
    <row r="30" spans="1:16" s="1147" customFormat="1" ht="15">
      <c r="A30" s="1135"/>
      <c r="B30" s="1136"/>
      <c r="C30" s="1136"/>
      <c r="D30" s="1136"/>
      <c r="E30" s="1136"/>
      <c r="F30" s="1136"/>
      <c r="G30" s="1136"/>
      <c r="H30" s="1136"/>
      <c r="I30" s="1137"/>
      <c r="J30" s="1137"/>
      <c r="K30" s="1137"/>
      <c r="L30" s="1136"/>
      <c r="M30" s="1136"/>
      <c r="N30" s="1136"/>
      <c r="O30" s="1136"/>
      <c r="P30" s="1138"/>
    </row>
    <row r="31" spans="1:16" s="1147" customFormat="1" ht="15">
      <c r="A31" s="1135"/>
      <c r="B31" s="1136"/>
      <c r="C31" s="1136"/>
      <c r="D31" s="1136"/>
      <c r="E31" s="1136"/>
      <c r="F31" s="1136"/>
      <c r="G31" s="1136"/>
      <c r="H31" s="1136"/>
      <c r="I31" s="1137"/>
      <c r="J31" s="1137"/>
      <c r="K31" s="1137"/>
      <c r="L31" s="1136"/>
      <c r="M31" s="1136"/>
      <c r="N31" s="1136"/>
      <c r="O31" s="1136"/>
      <c r="P31" s="1138"/>
    </row>
    <row r="32" spans="1:16" s="1147" customFormat="1" ht="15">
      <c r="A32" s="1135"/>
      <c r="B32" s="1136"/>
      <c r="C32" s="1136"/>
      <c r="D32" s="1136"/>
      <c r="E32" s="1136"/>
      <c r="F32" s="1136"/>
      <c r="G32" s="1136"/>
      <c r="H32" s="1136"/>
      <c r="I32" s="1137"/>
      <c r="J32" s="1137"/>
      <c r="K32" s="1137"/>
      <c r="L32" s="1136"/>
      <c r="M32" s="1136"/>
      <c r="N32" s="1136"/>
      <c r="O32" s="1136"/>
      <c r="P32" s="1138"/>
    </row>
    <row r="33" spans="1:16" s="1147" customFormat="1" ht="15">
      <c r="A33" s="1135"/>
      <c r="B33" s="1136"/>
      <c r="C33" s="1136"/>
      <c r="D33" s="1136"/>
      <c r="E33" s="1136"/>
      <c r="F33" s="1136"/>
      <c r="G33" s="1136"/>
      <c r="H33" s="1136"/>
      <c r="I33" s="1137"/>
      <c r="J33" s="1137"/>
      <c r="K33" s="1137"/>
      <c r="L33" s="1136"/>
      <c r="M33" s="1136"/>
      <c r="N33" s="1136"/>
      <c r="O33" s="1136"/>
      <c r="P33" s="1138"/>
    </row>
    <row r="34" spans="1:16" s="1147" customFormat="1" ht="15">
      <c r="A34" s="1135"/>
      <c r="B34" s="1136"/>
      <c r="C34" s="1136"/>
      <c r="D34" s="1136"/>
      <c r="E34" s="1136"/>
      <c r="F34" s="1136"/>
      <c r="G34" s="1136"/>
      <c r="H34" s="1136"/>
      <c r="I34" s="1137"/>
      <c r="J34" s="1137"/>
      <c r="K34" s="1137"/>
      <c r="L34" s="1136"/>
      <c r="M34" s="1136"/>
      <c r="N34" s="1136"/>
      <c r="O34" s="1136"/>
      <c r="P34" s="1138"/>
    </row>
    <row r="35" spans="1:16" s="1147" customFormat="1" ht="15">
      <c r="A35" s="1135"/>
      <c r="B35" s="1136"/>
      <c r="C35" s="1136"/>
      <c r="D35" s="1136"/>
      <c r="E35" s="1136"/>
      <c r="F35" s="1136"/>
      <c r="G35" s="1136"/>
      <c r="H35" s="1136"/>
      <c r="I35" s="1137"/>
      <c r="J35" s="1137"/>
      <c r="K35" s="1137"/>
      <c r="L35" s="1136"/>
      <c r="M35" s="1136"/>
      <c r="N35" s="1136"/>
      <c r="O35" s="1136"/>
      <c r="P35" s="1138"/>
    </row>
    <row r="36" spans="1:16" s="1147" customFormat="1" ht="15">
      <c r="A36" s="1135"/>
      <c r="B36" s="1136"/>
      <c r="C36" s="1136"/>
      <c r="D36" s="1136"/>
      <c r="E36" s="1136"/>
      <c r="F36" s="1136"/>
      <c r="G36" s="1136"/>
      <c r="H36" s="1136"/>
      <c r="I36" s="1137"/>
      <c r="J36" s="1137"/>
      <c r="K36" s="1137"/>
      <c r="L36" s="1136"/>
      <c r="M36" s="1136"/>
      <c r="N36" s="1136"/>
      <c r="O36" s="1136"/>
      <c r="P36" s="1138"/>
    </row>
    <row r="37" spans="1:16" s="1147" customFormat="1" ht="15">
      <c r="A37" s="1135"/>
      <c r="B37" s="1136"/>
      <c r="C37" s="1136"/>
      <c r="D37" s="1136"/>
      <c r="E37" s="1136"/>
      <c r="F37" s="1136"/>
      <c r="G37" s="1136"/>
      <c r="H37" s="1136"/>
      <c r="I37" s="1137"/>
      <c r="J37" s="1137"/>
      <c r="K37" s="1137"/>
      <c r="L37" s="1136"/>
      <c r="M37" s="1136"/>
      <c r="N37" s="1136"/>
      <c r="O37" s="1136"/>
      <c r="P37" s="1138"/>
    </row>
    <row r="38" spans="1:16" s="1147" customFormat="1" ht="15">
      <c r="A38" s="1135"/>
      <c r="B38" s="1136"/>
      <c r="C38" s="1136"/>
      <c r="D38" s="1136"/>
      <c r="E38" s="1136"/>
      <c r="F38" s="1136"/>
      <c r="G38" s="1136"/>
      <c r="H38" s="1136"/>
      <c r="I38" s="1137"/>
      <c r="J38" s="1137"/>
      <c r="K38" s="1137"/>
      <c r="L38" s="1136"/>
      <c r="M38" s="1136"/>
      <c r="N38" s="1136"/>
      <c r="O38" s="1136"/>
      <c r="P38" s="1138"/>
    </row>
    <row r="39" spans="1:16" s="1147" customFormat="1" ht="15">
      <c r="A39" s="1135"/>
      <c r="B39" s="1136"/>
      <c r="C39" s="1136"/>
      <c r="D39" s="1136"/>
      <c r="E39" s="1136"/>
      <c r="F39" s="1136"/>
      <c r="G39" s="1136"/>
      <c r="H39" s="1136"/>
      <c r="I39" s="1137"/>
      <c r="J39" s="1137"/>
      <c r="K39" s="1137"/>
      <c r="L39" s="1136"/>
      <c r="M39" s="1136"/>
      <c r="N39" s="1136"/>
      <c r="O39" s="1136"/>
      <c r="P39" s="1138"/>
    </row>
    <row r="40" spans="1:16" s="1147" customFormat="1" ht="15">
      <c r="A40" s="1135"/>
      <c r="B40" s="1136"/>
      <c r="C40" s="1136"/>
      <c r="D40" s="1136"/>
      <c r="E40" s="1136"/>
      <c r="F40" s="1136"/>
      <c r="G40" s="1136"/>
      <c r="H40" s="1136"/>
      <c r="I40" s="1137"/>
      <c r="J40" s="1137"/>
      <c r="K40" s="1137"/>
      <c r="L40" s="1136"/>
      <c r="M40" s="1136"/>
      <c r="N40" s="1136"/>
      <c r="O40" s="1136"/>
      <c r="P40" s="1138"/>
    </row>
    <row r="41" spans="1:16" s="1147" customFormat="1" ht="15">
      <c r="A41" s="1135"/>
      <c r="B41" s="1136"/>
      <c r="C41" s="1136"/>
      <c r="D41" s="1136"/>
      <c r="E41" s="1136"/>
      <c r="F41" s="1136"/>
      <c r="G41" s="1136"/>
      <c r="H41" s="1136"/>
      <c r="I41" s="1137"/>
      <c r="J41" s="1137"/>
      <c r="K41" s="1137"/>
      <c r="L41" s="1136"/>
      <c r="M41" s="1136"/>
      <c r="N41" s="1136"/>
      <c r="O41" s="1136"/>
      <c r="P41" s="1138"/>
    </row>
    <row r="42" spans="1:16" s="1147" customFormat="1" ht="15">
      <c r="A42" s="1135"/>
      <c r="B42" s="1136"/>
      <c r="C42" s="1136"/>
      <c r="D42" s="1136"/>
      <c r="E42" s="1136"/>
      <c r="F42" s="1136"/>
      <c r="G42" s="1136"/>
      <c r="H42" s="1136"/>
      <c r="I42" s="1137"/>
      <c r="J42" s="1137"/>
      <c r="K42" s="1137"/>
      <c r="L42" s="1136"/>
      <c r="M42" s="1136"/>
      <c r="N42" s="1136"/>
      <c r="O42" s="1136"/>
      <c r="P42" s="1138"/>
    </row>
    <row r="43" spans="1:16" s="1147" customFormat="1" ht="15">
      <c r="A43" s="1135"/>
      <c r="B43" s="1136"/>
      <c r="C43" s="1136"/>
      <c r="D43" s="1136"/>
      <c r="E43" s="1136"/>
      <c r="F43" s="1136"/>
      <c r="G43" s="1136"/>
      <c r="H43" s="1136"/>
      <c r="I43" s="1137"/>
      <c r="J43" s="1137"/>
      <c r="K43" s="1137"/>
      <c r="L43" s="1136"/>
      <c r="M43" s="1136"/>
      <c r="N43" s="1136"/>
      <c r="O43" s="1136"/>
      <c r="P43" s="1138"/>
    </row>
    <row r="44" spans="1:16" s="1147" customFormat="1" ht="15">
      <c r="A44" s="1135"/>
      <c r="B44" s="1136"/>
      <c r="C44" s="1136"/>
      <c r="D44" s="1136"/>
      <c r="E44" s="1136"/>
      <c r="F44" s="1136"/>
      <c r="G44" s="1136"/>
      <c r="H44" s="1136"/>
      <c r="I44" s="1137"/>
      <c r="J44" s="1137"/>
      <c r="K44" s="1137"/>
      <c r="L44" s="1136"/>
      <c r="M44" s="1136"/>
      <c r="N44" s="1136"/>
      <c r="O44" s="1136"/>
      <c r="P44" s="1138"/>
    </row>
    <row r="45" spans="1:16" s="1147" customFormat="1" ht="15">
      <c r="A45" s="1135"/>
      <c r="B45" s="1136"/>
      <c r="C45" s="1136"/>
      <c r="D45" s="1136"/>
      <c r="E45" s="1136"/>
      <c r="F45" s="1136"/>
      <c r="G45" s="1136"/>
      <c r="H45" s="1136"/>
      <c r="I45" s="1137"/>
      <c r="J45" s="1137"/>
      <c r="K45" s="1137"/>
      <c r="L45" s="1136"/>
      <c r="M45" s="1136"/>
      <c r="N45" s="1136"/>
      <c r="O45" s="1136"/>
      <c r="P45" s="1138"/>
    </row>
    <row r="46" spans="1:16" s="1147" customFormat="1" ht="15">
      <c r="A46" s="1135"/>
      <c r="B46" s="1136"/>
      <c r="C46" s="1136"/>
      <c r="D46" s="1136"/>
      <c r="E46" s="1136"/>
      <c r="F46" s="1136"/>
      <c r="G46" s="1136"/>
      <c r="H46" s="1136"/>
      <c r="I46" s="1137"/>
      <c r="J46" s="1137"/>
      <c r="K46" s="1137"/>
      <c r="L46" s="1136"/>
      <c r="M46" s="1136"/>
      <c r="N46" s="1136"/>
      <c r="O46" s="1136"/>
      <c r="P46" s="1138"/>
    </row>
    <row r="47" spans="1:16" s="1147" customFormat="1" ht="15">
      <c r="A47" s="1135"/>
      <c r="B47" s="1136"/>
      <c r="C47" s="1136"/>
      <c r="D47" s="1136"/>
      <c r="E47" s="1136"/>
      <c r="F47" s="1136"/>
      <c r="G47" s="1136"/>
      <c r="H47" s="1136"/>
      <c r="I47" s="1137"/>
      <c r="J47" s="1137"/>
      <c r="K47" s="1137"/>
      <c r="L47" s="1136"/>
      <c r="M47" s="1136"/>
      <c r="N47" s="1136"/>
      <c r="O47" s="1136"/>
      <c r="P47" s="1138"/>
    </row>
    <row r="48" spans="1:16" s="1147" customFormat="1" ht="15">
      <c r="A48" s="1135"/>
      <c r="B48" s="1136"/>
      <c r="C48" s="1136"/>
      <c r="D48" s="1136"/>
      <c r="E48" s="1136"/>
      <c r="F48" s="1136"/>
      <c r="G48" s="1136"/>
      <c r="H48" s="1136"/>
      <c r="I48" s="1137"/>
      <c r="J48" s="1137"/>
      <c r="K48" s="1137"/>
      <c r="L48" s="1136"/>
      <c r="M48" s="1136"/>
      <c r="N48" s="1136"/>
      <c r="O48" s="1136"/>
      <c r="P48" s="1138"/>
    </row>
    <row r="49" spans="1:16" s="1147" customFormat="1" ht="15">
      <c r="A49" s="1135"/>
      <c r="B49" s="1136"/>
      <c r="C49" s="1136"/>
      <c r="D49" s="1136"/>
      <c r="E49" s="1136"/>
      <c r="F49" s="1136"/>
      <c r="G49" s="1136"/>
      <c r="H49" s="1136"/>
      <c r="I49" s="1137"/>
      <c r="J49" s="1137"/>
      <c r="K49" s="1137"/>
      <c r="L49" s="1136"/>
      <c r="M49" s="1136"/>
      <c r="N49" s="1136"/>
      <c r="O49" s="1136"/>
      <c r="P49" s="1138"/>
    </row>
    <row r="50" spans="1:16" s="1147" customFormat="1" ht="15">
      <c r="A50" s="1135"/>
      <c r="B50" s="1136"/>
      <c r="C50" s="1136"/>
      <c r="D50" s="1136"/>
      <c r="E50" s="1136"/>
      <c r="F50" s="1136"/>
      <c r="G50" s="1136"/>
      <c r="H50" s="1136"/>
      <c r="I50" s="1137"/>
      <c r="J50" s="1137"/>
      <c r="K50" s="1137"/>
      <c r="L50" s="1136"/>
      <c r="M50" s="1136"/>
      <c r="N50" s="1136"/>
      <c r="O50" s="1136"/>
      <c r="P50" s="1138"/>
    </row>
    <row r="51" spans="1:16" s="1147" customFormat="1" ht="15">
      <c r="A51" s="1139"/>
      <c r="B51" s="1140"/>
      <c r="C51" s="1140"/>
      <c r="D51" s="1140"/>
      <c r="E51" s="1140"/>
      <c r="F51" s="1140"/>
      <c r="G51" s="1140"/>
      <c r="H51" s="1140"/>
      <c r="I51" s="1141"/>
      <c r="J51" s="1141"/>
      <c r="K51" s="1141"/>
      <c r="L51" s="1140"/>
      <c r="M51" s="1140"/>
      <c r="N51" s="1140"/>
      <c r="O51" s="1140"/>
      <c r="P51" s="1142"/>
    </row>
    <row r="52" spans="1:16" s="1147" customFormat="1" ht="15">
      <c r="A52" s="1148"/>
      <c r="B52" s="1149"/>
      <c r="C52" s="1149"/>
      <c r="D52" s="1149"/>
      <c r="E52" s="1149"/>
      <c r="F52" s="1149"/>
      <c r="G52" s="1149"/>
      <c r="H52" s="1149"/>
      <c r="I52" s="1150"/>
      <c r="J52" s="1150"/>
      <c r="K52" s="1150"/>
      <c r="L52" s="1149"/>
      <c r="M52" s="1149"/>
      <c r="N52" s="1149"/>
      <c r="O52" s="1149"/>
      <c r="P52" s="1151"/>
    </row>
    <row r="53" spans="1:16" s="1144" customFormat="1" ht="15">
      <c r="A53" s="609"/>
      <c r="B53" s="745" t="s">
        <v>211</v>
      </c>
      <c r="C53" s="745"/>
      <c r="D53" s="745"/>
      <c r="E53" s="609"/>
      <c r="F53" s="609"/>
      <c r="G53" s="609"/>
      <c r="H53" s="609"/>
      <c r="I53" s="609"/>
      <c r="J53" s="609"/>
      <c r="K53" s="609"/>
      <c r="L53" s="1143"/>
      <c r="M53" s="609"/>
      <c r="N53" s="609"/>
      <c r="O53" s="609"/>
      <c r="P53" s="609"/>
    </row>
    <row r="54" spans="1:16" s="1144" customFormat="1" ht="15">
      <c r="A54" s="609"/>
      <c r="B54" s="745"/>
      <c r="C54" s="745"/>
      <c r="D54" s="745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</row>
    <row r="55" spans="1:16" s="1144" customFormat="1" ht="15">
      <c r="A55" s="609"/>
      <c r="B55" s="745" t="s">
        <v>211</v>
      </c>
      <c r="C55" s="745"/>
      <c r="D55" s="745"/>
      <c r="E55" s="609"/>
      <c r="F55" s="609"/>
      <c r="G55" s="609"/>
      <c r="H55" s="609"/>
      <c r="I55" s="609"/>
      <c r="J55" s="609"/>
      <c r="K55" s="609"/>
      <c r="L55" s="609"/>
      <c r="M55" s="609"/>
      <c r="N55" s="609"/>
      <c r="O55" s="609"/>
      <c r="P55" s="609"/>
    </row>
    <row r="56" spans="2:4" ht="15">
      <c r="B56" s="522"/>
      <c r="C56" s="522"/>
      <c r="D56" s="522"/>
    </row>
  </sheetData>
  <sheetProtection/>
  <mergeCells count="9">
    <mergeCell ref="B1:C1"/>
    <mergeCell ref="B2:C2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7.00390625" style="74" customWidth="1"/>
    <col min="2" max="2" width="63.7109375" style="75" customWidth="1"/>
    <col min="3" max="4" width="19.28125" style="75" customWidth="1"/>
    <col min="5" max="16384" width="9.140625" style="75" customWidth="1"/>
  </cols>
  <sheetData>
    <row r="1" spans="2:4" ht="12.75">
      <c r="B1" s="88" t="s">
        <v>739</v>
      </c>
      <c r="C1" s="89"/>
      <c r="D1" s="492" t="s">
        <v>205</v>
      </c>
    </row>
    <row r="2" spans="2:4" ht="13.5" thickBot="1">
      <c r="B2" s="91"/>
      <c r="C2" s="92"/>
      <c r="D2" s="93" t="s">
        <v>956</v>
      </c>
    </row>
    <row r="3" spans="1:4" ht="28.5" customHeight="1" thickTop="1">
      <c r="A3" s="642" t="s">
        <v>212</v>
      </c>
      <c r="B3" s="643" t="s">
        <v>207</v>
      </c>
      <c r="C3" s="643" t="s">
        <v>208</v>
      </c>
      <c r="D3" s="644" t="s">
        <v>213</v>
      </c>
    </row>
    <row r="4" spans="1:4" s="98" customFormat="1" ht="12.75">
      <c r="A4" s="144" t="s">
        <v>241</v>
      </c>
      <c r="B4" s="145" t="s">
        <v>243</v>
      </c>
      <c r="C4" s="146"/>
      <c r="D4" s="147"/>
    </row>
    <row r="5" spans="1:4" s="98" customFormat="1" ht="12.75">
      <c r="A5" s="99">
        <v>15</v>
      </c>
      <c r="B5" s="100" t="s">
        <v>244</v>
      </c>
      <c r="C5" s="523"/>
      <c r="D5" s="523"/>
    </row>
    <row r="6" spans="1:4" s="98" customFormat="1" ht="12.75">
      <c r="A6" s="99">
        <v>16</v>
      </c>
      <c r="B6" s="100" t="s">
        <v>245</v>
      </c>
      <c r="C6" s="523"/>
      <c r="D6" s="523"/>
    </row>
    <row r="7" spans="1:4" s="98" customFormat="1" ht="12.75">
      <c r="A7" s="99">
        <v>17</v>
      </c>
      <c r="B7" s="100" t="s">
        <v>842</v>
      </c>
      <c r="C7" s="101">
        <f>C8+C9+C10+C11+C12+C13+C14+C15</f>
        <v>0</v>
      </c>
      <c r="D7" s="101">
        <f>D8+D9+D10+D11+D12+D13+D14+D15</f>
        <v>0</v>
      </c>
    </row>
    <row r="8" spans="1:5" ht="12.75">
      <c r="A8" s="113" t="s">
        <v>221</v>
      </c>
      <c r="B8" s="86" t="s">
        <v>246</v>
      </c>
      <c r="C8" s="104"/>
      <c r="D8" s="105"/>
      <c r="E8" s="98"/>
    </row>
    <row r="9" spans="1:5" ht="12.75">
      <c r="A9" s="113" t="s">
        <v>222</v>
      </c>
      <c r="B9" s="148" t="s">
        <v>102</v>
      </c>
      <c r="C9" s="104"/>
      <c r="D9" s="105"/>
      <c r="E9" s="98"/>
    </row>
    <row r="10" spans="1:5" ht="13.5" customHeight="1">
      <c r="A10" s="113" t="s">
        <v>223</v>
      </c>
      <c r="B10" s="148" t="s">
        <v>247</v>
      </c>
      <c r="C10" s="104"/>
      <c r="D10" s="105"/>
      <c r="E10" s="98"/>
    </row>
    <row r="11" spans="1:5" ht="15" customHeight="1">
      <c r="A11" s="113" t="s">
        <v>224</v>
      </c>
      <c r="B11" s="148" t="s">
        <v>101</v>
      </c>
      <c r="C11" s="104"/>
      <c r="D11" s="105"/>
      <c r="E11" s="98"/>
    </row>
    <row r="12" spans="1:5" ht="13.5" customHeight="1">
      <c r="A12" s="113" t="s">
        <v>225</v>
      </c>
      <c r="B12" s="148" t="s">
        <v>248</v>
      </c>
      <c r="C12" s="104"/>
      <c r="D12" s="105"/>
      <c r="E12" s="98"/>
    </row>
    <row r="13" spans="1:5" ht="28.5" customHeight="1">
      <c r="A13" s="149" t="s">
        <v>389</v>
      </c>
      <c r="B13" s="148" t="s">
        <v>839</v>
      </c>
      <c r="C13" s="104"/>
      <c r="D13" s="105"/>
      <c r="E13" s="98"/>
    </row>
    <row r="14" spans="1:5" ht="26.25" customHeight="1">
      <c r="A14" s="149" t="s">
        <v>390</v>
      </c>
      <c r="B14" s="148" t="s">
        <v>840</v>
      </c>
      <c r="C14" s="104"/>
      <c r="D14" s="105"/>
      <c r="E14" s="98"/>
    </row>
    <row r="15" spans="1:5" ht="12.75">
      <c r="A15" s="149" t="s">
        <v>391</v>
      </c>
      <c r="B15" s="150" t="s">
        <v>841</v>
      </c>
      <c r="C15" s="104"/>
      <c r="D15" s="105"/>
      <c r="E15" s="98"/>
    </row>
    <row r="16" spans="1:4" s="98" customFormat="1" ht="12.75">
      <c r="A16" s="99">
        <v>18</v>
      </c>
      <c r="B16" s="100" t="s">
        <v>249</v>
      </c>
      <c r="C16" s="523"/>
      <c r="D16" s="523"/>
    </row>
    <row r="17" spans="1:5" ht="15" customHeight="1">
      <c r="A17" s="99">
        <v>19</v>
      </c>
      <c r="B17" s="100" t="s">
        <v>257</v>
      </c>
      <c r="C17" s="101">
        <f>C18+C19+C20+C21</f>
        <v>0</v>
      </c>
      <c r="D17" s="151">
        <f>D18+D19+D20+D21</f>
        <v>0</v>
      </c>
      <c r="E17" s="98"/>
    </row>
    <row r="18" spans="1:5" ht="12.75">
      <c r="A18" s="113" t="s">
        <v>221</v>
      </c>
      <c r="B18" s="114" t="s">
        <v>258</v>
      </c>
      <c r="C18" s="104"/>
      <c r="D18" s="105"/>
      <c r="E18" s="98"/>
    </row>
    <row r="19" spans="1:5" ht="12.75">
      <c r="A19" s="113" t="s">
        <v>222</v>
      </c>
      <c r="B19" s="114" t="s">
        <v>259</v>
      </c>
      <c r="C19" s="104"/>
      <c r="D19" s="105"/>
      <c r="E19" s="98"/>
    </row>
    <row r="20" spans="1:5" ht="12.75">
      <c r="A20" s="113" t="s">
        <v>223</v>
      </c>
      <c r="B20" s="114" t="s">
        <v>260</v>
      </c>
      <c r="C20" s="104"/>
      <c r="D20" s="105"/>
      <c r="E20" s="98"/>
    </row>
    <row r="21" spans="1:5" ht="12.75">
      <c r="A21" s="113" t="s">
        <v>224</v>
      </c>
      <c r="B21" s="114" t="s">
        <v>261</v>
      </c>
      <c r="C21" s="104"/>
      <c r="D21" s="105"/>
      <c r="E21" s="98"/>
    </row>
    <row r="22" spans="1:5" ht="12.75">
      <c r="A22" s="152">
        <v>20</v>
      </c>
      <c r="B22" s="87" t="s">
        <v>253</v>
      </c>
      <c r="C22" s="153">
        <f>SUM(C5+C6+C7+C16+C17)</f>
        <v>0</v>
      </c>
      <c r="D22" s="154">
        <f>SUM(D5+D6+D7+D16+D17)</f>
        <v>0</v>
      </c>
      <c r="E22" s="98"/>
    </row>
    <row r="23" spans="1:4" s="575" customFormat="1" ht="13.5" thickBot="1">
      <c r="A23" s="578"/>
      <c r="B23" s="579"/>
      <c r="C23" s="580"/>
      <c r="D23" s="581"/>
    </row>
    <row r="24" s="575" customFormat="1" ht="12.75">
      <c r="A24" s="582"/>
    </row>
    <row r="25" spans="1:2" s="575" customFormat="1" ht="12.75">
      <c r="A25" s="582"/>
      <c r="B25" s="575" t="s">
        <v>211</v>
      </c>
    </row>
    <row r="26" s="575" customFormat="1" ht="12.75">
      <c r="A26" s="582"/>
    </row>
    <row r="27" spans="1:2" s="575" customFormat="1" ht="12.75">
      <c r="A27" s="582"/>
      <c r="B27" s="575" t="s">
        <v>211</v>
      </c>
    </row>
    <row r="28" s="575" customFormat="1" ht="12.75">
      <c r="A28" s="582"/>
    </row>
  </sheetData>
  <sheetProtection password="C7AC" sheet="1"/>
  <conditionalFormatting sqref="D24">
    <cfRule type="cellIs" priority="1" dxfId="0" operator="notEqual" stopIfTrue="1">
      <formula>TOTASSETS</formula>
    </cfRule>
  </conditionalFormatting>
  <conditionalFormatting sqref="D23">
    <cfRule type="cellIs" priority="2" dxfId="0" operator="notEqual" stopIfTrue="1">
      <formula>TOTCAPP3</formula>
    </cfRule>
  </conditionalFormatting>
  <conditionalFormatting sqref="D22">
    <cfRule type="cellIs" priority="3" dxfId="0" operator="notEqual" stopIfTrue="1">
      <formula>ACCRINT</formula>
    </cfRule>
  </conditionalFormatting>
  <dataValidations count="1">
    <dataValidation operator="greaterThanOrEqual" allowBlank="1" showInputMessage="1" showErrorMessage="1" sqref="D23:D24 D18:D19 D8:D16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8" sqref="C18"/>
    </sheetView>
  </sheetViews>
  <sheetFormatPr defaultColWidth="9.140625" defaultRowHeight="12.75"/>
  <cols>
    <col min="1" max="1" width="4.57421875" style="431" customWidth="1"/>
    <col min="2" max="2" width="60.7109375" style="75" customWidth="1"/>
    <col min="3" max="3" width="11.140625" style="75" customWidth="1"/>
    <col min="4" max="4" width="10.57421875" style="75" customWidth="1"/>
    <col min="5" max="5" width="11.140625" style="75" customWidth="1"/>
    <col min="6" max="6" width="12.7109375" style="75" customWidth="1"/>
    <col min="7" max="7" width="17.28125" style="75" customWidth="1"/>
    <col min="8" max="8" width="18.57421875" style="75" customWidth="1"/>
    <col min="9" max="9" width="14.7109375" style="75" customWidth="1"/>
    <col min="10" max="16384" width="9.140625" style="75" customWidth="1"/>
  </cols>
  <sheetData>
    <row r="1" spans="2:8" s="158" customFormat="1" ht="12.75">
      <c r="B1" s="215" t="s">
        <v>746</v>
      </c>
      <c r="H1" s="333"/>
    </row>
    <row r="2" spans="1:2" ht="12.75">
      <c r="A2" s="75"/>
      <c r="B2" s="219" t="s">
        <v>15</v>
      </c>
    </row>
    <row r="3" spans="1:8" ht="12.75">
      <c r="A3" s="75"/>
      <c r="H3" s="75" t="s">
        <v>956</v>
      </c>
    </row>
    <row r="4" spans="1:8" ht="12.75">
      <c r="A4" s="1709" t="s">
        <v>212</v>
      </c>
      <c r="B4" s="1715" t="s">
        <v>207</v>
      </c>
      <c r="C4" s="1704" t="s">
        <v>534</v>
      </c>
      <c r="D4" s="1704"/>
      <c r="E4" s="1704"/>
      <c r="F4" s="1704"/>
      <c r="G4" s="1704"/>
      <c r="H4" s="1705"/>
    </row>
    <row r="5" spans="1:8" ht="12.75">
      <c r="A5" s="1710"/>
      <c r="B5" s="1716"/>
      <c r="C5" s="1704" t="s">
        <v>16</v>
      </c>
      <c r="D5" s="1704"/>
      <c r="E5" s="1704"/>
      <c r="F5" s="1704"/>
      <c r="G5" s="1704"/>
      <c r="H5" s="1705"/>
    </row>
    <row r="6" spans="1:8" ht="12.75">
      <c r="A6" s="1711"/>
      <c r="B6" s="1717"/>
      <c r="C6" s="420" t="s">
        <v>535</v>
      </c>
      <c r="D6" s="421" t="s">
        <v>536</v>
      </c>
      <c r="E6" s="421" t="s">
        <v>537</v>
      </c>
      <c r="F6" s="421" t="s">
        <v>538</v>
      </c>
      <c r="G6" s="421" t="s">
        <v>539</v>
      </c>
      <c r="H6" s="422" t="s">
        <v>281</v>
      </c>
    </row>
    <row r="7" spans="1:8" ht="12.75">
      <c r="A7" s="423" t="s">
        <v>540</v>
      </c>
      <c r="B7" s="424" t="s">
        <v>541</v>
      </c>
      <c r="C7" s="425">
        <f>C9+C14</f>
        <v>0</v>
      </c>
      <c r="D7" s="425">
        <f>D9+D14</f>
        <v>0</v>
      </c>
      <c r="E7" s="425">
        <f>E9+E14</f>
        <v>0</v>
      </c>
      <c r="F7" s="425">
        <f>F9+F14</f>
        <v>0</v>
      </c>
      <c r="G7" s="425">
        <f>G9+G14</f>
        <v>0</v>
      </c>
      <c r="H7" s="426">
        <f>SUM(C7:G7)</f>
        <v>0</v>
      </c>
    </row>
    <row r="8" spans="1:8" s="427" customFormat="1" ht="15.75" customHeight="1">
      <c r="A8" s="1721" t="s">
        <v>17</v>
      </c>
      <c r="B8" s="1718" t="s">
        <v>542</v>
      </c>
      <c r="C8" s="1719"/>
      <c r="D8" s="1719"/>
      <c r="E8" s="1719"/>
      <c r="F8" s="1719"/>
      <c r="G8" s="1719"/>
      <c r="H8" s="1720"/>
    </row>
    <row r="9" spans="1:8" s="427" customFormat="1" ht="12.75">
      <c r="A9" s="1722"/>
      <c r="B9" s="428" t="s">
        <v>530</v>
      </c>
      <c r="C9" s="429"/>
      <c r="D9" s="429"/>
      <c r="E9" s="429"/>
      <c r="F9" s="429"/>
      <c r="G9" s="429"/>
      <c r="H9" s="426">
        <f>SUM(C9:G9)</f>
        <v>0</v>
      </c>
    </row>
    <row r="10" spans="1:8" s="427" customFormat="1" ht="12.75">
      <c r="A10" s="1722"/>
      <c r="B10" s="430" t="s">
        <v>86</v>
      </c>
      <c r="C10" s="429"/>
      <c r="D10" s="429"/>
      <c r="E10" s="429"/>
      <c r="F10" s="429"/>
      <c r="G10" s="429"/>
      <c r="H10" s="426">
        <f>SUM(C10:G10)</f>
        <v>0</v>
      </c>
    </row>
    <row r="11" spans="1:8" s="427" customFormat="1" ht="15" customHeight="1">
      <c r="A11" s="1722"/>
      <c r="B11" s="428" t="s">
        <v>543</v>
      </c>
      <c r="C11" s="429"/>
      <c r="D11" s="429"/>
      <c r="E11" s="429"/>
      <c r="F11" s="429"/>
      <c r="G11" s="429"/>
      <c r="H11" s="426">
        <f>SUM(C11:G11)</f>
        <v>0</v>
      </c>
    </row>
    <row r="12" spans="1:8" s="427" customFormat="1" ht="12.75">
      <c r="A12" s="1723"/>
      <c r="B12" s="430" t="s">
        <v>86</v>
      </c>
      <c r="C12" s="429"/>
      <c r="D12" s="429"/>
      <c r="E12" s="429"/>
      <c r="F12" s="429"/>
      <c r="G12" s="429"/>
      <c r="H12" s="426">
        <f>SUM(C12:G12)</f>
        <v>0</v>
      </c>
    </row>
    <row r="13" spans="1:8" s="427" customFormat="1" ht="12.75">
      <c r="A13" s="1712" t="s">
        <v>18</v>
      </c>
      <c r="B13" s="1718" t="s">
        <v>544</v>
      </c>
      <c r="C13" s="1719"/>
      <c r="D13" s="1719"/>
      <c r="E13" s="1719"/>
      <c r="F13" s="1719"/>
      <c r="G13" s="1719"/>
      <c r="H13" s="1720"/>
    </row>
    <row r="14" spans="1:8" s="427" customFormat="1" ht="12.75">
      <c r="A14" s="1713"/>
      <c r="B14" s="428" t="s">
        <v>530</v>
      </c>
      <c r="C14" s="429"/>
      <c r="D14" s="429"/>
      <c r="E14" s="429"/>
      <c r="F14" s="429"/>
      <c r="G14" s="429"/>
      <c r="H14" s="426">
        <f>SUM(C14:G14)</f>
        <v>0</v>
      </c>
    </row>
    <row r="15" spans="1:8" s="427" customFormat="1" ht="12.75">
      <c r="A15" s="1713"/>
      <c r="B15" s="430" t="s">
        <v>86</v>
      </c>
      <c r="C15" s="429"/>
      <c r="D15" s="429"/>
      <c r="E15" s="429"/>
      <c r="F15" s="429"/>
      <c r="G15" s="429"/>
      <c r="H15" s="426">
        <f>SUM(C15:G15)</f>
        <v>0</v>
      </c>
    </row>
    <row r="16" spans="1:8" s="427" customFormat="1" ht="14.25" customHeight="1">
      <c r="A16" s="1713"/>
      <c r="B16" s="428" t="s">
        <v>543</v>
      </c>
      <c r="C16" s="429"/>
      <c r="D16" s="429"/>
      <c r="E16" s="429"/>
      <c r="F16" s="429"/>
      <c r="G16" s="429"/>
      <c r="H16" s="426">
        <f>SUM(C16:G16)</f>
        <v>0</v>
      </c>
    </row>
    <row r="17" spans="1:8" s="427" customFormat="1" ht="12.75">
      <c r="A17" s="1714"/>
      <c r="B17" s="430" t="s">
        <v>86</v>
      </c>
      <c r="C17" s="429"/>
      <c r="D17" s="429"/>
      <c r="E17" s="429"/>
      <c r="F17" s="429"/>
      <c r="G17" s="429"/>
      <c r="H17" s="426">
        <f>SUM(C17:G17)</f>
        <v>0</v>
      </c>
    </row>
    <row r="18" spans="1:8" s="427" customFormat="1" ht="25.5">
      <c r="A18" s="1712" t="s">
        <v>545</v>
      </c>
      <c r="B18" s="424" t="s">
        <v>546</v>
      </c>
      <c r="C18" s="425">
        <f>C21+C26</f>
        <v>0</v>
      </c>
      <c r="D18" s="425">
        <f>D21+D26</f>
        <v>0</v>
      </c>
      <c r="E18" s="425">
        <f>E21+E26</f>
        <v>0</v>
      </c>
      <c r="F18" s="425">
        <f>F21+F26</f>
        <v>0</v>
      </c>
      <c r="G18" s="425">
        <f>G21+G26</f>
        <v>0</v>
      </c>
      <c r="H18" s="426">
        <f>SUM(C18:G18)</f>
        <v>0</v>
      </c>
    </row>
    <row r="19" spans="1:8" s="427" customFormat="1" ht="15" customHeight="1">
      <c r="A19" s="1714"/>
      <c r="B19" s="424" t="s">
        <v>547</v>
      </c>
      <c r="C19" s="429"/>
      <c r="D19" s="429"/>
      <c r="E19" s="429"/>
      <c r="F19" s="429"/>
      <c r="G19" s="429"/>
      <c r="H19" s="426"/>
    </row>
    <row r="20" spans="1:8" s="427" customFormat="1" ht="12.75">
      <c r="A20" s="1712" t="s">
        <v>548</v>
      </c>
      <c r="B20" s="1706" t="s">
        <v>542</v>
      </c>
      <c r="C20" s="1707"/>
      <c r="D20" s="1707"/>
      <c r="E20" s="1707"/>
      <c r="F20" s="1707"/>
      <c r="G20" s="1707"/>
      <c r="H20" s="1708"/>
    </row>
    <row r="21" spans="1:8" s="427" customFormat="1" ht="12.75">
      <c r="A21" s="1713"/>
      <c r="B21" s="428" t="s">
        <v>530</v>
      </c>
      <c r="C21" s="429"/>
      <c r="D21" s="429"/>
      <c r="E21" s="429"/>
      <c r="F21" s="429"/>
      <c r="G21" s="429"/>
      <c r="H21" s="426">
        <f aca="true" t="shared" si="0" ref="H21:H29">SUM(C21:G21)</f>
        <v>0</v>
      </c>
    </row>
    <row r="22" spans="1:8" ht="12.75">
      <c r="A22" s="1713"/>
      <c r="B22" s="430" t="s">
        <v>86</v>
      </c>
      <c r="C22" s="429"/>
      <c r="D22" s="429"/>
      <c r="E22" s="429"/>
      <c r="F22" s="429"/>
      <c r="G22" s="429"/>
      <c r="H22" s="426">
        <f t="shared" si="0"/>
        <v>0</v>
      </c>
    </row>
    <row r="23" spans="1:8" ht="12.75">
      <c r="A23" s="1713"/>
      <c r="B23" s="428" t="s">
        <v>543</v>
      </c>
      <c r="C23" s="429"/>
      <c r="D23" s="429"/>
      <c r="E23" s="429"/>
      <c r="F23" s="429"/>
      <c r="G23" s="429"/>
      <c r="H23" s="426">
        <f t="shared" si="0"/>
        <v>0</v>
      </c>
    </row>
    <row r="24" spans="1:8" ht="12.75">
      <c r="A24" s="1714"/>
      <c r="B24" s="430" t="s">
        <v>86</v>
      </c>
      <c r="C24" s="429"/>
      <c r="D24" s="429"/>
      <c r="E24" s="429"/>
      <c r="F24" s="429"/>
      <c r="G24" s="429"/>
      <c r="H24" s="426">
        <f t="shared" si="0"/>
        <v>0</v>
      </c>
    </row>
    <row r="25" spans="1:8" ht="12.75">
      <c r="A25" s="1712" t="s">
        <v>549</v>
      </c>
      <c r="B25" s="1706" t="s">
        <v>544</v>
      </c>
      <c r="C25" s="1707"/>
      <c r="D25" s="1707"/>
      <c r="E25" s="1707"/>
      <c r="F25" s="1707"/>
      <c r="G25" s="1707"/>
      <c r="H25" s="1708"/>
    </row>
    <row r="26" spans="1:8" ht="12.75">
      <c r="A26" s="1713"/>
      <c r="B26" s="428" t="s">
        <v>530</v>
      </c>
      <c r="C26" s="429"/>
      <c r="D26" s="429"/>
      <c r="E26" s="429"/>
      <c r="F26" s="429"/>
      <c r="G26" s="429"/>
      <c r="H26" s="426">
        <f t="shared" si="0"/>
        <v>0</v>
      </c>
    </row>
    <row r="27" spans="1:8" ht="12.75">
      <c r="A27" s="1713"/>
      <c r="B27" s="430" t="s">
        <v>86</v>
      </c>
      <c r="C27" s="429"/>
      <c r="D27" s="429"/>
      <c r="E27" s="429"/>
      <c r="F27" s="429"/>
      <c r="G27" s="429"/>
      <c r="H27" s="426">
        <f t="shared" si="0"/>
        <v>0</v>
      </c>
    </row>
    <row r="28" spans="1:8" ht="12.75">
      <c r="A28" s="1713"/>
      <c r="B28" s="428" t="s">
        <v>543</v>
      </c>
      <c r="C28" s="429"/>
      <c r="D28" s="429"/>
      <c r="E28" s="429"/>
      <c r="F28" s="429"/>
      <c r="G28" s="429"/>
      <c r="H28" s="426">
        <f t="shared" si="0"/>
        <v>0</v>
      </c>
    </row>
    <row r="29" spans="1:8" ht="12.75">
      <c r="A29" s="1714"/>
      <c r="B29" s="430" t="s">
        <v>86</v>
      </c>
      <c r="C29" s="429"/>
      <c r="D29" s="429"/>
      <c r="E29" s="429"/>
      <c r="F29" s="429"/>
      <c r="G29" s="429"/>
      <c r="H29" s="426">
        <f t="shared" si="0"/>
        <v>0</v>
      </c>
    </row>
    <row r="31" s="575" customFormat="1" ht="12.75">
      <c r="A31" s="594" t="s">
        <v>88</v>
      </c>
    </row>
    <row r="32" s="575" customFormat="1" ht="12.75">
      <c r="A32" s="594"/>
    </row>
    <row r="33" s="575" customFormat="1" ht="12.75">
      <c r="A33" s="594" t="s">
        <v>88</v>
      </c>
    </row>
    <row r="44" ht="12.75">
      <c r="A44" s="75"/>
    </row>
    <row r="45" ht="12.75">
      <c r="A45" s="75"/>
    </row>
    <row r="46" ht="12.75">
      <c r="A46" s="75"/>
    </row>
    <row r="47" ht="12.75">
      <c r="A47" s="75"/>
    </row>
    <row r="48" ht="12.75">
      <c r="A48" s="75"/>
    </row>
    <row r="49" ht="12.75">
      <c r="A49" s="75"/>
    </row>
    <row r="50" ht="12.75">
      <c r="A50" s="75"/>
    </row>
    <row r="51" ht="12.75">
      <c r="A51" s="75"/>
    </row>
    <row r="52" ht="12.75">
      <c r="A52" s="75"/>
    </row>
    <row r="53" ht="12.75">
      <c r="A53" s="75"/>
    </row>
    <row r="54" ht="12.75">
      <c r="A54" s="75"/>
    </row>
    <row r="55" ht="12.75">
      <c r="A55" s="75"/>
    </row>
    <row r="56" ht="12.75">
      <c r="A56" s="75"/>
    </row>
    <row r="57" ht="12.75">
      <c r="A57" s="75"/>
    </row>
    <row r="58" ht="12.75">
      <c r="A58" s="75"/>
    </row>
    <row r="59" ht="12.75">
      <c r="A59" s="75"/>
    </row>
    <row r="60" ht="12.75">
      <c r="A60" s="75"/>
    </row>
    <row r="61" ht="12.75">
      <c r="A61" s="75"/>
    </row>
    <row r="62" ht="12.75">
      <c r="A62" s="75"/>
    </row>
    <row r="63" ht="12.75">
      <c r="A63" s="75"/>
    </row>
    <row r="64" ht="12.75">
      <c r="A64" s="75"/>
    </row>
    <row r="65" spans="1:7" ht="12.75">
      <c r="A65" s="74"/>
      <c r="D65" s="72"/>
      <c r="E65" s="72"/>
      <c r="F65" s="72"/>
      <c r="G65" s="72"/>
    </row>
    <row r="66" spans="1:7" ht="12.75">
      <c r="A66" s="74"/>
      <c r="D66" s="72"/>
      <c r="E66" s="72"/>
      <c r="F66" s="72"/>
      <c r="G66" s="72"/>
    </row>
    <row r="67" spans="1:7" ht="12.75">
      <c r="A67" s="74"/>
      <c r="D67" s="72"/>
      <c r="E67" s="72"/>
      <c r="F67" s="72"/>
      <c r="G67" s="72"/>
    </row>
    <row r="68" spans="1:7" ht="12.75">
      <c r="A68" s="74"/>
      <c r="D68" s="72"/>
      <c r="E68" s="72"/>
      <c r="F68" s="72"/>
      <c r="G68" s="72"/>
    </row>
  </sheetData>
  <sheetProtection password="C7AC" sheet="1"/>
  <mergeCells count="13">
    <mergeCell ref="B25:H25"/>
    <mergeCell ref="B13:H13"/>
    <mergeCell ref="B8:H8"/>
    <mergeCell ref="A8:A12"/>
    <mergeCell ref="A25:A29"/>
    <mergeCell ref="A18:A19"/>
    <mergeCell ref="C4:H4"/>
    <mergeCell ref="C5:H5"/>
    <mergeCell ref="B20:H20"/>
    <mergeCell ref="A4:A6"/>
    <mergeCell ref="A13:A17"/>
    <mergeCell ref="A20:A24"/>
    <mergeCell ref="B4:B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9.140625" defaultRowHeight="12.75"/>
  <cols>
    <col min="1" max="1" width="2.8515625" style="354" bestFit="1" customWidth="1"/>
    <col min="2" max="2" width="26.140625" style="339" customWidth="1"/>
    <col min="3" max="7" width="19.7109375" style="339" customWidth="1"/>
    <col min="8" max="16384" width="9.140625" style="339" customWidth="1"/>
  </cols>
  <sheetData>
    <row r="1" spans="1:7" s="433" customFormat="1" ht="12.75">
      <c r="A1" s="432"/>
      <c r="B1" s="225" t="s">
        <v>746</v>
      </c>
      <c r="C1" s="77"/>
      <c r="D1" s="77"/>
      <c r="E1" s="77"/>
      <c r="F1" s="77"/>
      <c r="G1" s="77"/>
    </row>
    <row r="2" spans="1:7" ht="12.75">
      <c r="A2" s="434"/>
      <c r="B2" s="435" t="s">
        <v>747</v>
      </c>
      <c r="C2" s="436"/>
      <c r="D2" s="436"/>
      <c r="E2" s="436"/>
      <c r="F2" s="436"/>
      <c r="G2" s="79"/>
    </row>
    <row r="3" spans="1:7" ht="13.5" thickBot="1">
      <c r="A3" s="434"/>
      <c r="B3" s="435"/>
      <c r="C3" s="436"/>
      <c r="D3" s="436"/>
      <c r="E3" s="436"/>
      <c r="F3" s="436"/>
      <c r="G3" s="79" t="s">
        <v>956</v>
      </c>
    </row>
    <row r="4" spans="1:7" ht="25.5">
      <c r="A4" s="437" t="s">
        <v>212</v>
      </c>
      <c r="B4" s="437" t="s">
        <v>550</v>
      </c>
      <c r="C4" s="438" t="s">
        <v>551</v>
      </c>
      <c r="D4" s="438" t="s">
        <v>552</v>
      </c>
      <c r="E4" s="437" t="s">
        <v>553</v>
      </c>
      <c r="F4" s="439" t="s">
        <v>554</v>
      </c>
      <c r="G4" s="440" t="s">
        <v>19</v>
      </c>
    </row>
    <row r="5" spans="1:7" ht="15">
      <c r="A5" s="441"/>
      <c r="B5" s="1491">
        <v>1</v>
      </c>
      <c r="C5" s="1491">
        <v>2</v>
      </c>
      <c r="D5" s="1491">
        <v>3</v>
      </c>
      <c r="E5" s="1492">
        <v>4</v>
      </c>
      <c r="F5" s="1491">
        <v>5</v>
      </c>
      <c r="G5" s="1493">
        <v>6</v>
      </c>
    </row>
    <row r="6" spans="1:7" ht="15">
      <c r="A6" s="442">
        <v>1</v>
      </c>
      <c r="B6" s="1494" t="s">
        <v>89</v>
      </c>
      <c r="C6" s="1494"/>
      <c r="D6" s="1494"/>
      <c r="E6" s="1495"/>
      <c r="F6" s="1495"/>
      <c r="G6" s="1496"/>
    </row>
    <row r="7" spans="1:7" ht="15">
      <c r="A7" s="441"/>
      <c r="B7" s="1497" t="s">
        <v>86</v>
      </c>
      <c r="C7" s="1498"/>
      <c r="D7" s="1498"/>
      <c r="E7" s="1499"/>
      <c r="F7" s="1499"/>
      <c r="G7" s="1500"/>
    </row>
    <row r="8" spans="1:7" ht="15">
      <c r="A8" s="441">
        <v>2</v>
      </c>
      <c r="B8" s="1494" t="s">
        <v>90</v>
      </c>
      <c r="C8" s="1494"/>
      <c r="D8" s="1494"/>
      <c r="E8" s="1495"/>
      <c r="F8" s="1495"/>
      <c r="G8" s="1496"/>
    </row>
    <row r="9" spans="1:7" ht="15">
      <c r="A9" s="444"/>
      <c r="B9" s="1497" t="s">
        <v>86</v>
      </c>
      <c r="C9" s="1501"/>
      <c r="D9" s="1501"/>
      <c r="E9" s="1502"/>
      <c r="F9" s="1502"/>
      <c r="G9" s="1503"/>
    </row>
    <row r="10" spans="1:7" ht="15.75" thickBot="1">
      <c r="A10" s="445"/>
      <c r="B10" s="446" t="s">
        <v>208</v>
      </c>
      <c r="C10" s="1489">
        <f>C6+C8</f>
        <v>0</v>
      </c>
      <c r="D10" s="1489">
        <f>D6+D8</f>
        <v>0</v>
      </c>
      <c r="E10" s="1489">
        <f>E6+E8</f>
        <v>0</v>
      </c>
      <c r="F10" s="1489">
        <f>F6+F8</f>
        <v>0</v>
      </c>
      <c r="G10" s="1490">
        <f>IF(F10=0,0,((F6/F10*G6)+(F8/F10*G8)))</f>
        <v>0</v>
      </c>
    </row>
    <row r="11" spans="1:7" s="589" customFormat="1" ht="12.75">
      <c r="A11" s="582"/>
      <c r="B11" s="575"/>
      <c r="C11" s="575"/>
      <c r="D11" s="577"/>
      <c r="E11" s="577"/>
      <c r="F11" s="577"/>
      <c r="G11" s="577"/>
    </row>
    <row r="12" spans="1:7" s="589" customFormat="1" ht="12.75">
      <c r="A12" s="582"/>
      <c r="B12" s="575" t="s">
        <v>211</v>
      </c>
      <c r="C12" s="575"/>
      <c r="D12" s="577"/>
      <c r="E12" s="577"/>
      <c r="F12" s="577"/>
      <c r="G12" s="577"/>
    </row>
    <row r="13" spans="1:7" s="589" customFormat="1" ht="12.75">
      <c r="A13" s="582"/>
      <c r="B13" s="575"/>
      <c r="C13" s="575"/>
      <c r="D13" s="577"/>
      <c r="E13" s="577"/>
      <c r="F13" s="577"/>
      <c r="G13" s="577"/>
    </row>
    <row r="14" spans="1:7" s="589" customFormat="1" ht="12.75">
      <c r="A14" s="582"/>
      <c r="B14" s="575" t="s">
        <v>211</v>
      </c>
      <c r="C14" s="575"/>
      <c r="D14" s="577"/>
      <c r="E14" s="577"/>
      <c r="F14" s="577"/>
      <c r="G14" s="577"/>
    </row>
  </sheetData>
  <sheetProtection password="C7AC" sheet="1"/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3.8515625" style="75" customWidth="1"/>
    <col min="2" max="2" width="32.57421875" style="75" customWidth="1"/>
    <col min="3" max="7" width="17.140625" style="75" customWidth="1"/>
    <col min="8" max="8" width="18.57421875" style="75" customWidth="1"/>
    <col min="9" max="16384" width="9.140625" style="75" customWidth="1"/>
  </cols>
  <sheetData>
    <row r="1" ht="12.75">
      <c r="B1" s="219" t="s">
        <v>555</v>
      </c>
    </row>
    <row r="2" ht="12.75">
      <c r="B2" s="219" t="s">
        <v>559</v>
      </c>
    </row>
    <row r="3" ht="13.5" thickBot="1">
      <c r="G3" s="75" t="s">
        <v>956</v>
      </c>
    </row>
    <row r="4" spans="1:7" ht="12.75">
      <c r="A4" s="1725" t="s">
        <v>212</v>
      </c>
      <c r="B4" s="1728" t="s">
        <v>508</v>
      </c>
      <c r="C4" s="1731" t="s">
        <v>534</v>
      </c>
      <c r="D4" s="1732"/>
      <c r="E4" s="1732"/>
      <c r="F4" s="1732"/>
      <c r="G4" s="1733"/>
    </row>
    <row r="5" spans="1:7" ht="12.75">
      <c r="A5" s="1726"/>
      <c r="B5" s="1729"/>
      <c r="C5" s="1734" t="s">
        <v>20</v>
      </c>
      <c r="D5" s="1704"/>
      <c r="E5" s="1704"/>
      <c r="F5" s="1704"/>
      <c r="G5" s="1735"/>
    </row>
    <row r="6" spans="1:7" ht="25.5">
      <c r="A6" s="1727"/>
      <c r="B6" s="1730"/>
      <c r="C6" s="447" t="s">
        <v>556</v>
      </c>
      <c r="D6" s="447" t="s">
        <v>557</v>
      </c>
      <c r="E6" s="447" t="s">
        <v>558</v>
      </c>
      <c r="F6" s="447" t="s">
        <v>21</v>
      </c>
      <c r="G6" s="448" t="s">
        <v>208</v>
      </c>
    </row>
    <row r="7" spans="1:7" ht="12.75">
      <c r="A7" s="449" t="s">
        <v>540</v>
      </c>
      <c r="B7" s="1718" t="s">
        <v>542</v>
      </c>
      <c r="C7" s="1719"/>
      <c r="D7" s="1719"/>
      <c r="E7" s="1719"/>
      <c r="F7" s="1719"/>
      <c r="G7" s="1724"/>
    </row>
    <row r="8" spans="1:7" ht="12.75">
      <c r="A8" s="450"/>
      <c r="B8" s="428" t="s">
        <v>530</v>
      </c>
      <c r="C8" s="429"/>
      <c r="D8" s="429"/>
      <c r="E8" s="429"/>
      <c r="F8" s="429"/>
      <c r="G8" s="451">
        <f>C8+D8+E8+F8</f>
        <v>0</v>
      </c>
    </row>
    <row r="9" spans="1:7" ht="12.75">
      <c r="A9" s="450"/>
      <c r="B9" s="443" t="s">
        <v>22</v>
      </c>
      <c r="C9" s="429"/>
      <c r="D9" s="429"/>
      <c r="E9" s="429"/>
      <c r="F9" s="429"/>
      <c r="G9" s="451">
        <f>C9+D9+E9+F9</f>
        <v>0</v>
      </c>
    </row>
    <row r="10" spans="1:7" ht="12.75">
      <c r="A10" s="452"/>
      <c r="B10" s="428" t="s">
        <v>543</v>
      </c>
      <c r="C10" s="405"/>
      <c r="D10" s="405"/>
      <c r="E10" s="405"/>
      <c r="F10" s="405"/>
      <c r="G10" s="451">
        <f>C10+D10+E10+F10</f>
        <v>0</v>
      </c>
    </row>
    <row r="11" spans="1:7" ht="12.75">
      <c r="A11" s="450"/>
      <c r="B11" s="443" t="s">
        <v>22</v>
      </c>
      <c r="C11" s="405"/>
      <c r="D11" s="405"/>
      <c r="E11" s="405"/>
      <c r="F11" s="405"/>
      <c r="G11" s="451">
        <f>C11+D11+E11+F11</f>
        <v>0</v>
      </c>
    </row>
    <row r="12" spans="1:7" ht="12.75">
      <c r="A12" s="449" t="s">
        <v>545</v>
      </c>
      <c r="B12" s="1718" t="s">
        <v>544</v>
      </c>
      <c r="C12" s="1719"/>
      <c r="D12" s="1719"/>
      <c r="E12" s="1719"/>
      <c r="F12" s="1719"/>
      <c r="G12" s="1724"/>
    </row>
    <row r="13" spans="1:7" ht="12.75">
      <c r="A13" s="450"/>
      <c r="B13" s="428" t="s">
        <v>530</v>
      </c>
      <c r="C13" s="429"/>
      <c r="D13" s="429"/>
      <c r="E13" s="429"/>
      <c r="F13" s="429"/>
      <c r="G13" s="451">
        <f>C13+D13+E13+F13</f>
        <v>0</v>
      </c>
    </row>
    <row r="14" spans="1:7" ht="12.75">
      <c r="A14" s="450"/>
      <c r="B14" s="443" t="s">
        <v>22</v>
      </c>
      <c r="C14" s="429"/>
      <c r="D14" s="429"/>
      <c r="E14" s="429"/>
      <c r="F14" s="429"/>
      <c r="G14" s="451">
        <f>C14+D14+E14+F14</f>
        <v>0</v>
      </c>
    </row>
    <row r="15" spans="1:7" ht="12.75">
      <c r="A15" s="450"/>
      <c r="B15" s="453" t="s">
        <v>543</v>
      </c>
      <c r="C15" s="405"/>
      <c r="D15" s="405"/>
      <c r="E15" s="405"/>
      <c r="F15" s="405"/>
      <c r="G15" s="451">
        <f>C15+D15+E15+F15</f>
        <v>0</v>
      </c>
    </row>
    <row r="16" spans="1:7" ht="13.5" thickBot="1">
      <c r="A16" s="454"/>
      <c r="B16" s="455" t="s">
        <v>22</v>
      </c>
      <c r="C16" s="405"/>
      <c r="D16" s="405"/>
      <c r="E16" s="405"/>
      <c r="F16" s="405"/>
      <c r="G16" s="451">
        <f>C16+D16+E16+F16</f>
        <v>0</v>
      </c>
    </row>
    <row r="17" spans="1:7" s="575" customFormat="1" ht="12.75">
      <c r="A17" s="582"/>
      <c r="D17" s="577"/>
      <c r="E17" s="577"/>
      <c r="F17" s="577"/>
      <c r="G17" s="577"/>
    </row>
    <row r="18" spans="1:7" s="575" customFormat="1" ht="12.75">
      <c r="A18" s="582"/>
      <c r="B18" s="575" t="s">
        <v>211</v>
      </c>
      <c r="D18" s="577"/>
      <c r="E18" s="577"/>
      <c r="F18" s="577"/>
      <c r="G18" s="577"/>
    </row>
    <row r="19" spans="1:7" s="575" customFormat="1" ht="12.75">
      <c r="A19" s="582"/>
      <c r="D19" s="577"/>
      <c r="E19" s="577"/>
      <c r="F19" s="577"/>
      <c r="G19" s="577"/>
    </row>
    <row r="20" spans="1:7" s="575" customFormat="1" ht="12.75">
      <c r="A20" s="582"/>
      <c r="B20" s="575" t="s">
        <v>211</v>
      </c>
      <c r="D20" s="577"/>
      <c r="E20" s="577"/>
      <c r="F20" s="577"/>
      <c r="G20" s="577"/>
    </row>
  </sheetData>
  <sheetProtection password="C7AC" sheet="1"/>
  <mergeCells count="6">
    <mergeCell ref="B12:G12"/>
    <mergeCell ref="B7:G7"/>
    <mergeCell ref="A4:A6"/>
    <mergeCell ref="B4:B6"/>
    <mergeCell ref="C4:G4"/>
    <mergeCell ref="C5:G5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5" zoomScaleSheetLayoutView="100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9" sqref="J19"/>
    </sheetView>
  </sheetViews>
  <sheetFormatPr defaultColWidth="9.140625" defaultRowHeight="12.75"/>
  <cols>
    <col min="1" max="1" width="9.140625" style="1154" customWidth="1"/>
    <col min="2" max="2" width="65.421875" style="816" customWidth="1"/>
    <col min="3" max="9" width="16.57421875" style="816" customWidth="1"/>
    <col min="10" max="10" width="22.421875" style="816" customWidth="1"/>
    <col min="11" max="16384" width="9.140625" style="816" customWidth="1"/>
  </cols>
  <sheetData>
    <row r="1" spans="2:10" ht="15">
      <c r="B1" s="861" t="s">
        <v>560</v>
      </c>
      <c r="C1" s="861"/>
      <c r="D1" s="861"/>
      <c r="E1" s="861"/>
      <c r="F1" s="861"/>
      <c r="G1" s="861"/>
      <c r="H1" s="861"/>
      <c r="I1" s="1155" t="s">
        <v>205</v>
      </c>
      <c r="J1" s="861"/>
    </row>
    <row r="2" spans="2:10" ht="15">
      <c r="B2" s="909" t="s">
        <v>572</v>
      </c>
      <c r="C2" s="909"/>
      <c r="D2" s="909"/>
      <c r="E2" s="909"/>
      <c r="F2" s="909"/>
      <c r="G2" s="909"/>
      <c r="H2" s="909"/>
      <c r="I2" s="909"/>
      <c r="J2" s="909"/>
    </row>
    <row r="3" spans="1:2" ht="15">
      <c r="A3" s="816"/>
      <c r="B3" s="812" t="s">
        <v>748</v>
      </c>
    </row>
    <row r="4" spans="1:10" ht="15">
      <c r="A4" s="816"/>
      <c r="J4" s="816" t="s">
        <v>956</v>
      </c>
    </row>
    <row r="5" spans="1:10" ht="15">
      <c r="A5" s="1736" t="s">
        <v>212</v>
      </c>
      <c r="B5" s="1736" t="s">
        <v>561</v>
      </c>
      <c r="C5" s="1738" t="s">
        <v>562</v>
      </c>
      <c r="D5" s="1739"/>
      <c r="E5" s="1739"/>
      <c r="F5" s="1739"/>
      <c r="G5" s="1739"/>
      <c r="H5" s="1739"/>
      <c r="I5" s="1740"/>
      <c r="J5" s="1156" t="s">
        <v>208</v>
      </c>
    </row>
    <row r="6" spans="1:10" ht="15">
      <c r="A6" s="1737"/>
      <c r="B6" s="1737"/>
      <c r="C6" s="1156" t="s">
        <v>563</v>
      </c>
      <c r="D6" s="1156" t="s">
        <v>564</v>
      </c>
      <c r="E6" s="1156" t="s">
        <v>565</v>
      </c>
      <c r="F6" s="1156" t="s">
        <v>557</v>
      </c>
      <c r="G6" s="1156" t="s">
        <v>558</v>
      </c>
      <c r="H6" s="1156" t="s">
        <v>566</v>
      </c>
      <c r="I6" s="1156" t="s">
        <v>567</v>
      </c>
      <c r="J6" s="1157"/>
    </row>
    <row r="7" spans="1:10" ht="15">
      <c r="A7" s="822"/>
      <c r="B7" s="822">
        <v>1</v>
      </c>
      <c r="C7" s="822">
        <v>2</v>
      </c>
      <c r="D7" s="822">
        <v>3</v>
      </c>
      <c r="E7" s="822">
        <v>4</v>
      </c>
      <c r="F7" s="822">
        <v>5</v>
      </c>
      <c r="G7" s="822">
        <v>6</v>
      </c>
      <c r="H7" s="822">
        <v>7</v>
      </c>
      <c r="I7" s="822">
        <v>8</v>
      </c>
      <c r="J7" s="822">
        <v>9</v>
      </c>
    </row>
    <row r="8" spans="1:10" s="830" customFormat="1" ht="15">
      <c r="A8" s="829">
        <v>1</v>
      </c>
      <c r="B8" s="840" t="s">
        <v>573</v>
      </c>
      <c r="C8" s="837"/>
      <c r="D8" s="837"/>
      <c r="E8" s="837"/>
      <c r="F8" s="837"/>
      <c r="G8" s="837"/>
      <c r="H8" s="837"/>
      <c r="I8" s="837"/>
      <c r="J8" s="835">
        <f>SUM(C8:I8)</f>
        <v>0</v>
      </c>
    </row>
    <row r="9" spans="1:10" s="830" customFormat="1" ht="15">
      <c r="A9" s="829"/>
      <c r="B9" s="1165" t="s">
        <v>568</v>
      </c>
      <c r="C9" s="837"/>
      <c r="D9" s="837"/>
      <c r="E9" s="837"/>
      <c r="F9" s="837"/>
      <c r="G9" s="837"/>
      <c r="H9" s="837"/>
      <c r="I9" s="837"/>
      <c r="J9" s="835">
        <f aca="true" t="shared" si="0" ref="J9:J19">SUM(C9:I9)</f>
        <v>0</v>
      </c>
    </row>
    <row r="10" spans="1:10" s="830" customFormat="1" ht="15">
      <c r="A10" s="829">
        <v>2</v>
      </c>
      <c r="B10" s="840" t="s">
        <v>574</v>
      </c>
      <c r="C10" s="837"/>
      <c r="D10" s="837"/>
      <c r="E10" s="837"/>
      <c r="F10" s="837"/>
      <c r="G10" s="837"/>
      <c r="H10" s="837"/>
      <c r="I10" s="837"/>
      <c r="J10" s="835">
        <f t="shared" si="0"/>
        <v>0</v>
      </c>
    </row>
    <row r="11" spans="1:10" s="830" customFormat="1" ht="15">
      <c r="A11" s="829"/>
      <c r="B11" s="1165" t="s">
        <v>568</v>
      </c>
      <c r="C11" s="837"/>
      <c r="D11" s="837"/>
      <c r="E11" s="837"/>
      <c r="F11" s="837"/>
      <c r="G11" s="837"/>
      <c r="H11" s="837"/>
      <c r="I11" s="837"/>
      <c r="J11" s="835">
        <f t="shared" si="0"/>
        <v>0</v>
      </c>
    </row>
    <row r="12" spans="1:10" s="830" customFormat="1" ht="15">
      <c r="A12" s="829">
        <v>3</v>
      </c>
      <c r="B12" s="840" t="s">
        <v>575</v>
      </c>
      <c r="C12" s="837"/>
      <c r="D12" s="837"/>
      <c r="E12" s="837"/>
      <c r="F12" s="837"/>
      <c r="G12" s="837"/>
      <c r="H12" s="837"/>
      <c r="I12" s="837"/>
      <c r="J12" s="835">
        <f t="shared" si="0"/>
        <v>0</v>
      </c>
    </row>
    <row r="13" spans="1:10" s="830" customFormat="1" ht="15">
      <c r="A13" s="829"/>
      <c r="B13" s="1165" t="s">
        <v>568</v>
      </c>
      <c r="C13" s="837"/>
      <c r="D13" s="837"/>
      <c r="E13" s="837"/>
      <c r="F13" s="837"/>
      <c r="G13" s="837"/>
      <c r="H13" s="837"/>
      <c r="I13" s="837"/>
      <c r="J13" s="835">
        <f t="shared" si="0"/>
        <v>0</v>
      </c>
    </row>
    <row r="14" spans="1:10" s="830" customFormat="1" ht="15">
      <c r="A14" s="829">
        <v>4</v>
      </c>
      <c r="B14" s="840" t="s">
        <v>110</v>
      </c>
      <c r="C14" s="837"/>
      <c r="D14" s="837"/>
      <c r="E14" s="837"/>
      <c r="F14" s="837"/>
      <c r="G14" s="837"/>
      <c r="H14" s="837"/>
      <c r="I14" s="837"/>
      <c r="J14" s="835">
        <f t="shared" si="0"/>
        <v>0</v>
      </c>
    </row>
    <row r="15" spans="1:10" s="830" customFormat="1" ht="15">
      <c r="A15" s="829"/>
      <c r="B15" s="1165" t="s">
        <v>568</v>
      </c>
      <c r="C15" s="837"/>
      <c r="D15" s="837"/>
      <c r="E15" s="837"/>
      <c r="F15" s="837"/>
      <c r="G15" s="837"/>
      <c r="H15" s="837"/>
      <c r="I15" s="837"/>
      <c r="J15" s="835">
        <f t="shared" si="0"/>
        <v>0</v>
      </c>
    </row>
    <row r="16" spans="1:10" s="830" customFormat="1" ht="30">
      <c r="A16" s="829">
        <v>5</v>
      </c>
      <c r="B16" s="840" t="s">
        <v>576</v>
      </c>
      <c r="C16" s="837"/>
      <c r="D16" s="837"/>
      <c r="E16" s="837"/>
      <c r="F16" s="837"/>
      <c r="G16" s="837"/>
      <c r="H16" s="837"/>
      <c r="I16" s="837"/>
      <c r="J16" s="835">
        <f t="shared" si="0"/>
        <v>0</v>
      </c>
    </row>
    <row r="17" spans="1:10" s="830" customFormat="1" ht="15">
      <c r="A17" s="829"/>
      <c r="B17" s="1165" t="s">
        <v>568</v>
      </c>
      <c r="C17" s="837"/>
      <c r="D17" s="837"/>
      <c r="E17" s="837"/>
      <c r="F17" s="837"/>
      <c r="G17" s="837"/>
      <c r="H17" s="837"/>
      <c r="I17" s="837"/>
      <c r="J17" s="835">
        <f t="shared" si="0"/>
        <v>0</v>
      </c>
    </row>
    <row r="18" spans="1:10" s="830" customFormat="1" ht="28.5">
      <c r="A18" s="841">
        <v>6</v>
      </c>
      <c r="B18" s="1166" t="s">
        <v>577</v>
      </c>
      <c r="C18" s="835">
        <f>C8+C10+C12+C14+C16</f>
        <v>0</v>
      </c>
      <c r="D18" s="835">
        <f aca="true" t="shared" si="1" ref="D18:I19">D8+D10+D12+D14+D16</f>
        <v>0</v>
      </c>
      <c r="E18" s="835">
        <f t="shared" si="1"/>
        <v>0</v>
      </c>
      <c r="F18" s="835">
        <f t="shared" si="1"/>
        <v>0</v>
      </c>
      <c r="G18" s="835">
        <f t="shared" si="1"/>
        <v>0</v>
      </c>
      <c r="H18" s="835">
        <f t="shared" si="1"/>
        <v>0</v>
      </c>
      <c r="I18" s="835">
        <f t="shared" si="1"/>
        <v>0</v>
      </c>
      <c r="J18" s="835">
        <f t="shared" si="0"/>
        <v>0</v>
      </c>
    </row>
    <row r="19" spans="1:10" s="830" customFormat="1" ht="15">
      <c r="A19" s="1167"/>
      <c r="B19" s="1168" t="s">
        <v>568</v>
      </c>
      <c r="C19" s="1169">
        <f>C9+C11+C13+C15+C17</f>
        <v>0</v>
      </c>
      <c r="D19" s="1169">
        <f t="shared" si="1"/>
        <v>0</v>
      </c>
      <c r="E19" s="1169">
        <f t="shared" si="1"/>
        <v>0</v>
      </c>
      <c r="F19" s="1169">
        <f t="shared" si="1"/>
        <v>0</v>
      </c>
      <c r="G19" s="1169">
        <f t="shared" si="1"/>
        <v>0</v>
      </c>
      <c r="H19" s="1169">
        <f t="shared" si="1"/>
        <v>0</v>
      </c>
      <c r="I19" s="1169">
        <f t="shared" si="1"/>
        <v>0</v>
      </c>
      <c r="J19" s="835">
        <f t="shared" si="0"/>
        <v>0</v>
      </c>
    </row>
    <row r="20" spans="1:10" ht="15">
      <c r="A20" s="1072"/>
      <c r="B20" s="936"/>
      <c r="C20" s="936"/>
      <c r="D20" s="724"/>
      <c r="E20" s="724"/>
      <c r="F20" s="724"/>
      <c r="G20" s="724"/>
      <c r="H20" s="1163"/>
      <c r="I20" s="1163"/>
      <c r="J20" s="1163"/>
    </row>
    <row r="21" spans="1:10" s="826" customFormat="1" ht="15">
      <c r="A21" s="744"/>
      <c r="B21" s="745" t="s">
        <v>211</v>
      </c>
      <c r="C21" s="745"/>
      <c r="D21" s="746"/>
      <c r="E21" s="746"/>
      <c r="F21" s="746"/>
      <c r="G21" s="746"/>
      <c r="H21" s="1164"/>
      <c r="I21" s="1164"/>
      <c r="J21" s="1164"/>
    </row>
    <row r="22" spans="1:7" s="826" customFormat="1" ht="15">
      <c r="A22" s="744"/>
      <c r="B22" s="745"/>
      <c r="C22" s="745"/>
      <c r="D22" s="746"/>
      <c r="E22" s="746"/>
      <c r="F22" s="746"/>
      <c r="G22" s="746"/>
    </row>
    <row r="23" spans="1:7" s="826" customFormat="1" ht="15">
      <c r="A23" s="744"/>
      <c r="B23" s="745" t="s">
        <v>211</v>
      </c>
      <c r="C23" s="745"/>
      <c r="D23" s="746"/>
      <c r="E23" s="746"/>
      <c r="F23" s="746"/>
      <c r="G23" s="746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19"/>
  </dataValidations>
  <printOptions/>
  <pageMargins left="0.75" right="0.75" top="1" bottom="1" header="0.5" footer="0.5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1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9" sqref="C19"/>
    </sheetView>
  </sheetViews>
  <sheetFormatPr defaultColWidth="8.8515625" defaultRowHeight="12.75"/>
  <cols>
    <col min="1" max="1" width="3.8515625" style="756" customWidth="1"/>
    <col min="2" max="2" width="32.8515625" style="756" customWidth="1"/>
    <col min="3" max="9" width="17.28125" style="756" customWidth="1"/>
    <col min="10" max="10" width="11.57421875" style="756" customWidth="1"/>
    <col min="11" max="16384" width="8.8515625" style="756" customWidth="1"/>
  </cols>
  <sheetData>
    <row r="1" spans="1:10" s="754" customFormat="1" ht="14.25">
      <c r="A1" s="1170" t="s">
        <v>560</v>
      </c>
      <c r="B1" s="1171"/>
      <c r="C1" s="1171"/>
      <c r="D1" s="885"/>
      <c r="E1" s="885"/>
      <c r="F1" s="885"/>
      <c r="G1" s="885"/>
      <c r="H1" s="885"/>
      <c r="I1" s="885"/>
      <c r="J1" s="885"/>
    </row>
    <row r="2" spans="1:10" ht="14.25">
      <c r="A2" s="887" t="s">
        <v>91</v>
      </c>
      <c r="B2" s="1172"/>
      <c r="C2" s="1172"/>
      <c r="D2" s="887"/>
      <c r="E2" s="887"/>
      <c r="F2" s="887"/>
      <c r="G2" s="887"/>
      <c r="H2" s="887"/>
      <c r="I2" s="887"/>
      <c r="J2" s="887"/>
    </row>
    <row r="3" spans="1:10" ht="15">
      <c r="A3" s="522"/>
      <c r="B3" s="1173"/>
      <c r="C3" s="1173"/>
      <c r="D3" s="522"/>
      <c r="E3" s="522"/>
      <c r="F3" s="522"/>
      <c r="G3" s="522"/>
      <c r="H3" s="522"/>
      <c r="I3" s="522"/>
      <c r="J3" s="522" t="s">
        <v>956</v>
      </c>
    </row>
    <row r="4" spans="1:10" ht="15">
      <c r="A4" s="1744" t="s">
        <v>92</v>
      </c>
      <c r="B4" s="1745" t="s">
        <v>561</v>
      </c>
      <c r="C4" s="1741" t="s">
        <v>562</v>
      </c>
      <c r="D4" s="1742"/>
      <c r="E4" s="1742"/>
      <c r="F4" s="1742"/>
      <c r="G4" s="1742"/>
      <c r="H4" s="1742"/>
      <c r="I4" s="1743"/>
      <c r="J4" s="1746" t="s">
        <v>208</v>
      </c>
    </row>
    <row r="5" spans="1:10" ht="12.75" customHeight="1">
      <c r="A5" s="1744"/>
      <c r="B5" s="1745"/>
      <c r="C5" s="1174" t="s">
        <v>563</v>
      </c>
      <c r="D5" s="1174" t="s">
        <v>564</v>
      </c>
      <c r="E5" s="1174" t="s">
        <v>565</v>
      </c>
      <c r="F5" s="1174" t="s">
        <v>557</v>
      </c>
      <c r="G5" s="1174" t="s">
        <v>558</v>
      </c>
      <c r="H5" s="1174" t="s">
        <v>566</v>
      </c>
      <c r="I5" s="1174" t="s">
        <v>567</v>
      </c>
      <c r="J5" s="1746"/>
    </row>
    <row r="6" spans="1:10" ht="15">
      <c r="A6" s="1175"/>
      <c r="B6" s="1176">
        <v>1</v>
      </c>
      <c r="C6" s="1177">
        <v>2</v>
      </c>
      <c r="D6" s="1177">
        <v>3</v>
      </c>
      <c r="E6" s="1177">
        <v>4</v>
      </c>
      <c r="F6" s="1177">
        <v>5</v>
      </c>
      <c r="G6" s="1177">
        <v>6</v>
      </c>
      <c r="H6" s="1177">
        <v>7</v>
      </c>
      <c r="I6" s="1177">
        <v>8</v>
      </c>
      <c r="J6" s="1177">
        <v>9</v>
      </c>
    </row>
    <row r="7" spans="1:10" s="1187" customFormat="1" ht="15">
      <c r="A7" s="1178"/>
      <c r="B7" s="764" t="s">
        <v>215</v>
      </c>
      <c r="C7" s="1185"/>
      <c r="D7" s="1185"/>
      <c r="E7" s="1185"/>
      <c r="F7" s="1185"/>
      <c r="G7" s="1185"/>
      <c r="H7" s="1185"/>
      <c r="I7" s="1185"/>
      <c r="J7" s="1186"/>
    </row>
    <row r="8" spans="1:10" s="1187" customFormat="1" ht="15">
      <c r="A8" s="1179" t="s">
        <v>540</v>
      </c>
      <c r="B8" s="764" t="s">
        <v>573</v>
      </c>
      <c r="C8" s="740"/>
      <c r="D8" s="740"/>
      <c r="E8" s="740"/>
      <c r="F8" s="740"/>
      <c r="G8" s="740"/>
      <c r="H8" s="740"/>
      <c r="I8" s="740"/>
      <c r="J8" s="835">
        <f>SUM(C8:I8)</f>
        <v>0</v>
      </c>
    </row>
    <row r="9" spans="1:10" s="1187" customFormat="1" ht="15">
      <c r="A9" s="1180"/>
      <c r="B9" s="1188" t="s">
        <v>93</v>
      </c>
      <c r="C9" s="740"/>
      <c r="D9" s="740"/>
      <c r="E9" s="740"/>
      <c r="F9" s="740"/>
      <c r="G9" s="740"/>
      <c r="H9" s="740"/>
      <c r="I9" s="740"/>
      <c r="J9" s="835">
        <f aca="true" t="shared" si="0" ref="J9:J17">SUM(C9:I9)</f>
        <v>0</v>
      </c>
    </row>
    <row r="10" spans="1:10" s="1187" customFormat="1" ht="15">
      <c r="A10" s="1179" t="s">
        <v>545</v>
      </c>
      <c r="B10" s="764" t="s">
        <v>94</v>
      </c>
      <c r="C10" s="740"/>
      <c r="D10" s="740"/>
      <c r="E10" s="740"/>
      <c r="F10" s="740"/>
      <c r="G10" s="740"/>
      <c r="H10" s="740"/>
      <c r="I10" s="740"/>
      <c r="J10" s="835">
        <f t="shared" si="0"/>
        <v>0</v>
      </c>
    </row>
    <row r="11" spans="1:10" s="1187" customFormat="1" ht="15">
      <c r="A11" s="1180"/>
      <c r="B11" s="1188" t="s">
        <v>95</v>
      </c>
      <c r="C11" s="1189"/>
      <c r="D11" s="1189"/>
      <c r="E11" s="1189"/>
      <c r="F11" s="1189"/>
      <c r="G11" s="1189"/>
      <c r="H11" s="1189"/>
      <c r="I11" s="1189"/>
      <c r="J11" s="835">
        <f t="shared" si="0"/>
        <v>0</v>
      </c>
    </row>
    <row r="12" spans="1:10" s="1187" customFormat="1" ht="15">
      <c r="A12" s="1179" t="s">
        <v>587</v>
      </c>
      <c r="B12" s="764" t="s">
        <v>96</v>
      </c>
      <c r="C12" s="740"/>
      <c r="D12" s="1189"/>
      <c r="E12" s="740"/>
      <c r="F12" s="1189"/>
      <c r="G12" s="740"/>
      <c r="H12" s="1189"/>
      <c r="I12" s="740"/>
      <c r="J12" s="835">
        <f t="shared" si="0"/>
        <v>0</v>
      </c>
    </row>
    <row r="13" spans="1:10" s="1187" customFormat="1" ht="15">
      <c r="A13" s="1180"/>
      <c r="B13" s="1188" t="s">
        <v>95</v>
      </c>
      <c r="C13" s="740"/>
      <c r="D13" s="1189"/>
      <c r="E13" s="740"/>
      <c r="F13" s="1189"/>
      <c r="G13" s="740"/>
      <c r="H13" s="1189"/>
      <c r="I13" s="740"/>
      <c r="J13" s="835">
        <f t="shared" si="0"/>
        <v>0</v>
      </c>
    </row>
    <row r="14" spans="1:10" s="1187" customFormat="1" ht="15">
      <c r="A14" s="1179" t="s">
        <v>590</v>
      </c>
      <c r="B14" s="764" t="s">
        <v>114</v>
      </c>
      <c r="C14" s="740"/>
      <c r="D14" s="1189"/>
      <c r="E14" s="740"/>
      <c r="F14" s="1189"/>
      <c r="G14" s="740"/>
      <c r="H14" s="1189"/>
      <c r="I14" s="740"/>
      <c r="J14" s="835">
        <f t="shared" si="0"/>
        <v>0</v>
      </c>
    </row>
    <row r="15" spans="1:10" s="1187" customFormat="1" ht="15">
      <c r="A15" s="1180"/>
      <c r="B15" s="1188" t="s">
        <v>95</v>
      </c>
      <c r="C15" s="740"/>
      <c r="D15" s="1189"/>
      <c r="E15" s="740"/>
      <c r="F15" s="1189"/>
      <c r="G15" s="740"/>
      <c r="H15" s="1189"/>
      <c r="I15" s="740"/>
      <c r="J15" s="835">
        <f t="shared" si="0"/>
        <v>0</v>
      </c>
    </row>
    <row r="16" spans="1:10" s="1187" customFormat="1" ht="27.75" customHeight="1">
      <c r="A16" s="1181" t="s">
        <v>591</v>
      </c>
      <c r="B16" s="1190" t="s">
        <v>138</v>
      </c>
      <c r="C16" s="1189"/>
      <c r="D16" s="1189"/>
      <c r="E16" s="1189"/>
      <c r="F16" s="1189"/>
      <c r="G16" s="1189"/>
      <c r="H16" s="1189"/>
      <c r="I16" s="1189"/>
      <c r="J16" s="835">
        <f t="shared" si="0"/>
        <v>0</v>
      </c>
    </row>
    <row r="17" spans="1:10" s="1187" customFormat="1" ht="15">
      <c r="A17" s="1182"/>
      <c r="B17" s="1191" t="s">
        <v>95</v>
      </c>
      <c r="C17" s="740"/>
      <c r="D17" s="1189"/>
      <c r="E17" s="740"/>
      <c r="F17" s="1189"/>
      <c r="G17" s="740"/>
      <c r="H17" s="1189"/>
      <c r="I17" s="740"/>
      <c r="J17" s="835">
        <f t="shared" si="0"/>
        <v>0</v>
      </c>
    </row>
    <row r="18" spans="1:10" s="1187" customFormat="1" ht="45">
      <c r="A18" s="1183" t="s">
        <v>593</v>
      </c>
      <c r="B18" s="1192" t="s">
        <v>139</v>
      </c>
      <c r="C18" s="835">
        <f>C8+C10+C12+C14+C16</f>
        <v>0</v>
      </c>
      <c r="D18" s="835">
        <f aca="true" t="shared" si="1" ref="D18:I19">D8+D10+D12+D14+D16</f>
        <v>0</v>
      </c>
      <c r="E18" s="835">
        <f t="shared" si="1"/>
        <v>0</v>
      </c>
      <c r="F18" s="835">
        <f t="shared" si="1"/>
        <v>0</v>
      </c>
      <c r="G18" s="835">
        <f t="shared" si="1"/>
        <v>0</v>
      </c>
      <c r="H18" s="835">
        <f t="shared" si="1"/>
        <v>0</v>
      </c>
      <c r="I18" s="835">
        <f t="shared" si="1"/>
        <v>0</v>
      </c>
      <c r="J18" s="835">
        <f>SUM(C18:I18)</f>
        <v>0</v>
      </c>
    </row>
    <row r="19" spans="1:10" s="1187" customFormat="1" ht="15">
      <c r="A19" s="1184"/>
      <c r="B19" s="1193" t="s">
        <v>93</v>
      </c>
      <c r="C19" s="1169">
        <f>C9+C11+C13+C15+C17</f>
        <v>0</v>
      </c>
      <c r="D19" s="1169">
        <f t="shared" si="1"/>
        <v>0</v>
      </c>
      <c r="E19" s="1169">
        <f t="shared" si="1"/>
        <v>0</v>
      </c>
      <c r="F19" s="1169">
        <f t="shared" si="1"/>
        <v>0</v>
      </c>
      <c r="G19" s="1169">
        <f t="shared" si="1"/>
        <v>0</v>
      </c>
      <c r="H19" s="1169">
        <f t="shared" si="1"/>
        <v>0</v>
      </c>
      <c r="I19" s="1169">
        <f t="shared" si="1"/>
        <v>0</v>
      </c>
      <c r="J19" s="835">
        <f>SUM(C19:I19)</f>
        <v>0</v>
      </c>
    </row>
    <row r="20" s="746" customFormat="1" ht="14.25"/>
    <row r="21" s="746" customFormat="1" ht="15">
      <c r="B21" s="745" t="s">
        <v>211</v>
      </c>
    </row>
    <row r="22" s="746" customFormat="1" ht="15">
      <c r="B22" s="745"/>
    </row>
    <row r="23" s="746" customFormat="1" ht="15">
      <c r="B23" s="745" t="s">
        <v>211</v>
      </c>
    </row>
  </sheetData>
  <sheetProtection password="C7AC" sheet="1"/>
  <mergeCells count="4">
    <mergeCell ref="C4:I4"/>
    <mergeCell ref="A4:A5"/>
    <mergeCell ref="B4:B5"/>
    <mergeCell ref="J4:J5"/>
  </mergeCells>
  <dataValidations count="1">
    <dataValidation operator="greaterThanOrEqual" allowBlank="1" showInputMessage="1" showErrorMessage="1" sqref="C18:J19 J8:J17"/>
  </dataValidations>
  <printOptions/>
  <pageMargins left="0.75" right="0.75" top="1" bottom="1" header="0.5" footer="0.5"/>
  <pageSetup horizontalDpi="600" verticalDpi="600" orientation="landscape" paperSize="9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1" sqref="G21"/>
    </sheetView>
  </sheetViews>
  <sheetFormatPr defaultColWidth="9.140625" defaultRowHeight="12.75"/>
  <cols>
    <col min="1" max="1" width="9.140625" style="811" customWidth="1"/>
    <col min="2" max="2" width="76.140625" style="816" customWidth="1"/>
    <col min="3" max="10" width="21.421875" style="816" customWidth="1"/>
    <col min="11" max="16384" width="9.140625" style="816" customWidth="1"/>
  </cols>
  <sheetData>
    <row r="1" spans="1:10" s="808" customFormat="1" ht="15">
      <c r="A1" s="805"/>
      <c r="B1" s="1170" t="s">
        <v>560</v>
      </c>
      <c r="C1" s="1170"/>
      <c r="D1" s="1170"/>
      <c r="E1" s="1170"/>
      <c r="F1" s="1170"/>
      <c r="G1" s="1170"/>
      <c r="H1" s="1170"/>
      <c r="I1" s="1100" t="s">
        <v>205</v>
      </c>
      <c r="J1" s="1170"/>
    </row>
    <row r="2" spans="2:10" ht="15">
      <c r="B2" s="909" t="s">
        <v>586</v>
      </c>
      <c r="C2" s="909"/>
      <c r="D2" s="909"/>
      <c r="E2" s="909"/>
      <c r="F2" s="909"/>
      <c r="G2" s="909"/>
      <c r="H2" s="909"/>
      <c r="I2" s="909"/>
      <c r="J2" s="909"/>
    </row>
    <row r="3" ht="15">
      <c r="B3" s="909" t="s">
        <v>749</v>
      </c>
    </row>
    <row r="4" ht="15.75" thickBot="1">
      <c r="J4" s="816" t="s">
        <v>956</v>
      </c>
    </row>
    <row r="5" spans="1:10" ht="15">
      <c r="A5" s="1747" t="s">
        <v>212</v>
      </c>
      <c r="B5" s="1749" t="s">
        <v>561</v>
      </c>
      <c r="C5" s="1750" t="s">
        <v>562</v>
      </c>
      <c r="D5" s="1751"/>
      <c r="E5" s="1751"/>
      <c r="F5" s="1751"/>
      <c r="G5" s="1751"/>
      <c r="H5" s="1751"/>
      <c r="I5" s="1752"/>
      <c r="J5" s="1194" t="s">
        <v>208</v>
      </c>
    </row>
    <row r="6" spans="1:10" ht="15">
      <c r="A6" s="1748"/>
      <c r="B6" s="1737"/>
      <c r="C6" s="1156" t="s">
        <v>563</v>
      </c>
      <c r="D6" s="1156" t="s">
        <v>564</v>
      </c>
      <c r="E6" s="1156" t="s">
        <v>565</v>
      </c>
      <c r="F6" s="1156" t="s">
        <v>557</v>
      </c>
      <c r="G6" s="1156" t="s">
        <v>558</v>
      </c>
      <c r="H6" s="1156" t="s">
        <v>566</v>
      </c>
      <c r="I6" s="1156" t="s">
        <v>567</v>
      </c>
      <c r="J6" s="1195"/>
    </row>
    <row r="7" spans="1:10" ht="15">
      <c r="A7" s="1196"/>
      <c r="B7" s="822">
        <v>1</v>
      </c>
      <c r="C7" s="822">
        <v>2</v>
      </c>
      <c r="D7" s="822">
        <v>3</v>
      </c>
      <c r="E7" s="822">
        <v>4</v>
      </c>
      <c r="F7" s="822">
        <v>5</v>
      </c>
      <c r="G7" s="822">
        <v>6</v>
      </c>
      <c r="H7" s="822">
        <v>7</v>
      </c>
      <c r="I7" s="822">
        <v>8</v>
      </c>
      <c r="J7" s="1197">
        <v>9</v>
      </c>
    </row>
    <row r="8" spans="1:10" ht="15">
      <c r="A8" s="1198">
        <v>7</v>
      </c>
      <c r="B8" s="1199" t="s">
        <v>245</v>
      </c>
      <c r="C8" s="824"/>
      <c r="D8" s="824"/>
      <c r="E8" s="824"/>
      <c r="F8" s="824"/>
      <c r="G8" s="824"/>
      <c r="H8" s="824"/>
      <c r="I8" s="824"/>
      <c r="J8" s="1200">
        <f>SUM(C8:I8)</f>
        <v>0</v>
      </c>
    </row>
    <row r="9" spans="1:10" ht="15">
      <c r="A9" s="1198">
        <v>8</v>
      </c>
      <c r="B9" s="1158" t="s">
        <v>244</v>
      </c>
      <c r="C9" s="824"/>
      <c r="D9" s="824"/>
      <c r="E9" s="824"/>
      <c r="F9" s="824"/>
      <c r="G9" s="824"/>
      <c r="H9" s="824"/>
      <c r="I9" s="824"/>
      <c r="J9" s="1200">
        <f aca="true" t="shared" si="0" ref="J9:J29">SUM(C9:I9)</f>
        <v>0</v>
      </c>
    </row>
    <row r="10" spans="1:10" ht="15">
      <c r="A10" s="1201">
        <v>9</v>
      </c>
      <c r="B10" s="1202" t="s">
        <v>578</v>
      </c>
      <c r="C10" s="823">
        <f aca="true" t="shared" si="1" ref="C10:J10">C12+C14+C16+C18+C20+C22+C24</f>
        <v>0</v>
      </c>
      <c r="D10" s="823">
        <f>D12+D14+D16+D18+D20+D22+D24</f>
        <v>0</v>
      </c>
      <c r="E10" s="823">
        <f t="shared" si="1"/>
        <v>0</v>
      </c>
      <c r="F10" s="823">
        <f t="shared" si="1"/>
        <v>0</v>
      </c>
      <c r="G10" s="823">
        <f t="shared" si="1"/>
        <v>0</v>
      </c>
      <c r="H10" s="823">
        <f t="shared" si="1"/>
        <v>0</v>
      </c>
      <c r="I10" s="823">
        <f t="shared" si="1"/>
        <v>0</v>
      </c>
      <c r="J10" s="823">
        <f t="shared" si="1"/>
        <v>0</v>
      </c>
    </row>
    <row r="11" spans="1:10" ht="15">
      <c r="A11" s="1203"/>
      <c r="B11" s="1161" t="s">
        <v>568</v>
      </c>
      <c r="C11" s="823">
        <f>C13+C15+C17+C19+C21+C23+C25</f>
        <v>0</v>
      </c>
      <c r="D11" s="823">
        <f aca="true" t="shared" si="2" ref="D11:J11">D13+D15+D17+D19+D21+D23+D25</f>
        <v>0</v>
      </c>
      <c r="E11" s="823">
        <f t="shared" si="2"/>
        <v>0</v>
      </c>
      <c r="F11" s="823">
        <f t="shared" si="2"/>
        <v>0</v>
      </c>
      <c r="G11" s="823">
        <f t="shared" si="2"/>
        <v>0</v>
      </c>
      <c r="H11" s="823">
        <f t="shared" si="2"/>
        <v>0</v>
      </c>
      <c r="I11" s="823">
        <f t="shared" si="2"/>
        <v>0</v>
      </c>
      <c r="J11" s="823">
        <f t="shared" si="2"/>
        <v>0</v>
      </c>
    </row>
    <row r="12" spans="1:10" s="1208" customFormat="1" ht="15">
      <c r="A12" s="1204" t="s">
        <v>221</v>
      </c>
      <c r="B12" s="1205" t="s">
        <v>579</v>
      </c>
      <c r="C12" s="1206"/>
      <c r="D12" s="1206"/>
      <c r="E12" s="1206"/>
      <c r="F12" s="1206"/>
      <c r="G12" s="1206"/>
      <c r="H12" s="1206"/>
      <c r="I12" s="1206"/>
      <c r="J12" s="1207">
        <f t="shared" si="0"/>
        <v>0</v>
      </c>
    </row>
    <row r="13" spans="1:10" ht="15">
      <c r="A13" s="1198"/>
      <c r="B13" s="1159" t="s">
        <v>568</v>
      </c>
      <c r="C13" s="824"/>
      <c r="D13" s="824"/>
      <c r="E13" s="824"/>
      <c r="F13" s="824"/>
      <c r="G13" s="824"/>
      <c r="H13" s="824"/>
      <c r="I13" s="824"/>
      <c r="J13" s="1207">
        <f t="shared" si="0"/>
        <v>0</v>
      </c>
    </row>
    <row r="14" spans="1:10" s="1208" customFormat="1" ht="15">
      <c r="A14" s="1204" t="s">
        <v>222</v>
      </c>
      <c r="B14" s="1205" t="s">
        <v>115</v>
      </c>
      <c r="C14" s="1206"/>
      <c r="D14" s="1206"/>
      <c r="E14" s="1206"/>
      <c r="F14" s="1206"/>
      <c r="G14" s="1206"/>
      <c r="H14" s="1206"/>
      <c r="I14" s="1206"/>
      <c r="J14" s="1207">
        <f t="shared" si="0"/>
        <v>0</v>
      </c>
    </row>
    <row r="15" spans="1:10" ht="15">
      <c r="A15" s="1198"/>
      <c r="B15" s="1159" t="s">
        <v>568</v>
      </c>
      <c r="C15" s="824"/>
      <c r="D15" s="824"/>
      <c r="E15" s="824"/>
      <c r="F15" s="824"/>
      <c r="G15" s="824"/>
      <c r="H15" s="824"/>
      <c r="I15" s="824"/>
      <c r="J15" s="1207">
        <f t="shared" si="0"/>
        <v>0</v>
      </c>
    </row>
    <row r="16" spans="1:10" s="1208" customFormat="1" ht="15">
      <c r="A16" s="1204" t="s">
        <v>223</v>
      </c>
      <c r="B16" s="1209" t="s">
        <v>580</v>
      </c>
      <c r="C16" s="1206"/>
      <c r="D16" s="1206"/>
      <c r="E16" s="1206"/>
      <c r="F16" s="1206"/>
      <c r="G16" s="1206"/>
      <c r="H16" s="1206"/>
      <c r="I16" s="1206"/>
      <c r="J16" s="1207">
        <f t="shared" si="0"/>
        <v>0</v>
      </c>
    </row>
    <row r="17" spans="1:10" ht="15">
      <c r="A17" s="1198"/>
      <c r="B17" s="1159" t="s">
        <v>568</v>
      </c>
      <c r="C17" s="824"/>
      <c r="D17" s="824"/>
      <c r="E17" s="824"/>
      <c r="F17" s="824"/>
      <c r="G17" s="824"/>
      <c r="H17" s="824"/>
      <c r="I17" s="824"/>
      <c r="J17" s="1207">
        <f t="shared" si="0"/>
        <v>0</v>
      </c>
    </row>
    <row r="18" spans="1:10" s="1208" customFormat="1" ht="15">
      <c r="A18" s="1204" t="s">
        <v>224</v>
      </c>
      <c r="B18" s="1209" t="s">
        <v>116</v>
      </c>
      <c r="C18" s="1206"/>
      <c r="D18" s="1206"/>
      <c r="E18" s="1206"/>
      <c r="F18" s="1206"/>
      <c r="G18" s="1206"/>
      <c r="H18" s="1206"/>
      <c r="I18" s="1206"/>
      <c r="J18" s="1207">
        <f t="shared" si="0"/>
        <v>0</v>
      </c>
    </row>
    <row r="19" spans="1:10" ht="15">
      <c r="A19" s="1198"/>
      <c r="B19" s="1159" t="s">
        <v>568</v>
      </c>
      <c r="C19" s="824"/>
      <c r="D19" s="824"/>
      <c r="E19" s="824"/>
      <c r="F19" s="824"/>
      <c r="G19" s="824"/>
      <c r="H19" s="824"/>
      <c r="I19" s="824"/>
      <c r="J19" s="1207">
        <f t="shared" si="0"/>
        <v>0</v>
      </c>
    </row>
    <row r="20" spans="1:10" s="1208" customFormat="1" ht="15">
      <c r="A20" s="1204" t="s">
        <v>225</v>
      </c>
      <c r="B20" s="1209" t="s">
        <v>581</v>
      </c>
      <c r="C20" s="1206"/>
      <c r="D20" s="1206"/>
      <c r="E20" s="1206"/>
      <c r="F20" s="1206"/>
      <c r="G20" s="1206"/>
      <c r="H20" s="1206"/>
      <c r="I20" s="1206"/>
      <c r="J20" s="1207">
        <f t="shared" si="0"/>
        <v>0</v>
      </c>
    </row>
    <row r="21" spans="1:10" ht="15">
      <c r="A21" s="1210"/>
      <c r="B21" s="1159" t="s">
        <v>568</v>
      </c>
      <c r="C21" s="824"/>
      <c r="D21" s="824"/>
      <c r="E21" s="824"/>
      <c r="F21" s="824"/>
      <c r="G21" s="824"/>
      <c r="H21" s="824"/>
      <c r="I21" s="824"/>
      <c r="J21" s="1207">
        <f t="shared" si="0"/>
        <v>0</v>
      </c>
    </row>
    <row r="22" spans="1:10" ht="30">
      <c r="A22" s="1211" t="s">
        <v>821</v>
      </c>
      <c r="B22" s="1212" t="s">
        <v>779</v>
      </c>
      <c r="C22" s="824"/>
      <c r="D22" s="824"/>
      <c r="E22" s="824"/>
      <c r="F22" s="824"/>
      <c r="G22" s="824"/>
      <c r="H22" s="824"/>
      <c r="I22" s="824"/>
      <c r="J22" s="1207">
        <f t="shared" si="0"/>
        <v>0</v>
      </c>
    </row>
    <row r="23" spans="1:10" ht="15">
      <c r="A23" s="1213"/>
      <c r="B23" s="1214" t="s">
        <v>568</v>
      </c>
      <c r="C23" s="824"/>
      <c r="D23" s="824"/>
      <c r="E23" s="824"/>
      <c r="F23" s="824"/>
      <c r="G23" s="824"/>
      <c r="H23" s="824"/>
      <c r="I23" s="824"/>
      <c r="J23" s="1207">
        <f t="shared" si="0"/>
        <v>0</v>
      </c>
    </row>
    <row r="24" spans="1:10" ht="30">
      <c r="A24" s="1211" t="s">
        <v>820</v>
      </c>
      <c r="B24" s="1212" t="s">
        <v>780</v>
      </c>
      <c r="C24" s="824"/>
      <c r="D24" s="824"/>
      <c r="E24" s="824"/>
      <c r="F24" s="824"/>
      <c r="G24" s="824"/>
      <c r="H24" s="824"/>
      <c r="I24" s="824"/>
      <c r="J24" s="1207">
        <f>SUM(C24:I24)</f>
        <v>0</v>
      </c>
    </row>
    <row r="25" spans="1:10" ht="15">
      <c r="A25" s="1213"/>
      <c r="B25" s="1214" t="s">
        <v>568</v>
      </c>
      <c r="C25" s="824"/>
      <c r="D25" s="824"/>
      <c r="E25" s="824"/>
      <c r="F25" s="824"/>
      <c r="G25" s="824"/>
      <c r="H25" s="824"/>
      <c r="I25" s="824"/>
      <c r="J25" s="1207">
        <f>SUM(C25:I25)</f>
        <v>0</v>
      </c>
    </row>
    <row r="26" spans="1:10" ht="30">
      <c r="A26" s="1211" t="s">
        <v>818</v>
      </c>
      <c r="B26" s="1212" t="s">
        <v>819</v>
      </c>
      <c r="C26" s="1515">
        <f>C22+C24</f>
        <v>0</v>
      </c>
      <c r="D26" s="1515">
        <f aca="true" t="shared" si="3" ref="D26:I26">D22+D24</f>
        <v>0</v>
      </c>
      <c r="E26" s="1515">
        <f t="shared" si="3"/>
        <v>0</v>
      </c>
      <c r="F26" s="1515">
        <f t="shared" si="3"/>
        <v>0</v>
      </c>
      <c r="G26" s="1515">
        <f t="shared" si="3"/>
        <v>0</v>
      </c>
      <c r="H26" s="1515">
        <f t="shared" si="3"/>
        <v>0</v>
      </c>
      <c r="I26" s="1515">
        <f t="shared" si="3"/>
        <v>0</v>
      </c>
      <c r="J26" s="1207">
        <f>SUM(C26:I26)</f>
        <v>0</v>
      </c>
    </row>
    <row r="27" spans="1:10" ht="15">
      <c r="A27" s="1213"/>
      <c r="B27" s="1214" t="s">
        <v>568</v>
      </c>
      <c r="C27" s="1515">
        <f>C23+C25</f>
        <v>0</v>
      </c>
      <c r="D27" s="1515">
        <f aca="true" t="shared" si="4" ref="D27:I27">D23+D25</f>
        <v>0</v>
      </c>
      <c r="E27" s="1515">
        <f t="shared" si="4"/>
        <v>0</v>
      </c>
      <c r="F27" s="1515">
        <f t="shared" si="4"/>
        <v>0</v>
      </c>
      <c r="G27" s="1515">
        <f t="shared" si="4"/>
        <v>0</v>
      </c>
      <c r="H27" s="1515">
        <f t="shared" si="4"/>
        <v>0</v>
      </c>
      <c r="I27" s="1515">
        <f t="shared" si="4"/>
        <v>0</v>
      </c>
      <c r="J27" s="1207">
        <f>SUM(C27:I27)</f>
        <v>0</v>
      </c>
    </row>
    <row r="28" spans="1:10" s="1208" customFormat="1" ht="15">
      <c r="A28" s="1215">
        <v>10</v>
      </c>
      <c r="B28" s="1209" t="s">
        <v>582</v>
      </c>
      <c r="C28" s="1206"/>
      <c r="D28" s="1206"/>
      <c r="E28" s="1206"/>
      <c r="F28" s="1206"/>
      <c r="G28" s="1206"/>
      <c r="H28" s="1206"/>
      <c r="I28" s="1206"/>
      <c r="J28" s="1207">
        <f t="shared" si="0"/>
        <v>0</v>
      </c>
    </row>
    <row r="29" spans="1:10" ht="15">
      <c r="A29" s="1198"/>
      <c r="B29" s="1159" t="s">
        <v>568</v>
      </c>
      <c r="C29" s="824"/>
      <c r="D29" s="824"/>
      <c r="E29" s="824"/>
      <c r="F29" s="824"/>
      <c r="G29" s="824"/>
      <c r="H29" s="824"/>
      <c r="I29" s="824"/>
      <c r="J29" s="1200">
        <f t="shared" si="0"/>
        <v>0</v>
      </c>
    </row>
    <row r="30" spans="1:10" ht="15">
      <c r="A30" s="1216">
        <v>11</v>
      </c>
      <c r="B30" s="1160" t="s">
        <v>583</v>
      </c>
      <c r="C30" s="823">
        <f aca="true" t="shared" si="5" ref="C30:J30">C8+C9+C10+C28</f>
        <v>0</v>
      </c>
      <c r="D30" s="823">
        <f t="shared" si="5"/>
        <v>0</v>
      </c>
      <c r="E30" s="823">
        <f t="shared" si="5"/>
        <v>0</v>
      </c>
      <c r="F30" s="823">
        <f t="shared" si="5"/>
        <v>0</v>
      </c>
      <c r="G30" s="823">
        <f t="shared" si="5"/>
        <v>0</v>
      </c>
      <c r="H30" s="823">
        <f t="shared" si="5"/>
        <v>0</v>
      </c>
      <c r="I30" s="823">
        <f t="shared" si="5"/>
        <v>0</v>
      </c>
      <c r="J30" s="823">
        <f t="shared" si="5"/>
        <v>0</v>
      </c>
    </row>
    <row r="31" spans="1:10" s="1218" customFormat="1" ht="15">
      <c r="A31" s="1217"/>
      <c r="B31" s="1161" t="s">
        <v>568</v>
      </c>
      <c r="C31" s="1162">
        <f>C11+C29</f>
        <v>0</v>
      </c>
      <c r="D31" s="1162">
        <f aca="true" t="shared" si="6" ref="D31:I31">D11+D29</f>
        <v>0</v>
      </c>
      <c r="E31" s="1162">
        <f t="shared" si="6"/>
        <v>0</v>
      </c>
      <c r="F31" s="1162">
        <f t="shared" si="6"/>
        <v>0</v>
      </c>
      <c r="G31" s="1162">
        <f t="shared" si="6"/>
        <v>0</v>
      </c>
      <c r="H31" s="1162">
        <f t="shared" si="6"/>
        <v>0</v>
      </c>
      <c r="I31" s="1162">
        <f t="shared" si="6"/>
        <v>0</v>
      </c>
      <c r="J31" s="1162">
        <f>J11+J29</f>
        <v>0</v>
      </c>
    </row>
    <row r="32" spans="1:10" ht="15">
      <c r="A32" s="1216">
        <v>12</v>
      </c>
      <c r="B32" s="1160" t="s">
        <v>584</v>
      </c>
      <c r="C32" s="823">
        <f>'R060101'!C18-'R060102'!C30</f>
        <v>0</v>
      </c>
      <c r="D32" s="823">
        <f>'R060101'!D18-'R060102'!D30</f>
        <v>0</v>
      </c>
      <c r="E32" s="823">
        <f>'R060101'!E18-'R060102'!E30</f>
        <v>0</v>
      </c>
      <c r="F32" s="823">
        <f>'R060101'!F18-'R060102'!F30</f>
        <v>0</v>
      </c>
      <c r="G32" s="823">
        <f>'R060101'!G18-'R060102'!G30</f>
        <v>0</v>
      </c>
      <c r="H32" s="823">
        <f>'R060101'!H18-'R060102'!H30</f>
        <v>0</v>
      </c>
      <c r="I32" s="823">
        <f>'R060101'!I18-'R060102'!I30</f>
        <v>0</v>
      </c>
      <c r="J32" s="1162">
        <f>'R060101'!J18-'R060102'!J30</f>
        <v>0</v>
      </c>
    </row>
    <row r="33" spans="1:10" ht="15">
      <c r="A33" s="1219"/>
      <c r="B33" s="1161" t="s">
        <v>568</v>
      </c>
      <c r="C33" s="1162">
        <f>'R060101'!C19-'R060102'!C31</f>
        <v>0</v>
      </c>
      <c r="D33" s="1162">
        <f>'R060101'!D19-'R060102'!D31</f>
        <v>0</v>
      </c>
      <c r="E33" s="1162">
        <f>'R060101'!E19-'R060102'!E31</f>
        <v>0</v>
      </c>
      <c r="F33" s="1162">
        <f>'R060101'!F19-'R060102'!F31</f>
        <v>0</v>
      </c>
      <c r="G33" s="1162">
        <f>'R060101'!G19-'R060102'!G31</f>
        <v>0</v>
      </c>
      <c r="H33" s="1162">
        <f>'R060101'!H19-'R060102'!H31</f>
        <v>0</v>
      </c>
      <c r="I33" s="1162">
        <f>'R060101'!I19-'R060102'!I31</f>
        <v>0</v>
      </c>
      <c r="J33" s="1162">
        <f>'R060101'!J19-'R060102'!J31</f>
        <v>0</v>
      </c>
    </row>
    <row r="34" spans="1:10" ht="15.75" thickBot="1">
      <c r="A34" s="1216">
        <v>13</v>
      </c>
      <c r="B34" s="1160" t="s">
        <v>585</v>
      </c>
      <c r="C34" s="823">
        <f>'R060101'!C18-'R060102'!C30</f>
        <v>0</v>
      </c>
      <c r="D34" s="823">
        <f>SUM($C32:D$32)</f>
        <v>0</v>
      </c>
      <c r="E34" s="823">
        <f>SUM($C32:E$32)</f>
        <v>0</v>
      </c>
      <c r="F34" s="823">
        <f>SUM($C32:F$32)</f>
        <v>0</v>
      </c>
      <c r="G34" s="823">
        <f>SUM($C32:G$32)</f>
        <v>0</v>
      </c>
      <c r="H34" s="823">
        <f>SUM($C32:H$32)</f>
        <v>0</v>
      </c>
      <c r="I34" s="823">
        <f>SUM($C32:I$32)</f>
        <v>0</v>
      </c>
      <c r="J34" s="1220">
        <f>SUM($C32:I32)</f>
        <v>0</v>
      </c>
    </row>
    <row r="35" spans="1:10" ht="15.75" thickBot="1">
      <c r="A35" s="1221"/>
      <c r="B35" s="1222" t="s">
        <v>568</v>
      </c>
      <c r="C35" s="823">
        <f>'R060101'!C19-'R060102'!C31</f>
        <v>0</v>
      </c>
      <c r="D35" s="1220">
        <f>SUM($C33:D$33)</f>
        <v>0</v>
      </c>
      <c r="E35" s="1220">
        <f>SUM($C33:E$33)</f>
        <v>0</v>
      </c>
      <c r="F35" s="1220">
        <f>SUM($C33:F$33)</f>
        <v>0</v>
      </c>
      <c r="G35" s="1220">
        <f>SUM($C33:G$33)</f>
        <v>0</v>
      </c>
      <c r="H35" s="1220">
        <f>SUM($C33:H$33)</f>
        <v>0</v>
      </c>
      <c r="I35" s="1220">
        <f>SUM($C33:I$33)</f>
        <v>0</v>
      </c>
      <c r="J35" s="1220">
        <f>SUM($C33:I33)</f>
        <v>0</v>
      </c>
    </row>
    <row r="36" spans="1:10" s="826" customFormat="1" ht="15">
      <c r="A36" s="744"/>
      <c r="B36" s="745"/>
      <c r="C36" s="745"/>
      <c r="D36" s="746"/>
      <c r="E36" s="746"/>
      <c r="F36" s="746"/>
      <c r="G36" s="746"/>
      <c r="H36" s="825"/>
      <c r="I36" s="825"/>
      <c r="J36" s="825"/>
    </row>
    <row r="37" spans="1:7" s="826" customFormat="1" ht="15">
      <c r="A37" s="744"/>
      <c r="B37" s="745" t="s">
        <v>211</v>
      </c>
      <c r="C37" s="745"/>
      <c r="D37" s="746"/>
      <c r="E37" s="746"/>
      <c r="F37" s="746"/>
      <c r="G37" s="746"/>
    </row>
    <row r="38" spans="1:7" s="826" customFormat="1" ht="15">
      <c r="A38" s="744"/>
      <c r="B38" s="745"/>
      <c r="C38" s="745"/>
      <c r="D38" s="746"/>
      <c r="E38" s="746"/>
      <c r="F38" s="746"/>
      <c r="G38" s="746"/>
    </row>
    <row r="39" spans="1:7" s="826" customFormat="1" ht="15">
      <c r="A39" s="744"/>
      <c r="B39" s="745" t="s">
        <v>211</v>
      </c>
      <c r="C39" s="745"/>
      <c r="D39" s="746"/>
      <c r="E39" s="746"/>
      <c r="F39" s="746"/>
      <c r="G39" s="746"/>
    </row>
    <row r="40" s="826" customFormat="1" ht="15">
      <c r="A40" s="1223"/>
    </row>
    <row r="41" s="826" customFormat="1" ht="15">
      <c r="A41" s="1223"/>
    </row>
    <row r="42" s="826" customFormat="1" ht="15">
      <c r="A42" s="1223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3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515625" defaultRowHeight="12.75"/>
  <cols>
    <col min="1" max="1" width="3.8515625" style="124" customWidth="1"/>
    <col min="2" max="2" width="32.8515625" style="124" customWidth="1"/>
    <col min="3" max="10" width="15.7109375" style="124" customWidth="1"/>
    <col min="11" max="16384" width="8.8515625" style="124" customWidth="1"/>
  </cols>
  <sheetData>
    <row r="1" ht="12.75">
      <c r="A1" s="456" t="s">
        <v>560</v>
      </c>
    </row>
    <row r="2" ht="12.75">
      <c r="A2" s="285" t="s">
        <v>91</v>
      </c>
    </row>
    <row r="3" ht="12.75">
      <c r="J3" s="124" t="s">
        <v>956</v>
      </c>
    </row>
    <row r="4" spans="1:10" ht="12.75">
      <c r="A4" s="1755" t="s">
        <v>92</v>
      </c>
      <c r="B4" s="1756" t="s">
        <v>561</v>
      </c>
      <c r="C4" s="1753" t="s">
        <v>562</v>
      </c>
      <c r="D4" s="1753"/>
      <c r="E4" s="1753"/>
      <c r="F4" s="1753"/>
      <c r="G4" s="1753"/>
      <c r="H4" s="1753"/>
      <c r="I4" s="1753"/>
      <c r="J4" s="1753" t="s">
        <v>208</v>
      </c>
    </row>
    <row r="5" spans="1:10" ht="12.75">
      <c r="A5" s="1755"/>
      <c r="B5" s="1756"/>
      <c r="C5" s="458" t="s">
        <v>563</v>
      </c>
      <c r="D5" s="458" t="s">
        <v>564</v>
      </c>
      <c r="E5" s="458" t="s">
        <v>565</v>
      </c>
      <c r="F5" s="458" t="s">
        <v>557</v>
      </c>
      <c r="G5" s="458" t="s">
        <v>558</v>
      </c>
      <c r="H5" s="458" t="s">
        <v>566</v>
      </c>
      <c r="I5" s="458" t="s">
        <v>567</v>
      </c>
      <c r="J5" s="1753"/>
    </row>
    <row r="6" spans="1:10" ht="12.75">
      <c r="A6" s="459"/>
      <c r="B6" s="460">
        <v>1</v>
      </c>
      <c r="C6" s="461">
        <v>2</v>
      </c>
      <c r="D6" s="461">
        <v>3</v>
      </c>
      <c r="E6" s="461">
        <v>4</v>
      </c>
      <c r="F6" s="461">
        <v>5</v>
      </c>
      <c r="G6" s="461">
        <v>6</v>
      </c>
      <c r="H6" s="461">
        <v>7</v>
      </c>
      <c r="I6" s="461">
        <v>8</v>
      </c>
      <c r="J6" s="461">
        <v>9</v>
      </c>
    </row>
    <row r="7" spans="1:10" s="1224" customFormat="1" ht="12.75">
      <c r="A7" s="463"/>
      <c r="B7" s="1754" t="s">
        <v>243</v>
      </c>
      <c r="C7" s="1754"/>
      <c r="D7" s="1754"/>
      <c r="E7" s="1754"/>
      <c r="F7" s="1754"/>
      <c r="G7" s="1754"/>
      <c r="H7" s="1754"/>
      <c r="I7" s="1754"/>
      <c r="J7" s="1754"/>
    </row>
    <row r="8" spans="1:10" s="1224" customFormat="1" ht="25.5">
      <c r="A8" s="463" t="s">
        <v>595</v>
      </c>
      <c r="B8" s="1225" t="s">
        <v>140</v>
      </c>
      <c r="C8" s="849"/>
      <c r="D8" s="849"/>
      <c r="E8" s="849"/>
      <c r="F8" s="849"/>
      <c r="G8" s="849"/>
      <c r="H8" s="849"/>
      <c r="I8" s="849"/>
      <c r="J8" s="1226">
        <f>SUM(C8:I8)</f>
        <v>0</v>
      </c>
    </row>
    <row r="9" spans="1:10" s="1224" customFormat="1" ht="25.5">
      <c r="A9" s="463" t="s">
        <v>596</v>
      </c>
      <c r="B9" s="1225" t="s">
        <v>141</v>
      </c>
      <c r="C9" s="849"/>
      <c r="D9" s="849"/>
      <c r="E9" s="849"/>
      <c r="F9" s="849"/>
      <c r="G9" s="849"/>
      <c r="H9" s="849"/>
      <c r="I9" s="849"/>
      <c r="J9" s="1226">
        <f aca="true" t="shared" si="0" ref="J9:J31">SUM(C9:I9)</f>
        <v>0</v>
      </c>
    </row>
    <row r="10" spans="1:10" s="1224" customFormat="1" ht="12.75">
      <c r="A10" s="464" t="s">
        <v>597</v>
      </c>
      <c r="B10" s="1227" t="s">
        <v>142</v>
      </c>
      <c r="C10" s="1226">
        <f>C12+C14+C16+C18+C20</f>
        <v>0</v>
      </c>
      <c r="D10" s="1226">
        <f aca="true" t="shared" si="1" ref="D10:I10">D12+D14+D16+D18+D20</f>
        <v>0</v>
      </c>
      <c r="E10" s="1226">
        <f t="shared" si="1"/>
        <v>0</v>
      </c>
      <c r="F10" s="1226">
        <f t="shared" si="1"/>
        <v>0</v>
      </c>
      <c r="G10" s="1226">
        <f t="shared" si="1"/>
        <v>0</v>
      </c>
      <c r="H10" s="1226">
        <f t="shared" si="1"/>
        <v>0</v>
      </c>
      <c r="I10" s="1226">
        <f t="shared" si="1"/>
        <v>0</v>
      </c>
      <c r="J10" s="1226">
        <f t="shared" si="0"/>
        <v>0</v>
      </c>
    </row>
    <row r="11" spans="1:10" s="1224" customFormat="1" ht="13.5">
      <c r="A11" s="465"/>
      <c r="B11" s="1228" t="s">
        <v>95</v>
      </c>
      <c r="C11" s="1226">
        <f>C13+C15+C17+C19+C21</f>
        <v>0</v>
      </c>
      <c r="D11" s="1226">
        <f aca="true" t="shared" si="2" ref="D11:I11">D13+D15+D17+D19+D21</f>
        <v>0</v>
      </c>
      <c r="E11" s="1226">
        <f t="shared" si="2"/>
        <v>0</v>
      </c>
      <c r="F11" s="1226">
        <f t="shared" si="2"/>
        <v>0</v>
      </c>
      <c r="G11" s="1226">
        <f t="shared" si="2"/>
        <v>0</v>
      </c>
      <c r="H11" s="1226">
        <f t="shared" si="2"/>
        <v>0</v>
      </c>
      <c r="I11" s="1226">
        <f t="shared" si="2"/>
        <v>0</v>
      </c>
      <c r="J11" s="1226">
        <f t="shared" si="0"/>
        <v>0</v>
      </c>
    </row>
    <row r="12" spans="1:10" s="1224" customFormat="1" ht="12.75">
      <c r="A12" s="463"/>
      <c r="B12" s="1225" t="s">
        <v>143</v>
      </c>
      <c r="C12" s="849"/>
      <c r="D12" s="849"/>
      <c r="E12" s="849"/>
      <c r="F12" s="849"/>
      <c r="G12" s="849"/>
      <c r="H12" s="849"/>
      <c r="I12" s="849"/>
      <c r="J12" s="1226">
        <f t="shared" si="0"/>
        <v>0</v>
      </c>
    </row>
    <row r="13" spans="1:10" s="1224" customFormat="1" ht="12.75">
      <c r="A13" s="466"/>
      <c r="B13" s="1229" t="s">
        <v>93</v>
      </c>
      <c r="C13" s="849"/>
      <c r="D13" s="849"/>
      <c r="E13" s="849"/>
      <c r="F13" s="849"/>
      <c r="G13" s="849"/>
      <c r="H13" s="849"/>
      <c r="I13" s="849"/>
      <c r="J13" s="1226">
        <f t="shared" si="0"/>
        <v>0</v>
      </c>
    </row>
    <row r="14" spans="1:10" s="1224" customFormat="1" ht="12.75">
      <c r="A14" s="463"/>
      <c r="B14" s="1225" t="s">
        <v>117</v>
      </c>
      <c r="C14" s="849"/>
      <c r="D14" s="849"/>
      <c r="E14" s="849"/>
      <c r="F14" s="849"/>
      <c r="G14" s="849"/>
      <c r="H14" s="849"/>
      <c r="I14" s="849"/>
      <c r="J14" s="1226">
        <f t="shared" si="0"/>
        <v>0</v>
      </c>
    </row>
    <row r="15" spans="1:10" s="1224" customFormat="1" ht="12.75">
      <c r="A15" s="466"/>
      <c r="B15" s="1229" t="s">
        <v>95</v>
      </c>
      <c r="C15" s="849"/>
      <c r="D15" s="849"/>
      <c r="E15" s="849"/>
      <c r="F15" s="849"/>
      <c r="G15" s="849"/>
      <c r="H15" s="849"/>
      <c r="I15" s="849"/>
      <c r="J15" s="1226">
        <f t="shared" si="0"/>
        <v>0</v>
      </c>
    </row>
    <row r="16" spans="1:10" s="1224" customFormat="1" ht="25.5">
      <c r="A16" s="463"/>
      <c r="B16" s="1225" t="s">
        <v>882</v>
      </c>
      <c r="C16" s="849"/>
      <c r="D16" s="849"/>
      <c r="E16" s="849"/>
      <c r="F16" s="849"/>
      <c r="G16" s="849"/>
      <c r="H16" s="849"/>
      <c r="I16" s="849"/>
      <c r="J16" s="1226">
        <f t="shared" si="0"/>
        <v>0</v>
      </c>
    </row>
    <row r="17" spans="1:10" s="1224" customFormat="1" ht="12.75">
      <c r="A17" s="466"/>
      <c r="B17" s="1229" t="s">
        <v>93</v>
      </c>
      <c r="C17" s="849"/>
      <c r="D17" s="849"/>
      <c r="E17" s="849"/>
      <c r="F17" s="849"/>
      <c r="G17" s="849"/>
      <c r="H17" s="849"/>
      <c r="I17" s="849"/>
      <c r="J17" s="1226">
        <f t="shared" si="0"/>
        <v>0</v>
      </c>
    </row>
    <row r="18" spans="1:10" s="1224" customFormat="1" ht="12.75">
      <c r="A18" s="463"/>
      <c r="B18" s="1225" t="s">
        <v>104</v>
      </c>
      <c r="C18" s="849"/>
      <c r="D18" s="849"/>
      <c r="E18" s="849"/>
      <c r="F18" s="849"/>
      <c r="G18" s="849"/>
      <c r="H18" s="849"/>
      <c r="I18" s="849"/>
      <c r="J18" s="1226">
        <f t="shared" si="0"/>
        <v>0</v>
      </c>
    </row>
    <row r="19" spans="1:10" s="1224" customFormat="1" ht="12.75">
      <c r="A19" s="466"/>
      <c r="B19" s="1229" t="s">
        <v>95</v>
      </c>
      <c r="C19" s="849"/>
      <c r="D19" s="849"/>
      <c r="E19" s="849"/>
      <c r="F19" s="849"/>
      <c r="G19" s="849"/>
      <c r="H19" s="849"/>
      <c r="I19" s="849"/>
      <c r="J19" s="1226">
        <f t="shared" si="0"/>
        <v>0</v>
      </c>
    </row>
    <row r="20" spans="1:10" s="1224" customFormat="1" ht="12.75">
      <c r="A20" s="463"/>
      <c r="B20" s="1225" t="s">
        <v>883</v>
      </c>
      <c r="C20" s="849"/>
      <c r="D20" s="849"/>
      <c r="E20" s="849"/>
      <c r="F20" s="849"/>
      <c r="G20" s="849"/>
      <c r="H20" s="849"/>
      <c r="I20" s="849"/>
      <c r="J20" s="1226">
        <f t="shared" si="0"/>
        <v>0</v>
      </c>
    </row>
    <row r="21" spans="1:10" s="1224" customFormat="1" ht="12.75">
      <c r="A21" s="466"/>
      <c r="B21" s="1229" t="s">
        <v>144</v>
      </c>
      <c r="C21" s="849"/>
      <c r="D21" s="849"/>
      <c r="E21" s="849"/>
      <c r="F21" s="849"/>
      <c r="G21" s="849"/>
      <c r="H21" s="849"/>
      <c r="I21" s="849"/>
      <c r="J21" s="1226">
        <f t="shared" si="0"/>
        <v>0</v>
      </c>
    </row>
    <row r="22" spans="1:10" s="1224" customFormat="1" ht="51">
      <c r="A22" s="464">
        <v>10</v>
      </c>
      <c r="B22" s="1227" t="s">
        <v>145</v>
      </c>
      <c r="C22" s="1226">
        <f>C24+C26</f>
        <v>0</v>
      </c>
      <c r="D22" s="1226">
        <f aca="true" t="shared" si="3" ref="D22:I22">D24+D26</f>
        <v>0</v>
      </c>
      <c r="E22" s="1226">
        <f t="shared" si="3"/>
        <v>0</v>
      </c>
      <c r="F22" s="1226">
        <f t="shared" si="3"/>
        <v>0</v>
      </c>
      <c r="G22" s="1226">
        <f t="shared" si="3"/>
        <v>0</v>
      </c>
      <c r="H22" s="1226">
        <f t="shared" si="3"/>
        <v>0</v>
      </c>
      <c r="I22" s="1226">
        <f t="shared" si="3"/>
        <v>0</v>
      </c>
      <c r="J22" s="1226">
        <f t="shared" si="0"/>
        <v>0</v>
      </c>
    </row>
    <row r="23" spans="1:10" s="1224" customFormat="1" ht="13.5">
      <c r="A23" s="464"/>
      <c r="B23" s="1228" t="s">
        <v>95</v>
      </c>
      <c r="C23" s="1226">
        <f>C25+C27</f>
        <v>0</v>
      </c>
      <c r="D23" s="1226">
        <f aca="true" t="shared" si="4" ref="D23:I23">D25+D27</f>
        <v>0</v>
      </c>
      <c r="E23" s="1226">
        <f t="shared" si="4"/>
        <v>0</v>
      </c>
      <c r="F23" s="1226">
        <f t="shared" si="4"/>
        <v>0</v>
      </c>
      <c r="G23" s="1226">
        <f t="shared" si="4"/>
        <v>0</v>
      </c>
      <c r="H23" s="1226">
        <f t="shared" si="4"/>
        <v>0</v>
      </c>
      <c r="I23" s="1226">
        <f t="shared" si="4"/>
        <v>0</v>
      </c>
      <c r="J23" s="1226">
        <f t="shared" si="0"/>
        <v>0</v>
      </c>
    </row>
    <row r="24" spans="1:10" s="1224" customFormat="1" ht="38.25">
      <c r="A24" s="463"/>
      <c r="B24" s="1225" t="s">
        <v>146</v>
      </c>
      <c r="C24" s="849"/>
      <c r="D24" s="849"/>
      <c r="E24" s="849"/>
      <c r="F24" s="849"/>
      <c r="G24" s="849"/>
      <c r="H24" s="849"/>
      <c r="I24" s="849"/>
      <c r="J24" s="1226">
        <f t="shared" si="0"/>
        <v>0</v>
      </c>
    </row>
    <row r="25" spans="1:10" s="1224" customFormat="1" ht="12.75">
      <c r="A25" s="466"/>
      <c r="B25" s="1229" t="s">
        <v>147</v>
      </c>
      <c r="C25" s="849"/>
      <c r="D25" s="849"/>
      <c r="E25" s="849"/>
      <c r="F25" s="849"/>
      <c r="G25" s="849"/>
      <c r="H25" s="849"/>
      <c r="I25" s="849"/>
      <c r="J25" s="1226">
        <f t="shared" si="0"/>
        <v>0</v>
      </c>
    </row>
    <row r="26" spans="1:10" s="1224" customFormat="1" ht="51">
      <c r="A26" s="463"/>
      <c r="B26" s="1225" t="s">
        <v>148</v>
      </c>
      <c r="C26" s="849"/>
      <c r="D26" s="849"/>
      <c r="E26" s="849"/>
      <c r="F26" s="849"/>
      <c r="G26" s="849"/>
      <c r="H26" s="849"/>
      <c r="I26" s="849"/>
      <c r="J26" s="1226">
        <f t="shared" si="0"/>
        <v>0</v>
      </c>
    </row>
    <row r="27" spans="1:10" s="1224" customFormat="1" ht="12.75">
      <c r="A27" s="466"/>
      <c r="B27" s="1229" t="s">
        <v>95</v>
      </c>
      <c r="C27" s="849"/>
      <c r="D27" s="849"/>
      <c r="E27" s="849"/>
      <c r="F27" s="849"/>
      <c r="G27" s="849"/>
      <c r="H27" s="849"/>
      <c r="I27" s="849"/>
      <c r="J27" s="1226">
        <f t="shared" si="0"/>
        <v>0</v>
      </c>
    </row>
    <row r="28" spans="1:10" s="1224" customFormat="1" ht="25.5">
      <c r="A28" s="463">
        <v>11</v>
      </c>
      <c r="B28" s="1225" t="s">
        <v>149</v>
      </c>
      <c r="C28" s="849"/>
      <c r="D28" s="849"/>
      <c r="E28" s="849"/>
      <c r="F28" s="849"/>
      <c r="G28" s="849"/>
      <c r="H28" s="849"/>
      <c r="I28" s="849"/>
      <c r="J28" s="1226">
        <f t="shared" si="0"/>
        <v>0</v>
      </c>
    </row>
    <row r="29" spans="1:10" s="1224" customFormat="1" ht="12.75">
      <c r="A29" s="466"/>
      <c r="B29" s="1229" t="s">
        <v>95</v>
      </c>
      <c r="C29" s="849"/>
      <c r="D29" s="849"/>
      <c r="E29" s="849"/>
      <c r="F29" s="849"/>
      <c r="G29" s="849"/>
      <c r="H29" s="849"/>
      <c r="I29" s="849"/>
      <c r="J29" s="1226">
        <f t="shared" si="0"/>
        <v>0</v>
      </c>
    </row>
    <row r="30" spans="1:10" s="1224" customFormat="1" ht="25.5">
      <c r="A30" s="464">
        <v>12</v>
      </c>
      <c r="B30" s="1227" t="s">
        <v>150</v>
      </c>
      <c r="C30" s="1226">
        <f>C8+C9+C10+C22+C28</f>
        <v>0</v>
      </c>
      <c r="D30" s="1226">
        <f aca="true" t="shared" si="5" ref="D30:I30">D8+D9+D10+D22+D28</f>
        <v>0</v>
      </c>
      <c r="E30" s="1226">
        <f t="shared" si="5"/>
        <v>0</v>
      </c>
      <c r="F30" s="1226">
        <f t="shared" si="5"/>
        <v>0</v>
      </c>
      <c r="G30" s="1226">
        <f t="shared" si="5"/>
        <v>0</v>
      </c>
      <c r="H30" s="1226">
        <f t="shared" si="5"/>
        <v>0</v>
      </c>
      <c r="I30" s="1226">
        <f t="shared" si="5"/>
        <v>0</v>
      </c>
      <c r="J30" s="1226">
        <f t="shared" si="0"/>
        <v>0</v>
      </c>
    </row>
    <row r="31" spans="1:10" s="1224" customFormat="1" ht="13.5">
      <c r="A31" s="465"/>
      <c r="B31" s="1228" t="s">
        <v>95</v>
      </c>
      <c r="C31" s="1226">
        <f>C11+C23+C29</f>
        <v>0</v>
      </c>
      <c r="D31" s="1226">
        <f aca="true" t="shared" si="6" ref="D31:I31">D11+D23+D29</f>
        <v>0</v>
      </c>
      <c r="E31" s="1226">
        <f t="shared" si="6"/>
        <v>0</v>
      </c>
      <c r="F31" s="1226">
        <f>F11+F23+F29</f>
        <v>0</v>
      </c>
      <c r="G31" s="1226">
        <f t="shared" si="6"/>
        <v>0</v>
      </c>
      <c r="H31" s="1226">
        <f t="shared" si="6"/>
        <v>0</v>
      </c>
      <c r="I31" s="1226">
        <f t="shared" si="6"/>
        <v>0</v>
      </c>
      <c r="J31" s="1226">
        <f t="shared" si="0"/>
        <v>0</v>
      </c>
    </row>
    <row r="32" spans="1:10" s="1224" customFormat="1" ht="12.75">
      <c r="A32" s="464">
        <v>13</v>
      </c>
      <c r="B32" s="1227" t="s">
        <v>584</v>
      </c>
      <c r="C32" s="1226">
        <f>'R060101i'!C18-'R060102i'!C30</f>
        <v>0</v>
      </c>
      <c r="D32" s="1226">
        <f>'R060101i'!D18-'R060102i'!D30</f>
        <v>0</v>
      </c>
      <c r="E32" s="1226">
        <f>'R060101i'!E18-'R060102i'!E30</f>
        <v>0</v>
      </c>
      <c r="F32" s="1226">
        <f>'R060101i'!F18-'R060102i'!F30</f>
        <v>0</v>
      </c>
      <c r="G32" s="1226">
        <f>'R060101i'!G18-'R060102i'!G30</f>
        <v>0</v>
      </c>
      <c r="H32" s="1226">
        <f>'R060101i'!H18-'R060102i'!H30</f>
        <v>0</v>
      </c>
      <c r="I32" s="1226">
        <f>'R060101i'!I18-'R060102i'!I30</f>
        <v>0</v>
      </c>
      <c r="J32" s="1226">
        <f>'R060101i'!J18-'R060102i'!J30</f>
        <v>0</v>
      </c>
    </row>
    <row r="33" spans="1:10" s="1224" customFormat="1" ht="13.5">
      <c r="A33" s="465"/>
      <c r="B33" s="1228" t="s">
        <v>95</v>
      </c>
      <c r="C33" s="1226">
        <f>'R060101i'!C19-'R060102i'!C31</f>
        <v>0</v>
      </c>
      <c r="D33" s="1226">
        <f>'R060101i'!D19-'R060102i'!D31</f>
        <v>0</v>
      </c>
      <c r="E33" s="1226">
        <f>'R060101i'!E19-'R060102i'!E31</f>
        <v>0</v>
      </c>
      <c r="F33" s="1226">
        <f>'R060101i'!F19-'R060102i'!F31</f>
        <v>0</v>
      </c>
      <c r="G33" s="1226">
        <f>'R060101i'!G19-'R060102i'!G31</f>
        <v>0</v>
      </c>
      <c r="H33" s="1226">
        <f>'R060101i'!H19-'R060102i'!H31</f>
        <v>0</v>
      </c>
      <c r="I33" s="1226">
        <f>'R060101i'!I19-'R060102i'!I31</f>
        <v>0</v>
      </c>
      <c r="J33" s="1226">
        <f>'R060101i'!J19-'R060102i'!J31</f>
        <v>0</v>
      </c>
    </row>
    <row r="34" spans="1:10" s="1224" customFormat="1" ht="15.75">
      <c r="A34" s="464">
        <v>14</v>
      </c>
      <c r="B34" s="1227" t="s">
        <v>585</v>
      </c>
      <c r="C34" s="1226">
        <f>'R060101i'!C18-'R060102i'!C30</f>
        <v>0</v>
      </c>
      <c r="D34" s="1070">
        <f>SUM($C32:D$32)</f>
        <v>0</v>
      </c>
      <c r="E34" s="1070">
        <f>SUM($C32:E$32)</f>
        <v>0</v>
      </c>
      <c r="F34" s="1070">
        <f>SUM($C32:F$32)</f>
        <v>0</v>
      </c>
      <c r="G34" s="1070">
        <f>SUM($C32:G$32)</f>
        <v>0</v>
      </c>
      <c r="H34" s="1070">
        <f>SUM($C32:H$32)</f>
        <v>0</v>
      </c>
      <c r="I34" s="1070">
        <f>SUM($C32:I$32)</f>
        <v>0</v>
      </c>
      <c r="J34" s="1230">
        <f>SUM($C32:I32)</f>
        <v>0</v>
      </c>
    </row>
    <row r="35" spans="1:10" s="1224" customFormat="1" ht="15.75">
      <c r="A35" s="465"/>
      <c r="B35" s="1228" t="s">
        <v>95</v>
      </c>
      <c r="C35" s="1226">
        <f>'R060101i'!C19-'R060102i'!C31</f>
        <v>0</v>
      </c>
      <c r="D35" s="1231">
        <f>SUM($C33:D$33)</f>
        <v>0</v>
      </c>
      <c r="E35" s="1231">
        <f>SUM($C33:E$33)</f>
        <v>0</v>
      </c>
      <c r="F35" s="1231">
        <f>SUM($C33:F$33)</f>
        <v>0</v>
      </c>
      <c r="G35" s="1231">
        <f>SUM($C33:G$33)</f>
        <v>0</v>
      </c>
      <c r="H35" s="1231">
        <f>SUM($C33:H$33)</f>
        <v>0</v>
      </c>
      <c r="I35" s="1231">
        <f>SUM($C33:I$33)</f>
        <v>0</v>
      </c>
      <c r="J35" s="1230">
        <f>SUM($C33:I33)</f>
        <v>0</v>
      </c>
    </row>
    <row r="36" s="577" customFormat="1" ht="12.75"/>
    <row r="37" s="577" customFormat="1" ht="12.75">
      <c r="B37" s="575" t="s">
        <v>211</v>
      </c>
    </row>
    <row r="38" s="577" customFormat="1" ht="12.75">
      <c r="B38" s="575"/>
    </row>
    <row r="39" s="577" customFormat="1" ht="12.75">
      <c r="B39" s="575" t="s">
        <v>211</v>
      </c>
    </row>
  </sheetData>
  <sheetProtection password="C7AC" sheet="1"/>
  <mergeCells count="5">
    <mergeCell ref="C4:I4"/>
    <mergeCell ref="J4:J5"/>
    <mergeCell ref="B7:J7"/>
    <mergeCell ref="A4:A5"/>
    <mergeCell ref="B4:B5"/>
  </mergeCells>
  <dataValidations count="1">
    <dataValidation operator="greaterThanOrEqual" allowBlank="1" showInputMessage="1" showErrorMessage="1" sqref="D34:J35"/>
  </dataValidations>
  <printOptions/>
  <pageMargins left="0.75" right="0.75" top="1" bottom="1" header="0.5" footer="0.5"/>
  <pageSetup horizontalDpi="600" verticalDpi="600" orientation="portrait" paperSize="9" scale="54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9.140625" defaultRowHeight="12.75"/>
  <cols>
    <col min="1" max="1" width="5.28125" style="936" customWidth="1"/>
    <col min="2" max="2" width="36.57421875" style="936" customWidth="1"/>
    <col min="3" max="10" width="16.28125" style="936" customWidth="1"/>
    <col min="11" max="16384" width="9.140625" style="936" customWidth="1"/>
  </cols>
  <sheetData>
    <row r="1" spans="2:10" ht="15">
      <c r="B1" s="1232" t="s">
        <v>560</v>
      </c>
      <c r="C1" s="1232"/>
      <c r="D1" s="1232"/>
      <c r="E1" s="1232"/>
      <c r="F1" s="1232"/>
      <c r="G1" s="1232"/>
      <c r="H1" s="1232"/>
      <c r="I1" s="1232"/>
      <c r="J1" s="1055" t="s">
        <v>205</v>
      </c>
    </row>
    <row r="2" spans="2:10" ht="12" customHeight="1">
      <c r="B2" s="909" t="s">
        <v>604</v>
      </c>
      <c r="C2" s="1233"/>
      <c r="D2" s="1233"/>
      <c r="E2" s="1233"/>
      <c r="F2" s="1233"/>
      <c r="G2" s="1233"/>
      <c r="H2" s="1233"/>
      <c r="I2" s="1233"/>
      <c r="J2" s="1233"/>
    </row>
    <row r="3" ht="12" customHeight="1">
      <c r="B3" s="1233" t="s">
        <v>748</v>
      </c>
    </row>
    <row r="4" ht="15.75" thickBot="1">
      <c r="J4" s="936" t="s">
        <v>956</v>
      </c>
    </row>
    <row r="5" spans="1:10" ht="15">
      <c r="A5" s="1763" t="s">
        <v>212</v>
      </c>
      <c r="B5" s="1759" t="s">
        <v>561</v>
      </c>
      <c r="C5" s="1759" t="s">
        <v>562</v>
      </c>
      <c r="D5" s="1759"/>
      <c r="E5" s="1759"/>
      <c r="F5" s="1759"/>
      <c r="G5" s="1759"/>
      <c r="H5" s="1759"/>
      <c r="I5" s="1759"/>
      <c r="J5" s="1761" t="s">
        <v>208</v>
      </c>
    </row>
    <row r="6" spans="1:10" ht="15" customHeight="1">
      <c r="A6" s="1764"/>
      <c r="B6" s="1760"/>
      <c r="C6" s="1234" t="s">
        <v>563</v>
      </c>
      <c r="D6" s="1234" t="s">
        <v>564</v>
      </c>
      <c r="E6" s="1234" t="s">
        <v>565</v>
      </c>
      <c r="F6" s="1234" t="s">
        <v>557</v>
      </c>
      <c r="G6" s="1234" t="s">
        <v>558</v>
      </c>
      <c r="H6" s="1234" t="s">
        <v>566</v>
      </c>
      <c r="I6" s="1234" t="s">
        <v>567</v>
      </c>
      <c r="J6" s="1762"/>
    </row>
    <row r="7" spans="1:10" ht="15.75" customHeight="1">
      <c r="A7" s="1235"/>
      <c r="B7" s="1236">
        <v>1</v>
      </c>
      <c r="C7" s="1236">
        <v>2</v>
      </c>
      <c r="D7" s="1236">
        <v>3</v>
      </c>
      <c r="E7" s="1236">
        <v>4</v>
      </c>
      <c r="F7" s="1236">
        <v>5</v>
      </c>
      <c r="G7" s="1236">
        <v>6</v>
      </c>
      <c r="H7" s="1236">
        <v>7</v>
      </c>
      <c r="I7" s="1236">
        <v>8</v>
      </c>
      <c r="J7" s="1237">
        <v>9</v>
      </c>
    </row>
    <row r="8" spans="1:10" s="830" customFormat="1" ht="15">
      <c r="A8" s="1765" t="s">
        <v>540</v>
      </c>
      <c r="B8" s="840" t="s">
        <v>573</v>
      </c>
      <c r="C8" s="837"/>
      <c r="D8" s="837"/>
      <c r="E8" s="837"/>
      <c r="F8" s="837"/>
      <c r="G8" s="837"/>
      <c r="H8" s="837"/>
      <c r="I8" s="837"/>
      <c r="J8" s="1238">
        <f>SUM(C8:I8)</f>
        <v>0</v>
      </c>
    </row>
    <row r="9" spans="1:10" s="830" customFormat="1" ht="15">
      <c r="A9" s="1766"/>
      <c r="B9" s="1165" t="s">
        <v>568</v>
      </c>
      <c r="C9" s="837"/>
      <c r="D9" s="837"/>
      <c r="E9" s="837"/>
      <c r="F9" s="837"/>
      <c r="G9" s="837"/>
      <c r="H9" s="837"/>
      <c r="I9" s="837"/>
      <c r="J9" s="1238">
        <f aca="true" t="shared" si="0" ref="J9:J19">SUM(C9:I9)</f>
        <v>0</v>
      </c>
    </row>
    <row r="10" spans="1:10" s="830" customFormat="1" ht="15">
      <c r="A10" s="1765" t="s">
        <v>545</v>
      </c>
      <c r="B10" s="840" t="s">
        <v>574</v>
      </c>
      <c r="C10" s="837"/>
      <c r="D10" s="837"/>
      <c r="E10" s="837"/>
      <c r="F10" s="837"/>
      <c r="G10" s="837"/>
      <c r="H10" s="837"/>
      <c r="I10" s="837"/>
      <c r="J10" s="1238">
        <f t="shared" si="0"/>
        <v>0</v>
      </c>
    </row>
    <row r="11" spans="1:10" s="830" customFormat="1" ht="15">
      <c r="A11" s="1766"/>
      <c r="B11" s="1165" t="s">
        <v>568</v>
      </c>
      <c r="C11" s="837"/>
      <c r="D11" s="837"/>
      <c r="E11" s="837"/>
      <c r="F11" s="837"/>
      <c r="G11" s="837"/>
      <c r="H11" s="837"/>
      <c r="I11" s="837"/>
      <c r="J11" s="1238">
        <f t="shared" si="0"/>
        <v>0</v>
      </c>
    </row>
    <row r="12" spans="1:10" s="830" customFormat="1" ht="30">
      <c r="A12" s="1239" t="s">
        <v>587</v>
      </c>
      <c r="B12" s="840" t="s">
        <v>588</v>
      </c>
      <c r="C12" s="837"/>
      <c r="D12" s="837"/>
      <c r="E12" s="837"/>
      <c r="F12" s="837"/>
      <c r="G12" s="837"/>
      <c r="H12" s="837"/>
      <c r="I12" s="837"/>
      <c r="J12" s="1238">
        <f t="shared" si="0"/>
        <v>0</v>
      </c>
    </row>
    <row r="13" spans="1:10" s="830" customFormat="1" ht="15">
      <c r="A13" s="1240"/>
      <c r="B13" s="1165" t="s">
        <v>589</v>
      </c>
      <c r="C13" s="837"/>
      <c r="D13" s="837"/>
      <c r="E13" s="837"/>
      <c r="F13" s="837"/>
      <c r="G13" s="837"/>
      <c r="H13" s="837"/>
      <c r="I13" s="837"/>
      <c r="J13" s="1238">
        <f t="shared" si="0"/>
        <v>0</v>
      </c>
    </row>
    <row r="14" spans="1:10" s="830" customFormat="1" ht="15">
      <c r="A14" s="1239" t="s">
        <v>590</v>
      </c>
      <c r="B14" s="840" t="s">
        <v>110</v>
      </c>
      <c r="C14" s="837"/>
      <c r="D14" s="837"/>
      <c r="E14" s="837"/>
      <c r="F14" s="837"/>
      <c r="G14" s="837"/>
      <c r="H14" s="837"/>
      <c r="I14" s="837"/>
      <c r="J14" s="1238">
        <f t="shared" si="0"/>
        <v>0</v>
      </c>
    </row>
    <row r="15" spans="1:10" s="830" customFormat="1" ht="15">
      <c r="A15" s="1240"/>
      <c r="B15" s="1165" t="s">
        <v>568</v>
      </c>
      <c r="C15" s="837"/>
      <c r="D15" s="837"/>
      <c r="E15" s="837"/>
      <c r="F15" s="837"/>
      <c r="G15" s="837"/>
      <c r="H15" s="837"/>
      <c r="I15" s="837"/>
      <c r="J15" s="1238">
        <f t="shared" si="0"/>
        <v>0</v>
      </c>
    </row>
    <row r="16" spans="1:10" s="830" customFormat="1" ht="15">
      <c r="A16" s="1765" t="s">
        <v>591</v>
      </c>
      <c r="B16" s="840" t="s">
        <v>592</v>
      </c>
      <c r="C16" s="837"/>
      <c r="D16" s="837"/>
      <c r="E16" s="837"/>
      <c r="F16" s="837"/>
      <c r="G16" s="837"/>
      <c r="H16" s="837"/>
      <c r="I16" s="837"/>
      <c r="J16" s="1238">
        <f t="shared" si="0"/>
        <v>0</v>
      </c>
    </row>
    <row r="17" spans="1:10" s="830" customFormat="1" ht="15">
      <c r="A17" s="1766"/>
      <c r="B17" s="1165" t="s">
        <v>568</v>
      </c>
      <c r="C17" s="837"/>
      <c r="D17" s="837"/>
      <c r="E17" s="837"/>
      <c r="F17" s="837"/>
      <c r="G17" s="837"/>
      <c r="H17" s="837"/>
      <c r="I17" s="837"/>
      <c r="J17" s="1238">
        <f t="shared" si="0"/>
        <v>0</v>
      </c>
    </row>
    <row r="18" spans="1:10" s="830" customFormat="1" ht="15">
      <c r="A18" s="1757" t="s">
        <v>593</v>
      </c>
      <c r="B18" s="1166" t="s">
        <v>594</v>
      </c>
      <c r="C18" s="835">
        <f>C8+C10+C12+C16+C14</f>
        <v>0</v>
      </c>
      <c r="D18" s="835">
        <f aca="true" t="shared" si="1" ref="D18:I18">D8+D10+D12+D16+D14</f>
        <v>0</v>
      </c>
      <c r="E18" s="835">
        <f t="shared" si="1"/>
        <v>0</v>
      </c>
      <c r="F18" s="835">
        <f t="shared" si="1"/>
        <v>0</v>
      </c>
      <c r="G18" s="835">
        <f t="shared" si="1"/>
        <v>0</v>
      </c>
      <c r="H18" s="835">
        <f t="shared" si="1"/>
        <v>0</v>
      </c>
      <c r="I18" s="835">
        <f t="shared" si="1"/>
        <v>0</v>
      </c>
      <c r="J18" s="1238">
        <f>SUM(C18:I18)</f>
        <v>0</v>
      </c>
    </row>
    <row r="19" spans="1:10" s="830" customFormat="1" ht="15.75" thickBot="1">
      <c r="A19" s="1758"/>
      <c r="B19" s="1241" t="s">
        <v>568</v>
      </c>
      <c r="C19" s="1242">
        <f>C9+C11+C17+C13+C15</f>
        <v>0</v>
      </c>
      <c r="D19" s="1242">
        <f aca="true" t="shared" si="2" ref="D19:I19">D9+D11+D17+D13+D15</f>
        <v>0</v>
      </c>
      <c r="E19" s="1242">
        <f t="shared" si="2"/>
        <v>0</v>
      </c>
      <c r="F19" s="1242">
        <f t="shared" si="2"/>
        <v>0</v>
      </c>
      <c r="G19" s="1242">
        <f t="shared" si="2"/>
        <v>0</v>
      </c>
      <c r="H19" s="1242">
        <f t="shared" si="2"/>
        <v>0</v>
      </c>
      <c r="I19" s="1242">
        <f t="shared" si="2"/>
        <v>0</v>
      </c>
      <c r="J19" s="1243">
        <f t="shared" si="0"/>
        <v>0</v>
      </c>
    </row>
    <row r="20" spans="1:10" s="844" customFormat="1" ht="15">
      <c r="A20" s="843"/>
      <c r="D20" s="1244"/>
      <c r="E20" s="1244"/>
      <c r="F20" s="1244"/>
      <c r="G20" s="1244"/>
      <c r="H20" s="1245"/>
      <c r="I20" s="1245"/>
      <c r="J20" s="1245"/>
    </row>
    <row r="21" spans="1:7" s="745" customFormat="1" ht="15">
      <c r="A21" s="744"/>
      <c r="B21" s="745" t="s">
        <v>211</v>
      </c>
      <c r="D21" s="746"/>
      <c r="E21" s="746"/>
      <c r="F21" s="746"/>
      <c r="G21" s="746"/>
    </row>
    <row r="22" spans="1:7" s="745" customFormat="1" ht="15">
      <c r="A22" s="744"/>
      <c r="D22" s="746"/>
      <c r="E22" s="746"/>
      <c r="F22" s="746"/>
      <c r="G22" s="746"/>
    </row>
    <row r="23" spans="1:7" s="745" customFormat="1" ht="15">
      <c r="A23" s="744"/>
      <c r="B23" s="745" t="s">
        <v>211</v>
      </c>
      <c r="D23" s="746"/>
      <c r="E23" s="746"/>
      <c r="F23" s="746"/>
      <c r="G23" s="746"/>
    </row>
    <row r="24" s="745" customFormat="1" ht="15"/>
    <row r="25" s="745" customFormat="1" ht="15"/>
    <row r="26" s="745" customFormat="1" ht="15"/>
  </sheetData>
  <sheetProtection password="C7AC" sheet="1"/>
  <mergeCells count="8">
    <mergeCell ref="A18:A19"/>
    <mergeCell ref="B5:B6"/>
    <mergeCell ref="C5:I5"/>
    <mergeCell ref="J5:J6"/>
    <mergeCell ref="A5:A6"/>
    <mergeCell ref="A8:A9"/>
    <mergeCell ref="A10:A11"/>
    <mergeCell ref="A16:A17"/>
  </mergeCells>
  <dataValidations count="1">
    <dataValidation operator="greaterThanOrEqual" allowBlank="1" showInputMessage="1" showErrorMessage="1" sqref="C8:J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6" sqref="H16"/>
    </sheetView>
  </sheetViews>
  <sheetFormatPr defaultColWidth="8.8515625" defaultRowHeight="12.75"/>
  <cols>
    <col min="1" max="1" width="4.00390625" style="756" customWidth="1"/>
    <col min="2" max="2" width="43.7109375" style="756" customWidth="1"/>
    <col min="3" max="10" width="14.57421875" style="756" customWidth="1"/>
    <col min="11" max="16384" width="8.8515625" style="756" customWidth="1"/>
  </cols>
  <sheetData>
    <row r="1" ht="25.5" customHeight="1">
      <c r="B1" s="1232" t="s">
        <v>560</v>
      </c>
    </row>
    <row r="2" spans="1:10" ht="15">
      <c r="A2" s="887"/>
      <c r="B2" s="887" t="s">
        <v>151</v>
      </c>
      <c r="C2" s="1246"/>
      <c r="D2" s="1246"/>
      <c r="E2" s="1246"/>
      <c r="F2" s="1246"/>
      <c r="G2" s="1246"/>
      <c r="H2" s="1246"/>
      <c r="I2" s="1246"/>
      <c r="J2" s="1246"/>
    </row>
    <row r="3" spans="2:10" ht="14.25">
      <c r="B3" s="1247"/>
      <c r="J3" s="756" t="s">
        <v>956</v>
      </c>
    </row>
    <row r="4" spans="1:10" s="1254" customFormat="1" ht="15">
      <c r="A4" s="1746"/>
      <c r="B4" s="1767" t="s">
        <v>561</v>
      </c>
      <c r="C4" s="1768" t="s">
        <v>562</v>
      </c>
      <c r="D4" s="1769"/>
      <c r="E4" s="1769"/>
      <c r="F4" s="1769"/>
      <c r="G4" s="1769"/>
      <c r="H4" s="1769"/>
      <c r="I4" s="1770"/>
      <c r="J4" s="1767" t="s">
        <v>208</v>
      </c>
    </row>
    <row r="5" spans="1:10" s="1254" customFormat="1" ht="15">
      <c r="A5" s="1746"/>
      <c r="B5" s="1767"/>
      <c r="C5" s="1255" t="s">
        <v>563</v>
      </c>
      <c r="D5" s="1255" t="s">
        <v>564</v>
      </c>
      <c r="E5" s="1255" t="s">
        <v>565</v>
      </c>
      <c r="F5" s="1255" t="s">
        <v>557</v>
      </c>
      <c r="G5" s="1255" t="s">
        <v>558</v>
      </c>
      <c r="H5" s="1255" t="s">
        <v>566</v>
      </c>
      <c r="I5" s="1255" t="s">
        <v>567</v>
      </c>
      <c r="J5" s="1767"/>
    </row>
    <row r="6" spans="1:10" ht="15">
      <c r="A6" s="1746"/>
      <c r="B6" s="1248">
        <v>1</v>
      </c>
      <c r="C6" s="1249">
        <v>2</v>
      </c>
      <c r="D6" s="1249">
        <v>3</v>
      </c>
      <c r="E6" s="1249">
        <v>4</v>
      </c>
      <c r="F6" s="1249">
        <v>5</v>
      </c>
      <c r="G6" s="1249">
        <v>6</v>
      </c>
      <c r="H6" s="1249">
        <v>7</v>
      </c>
      <c r="I6" s="1249">
        <v>8</v>
      </c>
      <c r="J6" s="1249">
        <v>9</v>
      </c>
    </row>
    <row r="7" spans="1:10" ht="15">
      <c r="A7" s="1746"/>
      <c r="B7" s="1248" t="s">
        <v>215</v>
      </c>
      <c r="C7" s="1250"/>
      <c r="D7" s="1250"/>
      <c r="E7" s="1251"/>
      <c r="F7" s="1251"/>
      <c r="G7" s="1251"/>
      <c r="H7" s="1251"/>
      <c r="I7" s="1251"/>
      <c r="J7" s="1250"/>
    </row>
    <row r="8" spans="1:10" s="1187" customFormat="1" ht="15">
      <c r="A8" s="1771">
        <v>1</v>
      </c>
      <c r="B8" s="1179" t="s">
        <v>573</v>
      </c>
      <c r="C8" s="837"/>
      <c r="D8" s="837"/>
      <c r="E8" s="837"/>
      <c r="F8" s="837"/>
      <c r="G8" s="837"/>
      <c r="H8" s="837"/>
      <c r="I8" s="837"/>
      <c r="J8" s="1252">
        <f>SUM(C8:I8)</f>
        <v>0</v>
      </c>
    </row>
    <row r="9" spans="1:10" s="1187" customFormat="1" ht="15">
      <c r="A9" s="1771"/>
      <c r="B9" s="1180" t="s">
        <v>93</v>
      </c>
      <c r="C9" s="837"/>
      <c r="D9" s="837"/>
      <c r="E9" s="837"/>
      <c r="F9" s="837"/>
      <c r="G9" s="837"/>
      <c r="H9" s="837"/>
      <c r="I9" s="837"/>
      <c r="J9" s="1252">
        <f aca="true" t="shared" si="0" ref="J9:J18">SUM(C9:I9)</f>
        <v>0</v>
      </c>
    </row>
    <row r="10" spans="1:10" s="1187" customFormat="1" ht="15">
      <c r="A10" s="1771">
        <v>2</v>
      </c>
      <c r="B10" s="1179" t="s">
        <v>94</v>
      </c>
      <c r="C10" s="837"/>
      <c r="D10" s="837"/>
      <c r="E10" s="837"/>
      <c r="F10" s="837"/>
      <c r="G10" s="837"/>
      <c r="H10" s="837"/>
      <c r="I10" s="837"/>
      <c r="J10" s="1252">
        <f t="shared" si="0"/>
        <v>0</v>
      </c>
    </row>
    <row r="11" spans="1:10" s="1187" customFormat="1" ht="15">
      <c r="A11" s="1771"/>
      <c r="B11" s="1180" t="s">
        <v>93</v>
      </c>
      <c r="C11" s="1253"/>
      <c r="D11" s="1253"/>
      <c r="E11" s="1253"/>
      <c r="F11" s="1253"/>
      <c r="G11" s="1253"/>
      <c r="H11" s="1253"/>
      <c r="I11" s="1253"/>
      <c r="J11" s="1252">
        <f t="shared" si="0"/>
        <v>0</v>
      </c>
    </row>
    <row r="12" spans="1:10" s="1187" customFormat="1" ht="30">
      <c r="A12" s="1178">
        <v>3</v>
      </c>
      <c r="B12" s="1179" t="s">
        <v>861</v>
      </c>
      <c r="C12" s="837"/>
      <c r="D12" s="1253"/>
      <c r="E12" s="837"/>
      <c r="F12" s="1253"/>
      <c r="G12" s="837"/>
      <c r="H12" s="1253"/>
      <c r="I12" s="837"/>
      <c r="J12" s="1252">
        <f t="shared" si="0"/>
        <v>0</v>
      </c>
    </row>
    <row r="13" spans="1:10" s="1187" customFormat="1" ht="15">
      <c r="A13" s="1178"/>
      <c r="B13" s="1180" t="s">
        <v>589</v>
      </c>
      <c r="C13" s="837"/>
      <c r="D13" s="1253"/>
      <c r="E13" s="837"/>
      <c r="F13" s="1253"/>
      <c r="G13" s="837"/>
      <c r="H13" s="1253"/>
      <c r="I13" s="837"/>
      <c r="J13" s="1252">
        <f t="shared" si="0"/>
        <v>0</v>
      </c>
    </row>
    <row r="14" spans="1:10" s="1187" customFormat="1" ht="15">
      <c r="A14" s="1178">
        <v>4</v>
      </c>
      <c r="B14" s="1179" t="s">
        <v>118</v>
      </c>
      <c r="C14" s="837"/>
      <c r="D14" s="1253"/>
      <c r="E14" s="837"/>
      <c r="F14" s="1253"/>
      <c r="G14" s="837"/>
      <c r="H14" s="1253"/>
      <c r="I14" s="837"/>
      <c r="J14" s="1252">
        <f t="shared" si="0"/>
        <v>0</v>
      </c>
    </row>
    <row r="15" spans="1:10" s="1187" customFormat="1" ht="15">
      <c r="A15" s="1148"/>
      <c r="B15" s="1180" t="s">
        <v>93</v>
      </c>
      <c r="C15" s="837"/>
      <c r="D15" s="1253"/>
      <c r="E15" s="837"/>
      <c r="F15" s="1253"/>
      <c r="G15" s="837"/>
      <c r="H15" s="1253"/>
      <c r="I15" s="837"/>
      <c r="J15" s="1252">
        <f t="shared" si="0"/>
        <v>0</v>
      </c>
    </row>
    <row r="16" spans="1:10" s="1187" customFormat="1" ht="15">
      <c r="A16" s="1771">
        <v>5</v>
      </c>
      <c r="B16" s="1179" t="s">
        <v>592</v>
      </c>
      <c r="C16" s="837"/>
      <c r="D16" s="1253"/>
      <c r="E16" s="837"/>
      <c r="F16" s="1253"/>
      <c r="G16" s="837"/>
      <c r="H16" s="1253"/>
      <c r="I16" s="837"/>
      <c r="J16" s="1252">
        <f t="shared" si="0"/>
        <v>0</v>
      </c>
    </row>
    <row r="17" spans="1:10" s="1187" customFormat="1" ht="15">
      <c r="A17" s="1771"/>
      <c r="B17" s="1180" t="s">
        <v>95</v>
      </c>
      <c r="C17" s="1253"/>
      <c r="D17" s="1253"/>
      <c r="E17" s="1253"/>
      <c r="F17" s="1253"/>
      <c r="G17" s="1253"/>
      <c r="H17" s="1253"/>
      <c r="I17" s="1253"/>
      <c r="J17" s="1252">
        <f t="shared" si="0"/>
        <v>0</v>
      </c>
    </row>
    <row r="18" spans="1:10" s="1187" customFormat="1" ht="15">
      <c r="A18" s="1772">
        <v>6</v>
      </c>
      <c r="B18" s="1183" t="s">
        <v>594</v>
      </c>
      <c r="C18" s="1252">
        <f aca="true" t="shared" si="1" ref="C18:F19">C8+C10+C12+C14+C16</f>
        <v>0</v>
      </c>
      <c r="D18" s="1252">
        <f t="shared" si="1"/>
        <v>0</v>
      </c>
      <c r="E18" s="1252">
        <f t="shared" si="1"/>
        <v>0</v>
      </c>
      <c r="F18" s="1252">
        <f t="shared" si="1"/>
        <v>0</v>
      </c>
      <c r="G18" s="1252">
        <f aca="true" t="shared" si="2" ref="G18:I19">G8+G10+G12+G14+G16</f>
        <v>0</v>
      </c>
      <c r="H18" s="1252">
        <f t="shared" si="2"/>
        <v>0</v>
      </c>
      <c r="I18" s="1252">
        <f t="shared" si="2"/>
        <v>0</v>
      </c>
      <c r="J18" s="1252">
        <f t="shared" si="0"/>
        <v>0</v>
      </c>
    </row>
    <row r="19" spans="1:10" s="1187" customFormat="1" ht="15">
      <c r="A19" s="1772"/>
      <c r="B19" s="1184" t="s">
        <v>93</v>
      </c>
      <c r="C19" s="1252">
        <f t="shared" si="1"/>
        <v>0</v>
      </c>
      <c r="D19" s="1252">
        <f t="shared" si="1"/>
        <v>0</v>
      </c>
      <c r="E19" s="1252">
        <f t="shared" si="1"/>
        <v>0</v>
      </c>
      <c r="F19" s="1252">
        <f t="shared" si="1"/>
        <v>0</v>
      </c>
      <c r="G19" s="1252">
        <f t="shared" si="2"/>
        <v>0</v>
      </c>
      <c r="H19" s="1252">
        <f t="shared" si="2"/>
        <v>0</v>
      </c>
      <c r="I19" s="1252">
        <f t="shared" si="2"/>
        <v>0</v>
      </c>
      <c r="J19" s="1252">
        <f>SUM(C19:I19)</f>
        <v>0</v>
      </c>
    </row>
    <row r="20" s="746" customFormat="1" ht="14.25"/>
    <row r="21" s="746" customFormat="1" ht="15">
      <c r="B21" s="745" t="s">
        <v>211</v>
      </c>
    </row>
    <row r="22" s="746" customFormat="1" ht="15">
      <c r="B22" s="745"/>
    </row>
    <row r="23" s="746" customFormat="1" ht="15">
      <c r="B23" s="745" t="s">
        <v>211</v>
      </c>
    </row>
  </sheetData>
  <sheetProtection password="C7AC" sheet="1"/>
  <mergeCells count="8">
    <mergeCell ref="J4:J5"/>
    <mergeCell ref="C4:I4"/>
    <mergeCell ref="A16:A17"/>
    <mergeCell ref="A18:A19"/>
    <mergeCell ref="A8:A9"/>
    <mergeCell ref="A10:A11"/>
    <mergeCell ref="A4:A7"/>
    <mergeCell ref="B4:B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1" sqref="E21"/>
    </sheetView>
  </sheetViews>
  <sheetFormatPr defaultColWidth="9.140625" defaultRowHeight="12.75"/>
  <cols>
    <col min="1" max="1" width="5.28125" style="816" customWidth="1"/>
    <col min="2" max="2" width="53.28125" style="816" customWidth="1"/>
    <col min="3" max="10" width="19.8515625" style="816" customWidth="1"/>
    <col min="11" max="16384" width="9.140625" style="816" customWidth="1"/>
  </cols>
  <sheetData>
    <row r="1" spans="2:10" s="808" customFormat="1" ht="15">
      <c r="B1" s="1170" t="s">
        <v>560</v>
      </c>
      <c r="C1" s="1170"/>
      <c r="D1" s="1170"/>
      <c r="E1" s="1170"/>
      <c r="F1" s="1170"/>
      <c r="G1" s="1170"/>
      <c r="H1" s="1170"/>
      <c r="I1" s="1170"/>
      <c r="J1" s="1100" t="s">
        <v>205</v>
      </c>
    </row>
    <row r="2" spans="2:10" ht="12" customHeight="1">
      <c r="B2" s="909" t="s">
        <v>604</v>
      </c>
      <c r="C2" s="909"/>
      <c r="D2" s="909"/>
      <c r="E2" s="909"/>
      <c r="F2" s="909"/>
      <c r="G2" s="909"/>
      <c r="H2" s="909"/>
      <c r="I2" s="909"/>
      <c r="J2" s="909"/>
    </row>
    <row r="3" spans="2:10" ht="12" customHeight="1">
      <c r="B3" s="909" t="s">
        <v>749</v>
      </c>
      <c r="C3" s="909"/>
      <c r="D3" s="909"/>
      <c r="E3" s="909"/>
      <c r="F3" s="909"/>
      <c r="G3" s="909"/>
      <c r="H3" s="909"/>
      <c r="I3" s="909"/>
      <c r="J3" s="909"/>
    </row>
    <row r="4" spans="2:10" ht="12" customHeight="1" thickBot="1">
      <c r="B4" s="909"/>
      <c r="C4" s="909"/>
      <c r="D4" s="909"/>
      <c r="E4" s="909"/>
      <c r="F4" s="909"/>
      <c r="G4" s="909"/>
      <c r="H4" s="909"/>
      <c r="I4" s="909"/>
      <c r="J4" s="909" t="s">
        <v>956</v>
      </c>
    </row>
    <row r="5" spans="1:10" ht="12" customHeight="1">
      <c r="A5" s="1256" t="s">
        <v>212</v>
      </c>
      <c r="B5" s="1257" t="s">
        <v>561</v>
      </c>
      <c r="C5" s="1750" t="s">
        <v>562</v>
      </c>
      <c r="D5" s="1773"/>
      <c r="E5" s="1773"/>
      <c r="F5" s="1773"/>
      <c r="G5" s="1773"/>
      <c r="H5" s="1773"/>
      <c r="I5" s="1774"/>
      <c r="J5" s="1194" t="s">
        <v>208</v>
      </c>
    </row>
    <row r="6" spans="1:10" ht="15">
      <c r="A6" s="1258"/>
      <c r="B6" s="1156"/>
      <c r="C6" s="1156" t="s">
        <v>563</v>
      </c>
      <c r="D6" s="1156" t="s">
        <v>564</v>
      </c>
      <c r="E6" s="1156" t="s">
        <v>565</v>
      </c>
      <c r="F6" s="1156" t="s">
        <v>557</v>
      </c>
      <c r="G6" s="1156" t="s">
        <v>558</v>
      </c>
      <c r="H6" s="1156" t="s">
        <v>566</v>
      </c>
      <c r="I6" s="1156" t="s">
        <v>567</v>
      </c>
      <c r="J6" s="1195"/>
    </row>
    <row r="7" spans="1:10" ht="15">
      <c r="A7" s="1235"/>
      <c r="B7" s="1236">
        <v>1</v>
      </c>
      <c r="C7" s="1236">
        <v>2</v>
      </c>
      <c r="D7" s="1236">
        <v>3</v>
      </c>
      <c r="E7" s="1236">
        <v>4</v>
      </c>
      <c r="F7" s="1236">
        <v>5</v>
      </c>
      <c r="G7" s="1236">
        <v>6</v>
      </c>
      <c r="H7" s="1236">
        <v>7</v>
      </c>
      <c r="I7" s="1236">
        <v>8</v>
      </c>
      <c r="J7" s="1237">
        <v>9</v>
      </c>
    </row>
    <row r="8" spans="1:10" s="830" customFormat="1" ht="15">
      <c r="A8" s="1260" t="s">
        <v>595</v>
      </c>
      <c r="B8" s="840" t="s">
        <v>245</v>
      </c>
      <c r="C8" s="837"/>
      <c r="D8" s="837"/>
      <c r="E8" s="837"/>
      <c r="F8" s="837"/>
      <c r="G8" s="837"/>
      <c r="H8" s="837"/>
      <c r="I8" s="837"/>
      <c r="J8" s="835">
        <f>SUM(C8:I8)</f>
        <v>0</v>
      </c>
    </row>
    <row r="9" spans="1:10" s="830" customFormat="1" ht="15">
      <c r="A9" s="1260" t="s">
        <v>596</v>
      </c>
      <c r="B9" s="840" t="s">
        <v>244</v>
      </c>
      <c r="C9" s="837"/>
      <c r="D9" s="837"/>
      <c r="E9" s="837"/>
      <c r="F9" s="837"/>
      <c r="G9" s="837"/>
      <c r="H9" s="837"/>
      <c r="I9" s="837"/>
      <c r="J9" s="835">
        <f aca="true" t="shared" si="0" ref="J9:J21">SUM(C9:I9)</f>
        <v>0</v>
      </c>
    </row>
    <row r="10" spans="1:10" s="830" customFormat="1" ht="15">
      <c r="A10" s="1261" t="s">
        <v>597</v>
      </c>
      <c r="B10" s="1262" t="s">
        <v>578</v>
      </c>
      <c r="C10" s="1263">
        <f>C12+C14+C16+C18+C20</f>
        <v>0</v>
      </c>
      <c r="D10" s="1263">
        <f aca="true" t="shared" si="1" ref="D10:I11">D12+D14+D16+D18+D20</f>
        <v>0</v>
      </c>
      <c r="E10" s="1263">
        <f t="shared" si="1"/>
        <v>0</v>
      </c>
      <c r="F10" s="1263">
        <f t="shared" si="1"/>
        <v>0</v>
      </c>
      <c r="G10" s="1263">
        <f t="shared" si="1"/>
        <v>0</v>
      </c>
      <c r="H10" s="1263">
        <f t="shared" si="1"/>
        <v>0</v>
      </c>
      <c r="I10" s="1263">
        <f t="shared" si="1"/>
        <v>0</v>
      </c>
      <c r="J10" s="835">
        <f>SUM(C10:I10)</f>
        <v>0</v>
      </c>
    </row>
    <row r="11" spans="1:10" s="830" customFormat="1" ht="15">
      <c r="A11" s="1264"/>
      <c r="B11" s="1265" t="s">
        <v>568</v>
      </c>
      <c r="C11" s="1266">
        <f>C13+C15+C17+C19+C21</f>
        <v>0</v>
      </c>
      <c r="D11" s="1266">
        <f t="shared" si="1"/>
        <v>0</v>
      </c>
      <c r="E11" s="1266">
        <f t="shared" si="1"/>
        <v>0</v>
      </c>
      <c r="F11" s="1266">
        <f t="shared" si="1"/>
        <v>0</v>
      </c>
      <c r="G11" s="1266">
        <f t="shared" si="1"/>
        <v>0</v>
      </c>
      <c r="H11" s="1266">
        <f t="shared" si="1"/>
        <v>0</v>
      </c>
      <c r="I11" s="1266">
        <f t="shared" si="1"/>
        <v>0</v>
      </c>
      <c r="J11" s="835">
        <f t="shared" si="0"/>
        <v>0</v>
      </c>
    </row>
    <row r="12" spans="1:10" s="830" customFormat="1" ht="15">
      <c r="A12" s="1264"/>
      <c r="B12" s="739" t="s">
        <v>569</v>
      </c>
      <c r="C12" s="837"/>
      <c r="D12" s="837"/>
      <c r="E12" s="837"/>
      <c r="F12" s="837"/>
      <c r="G12" s="837"/>
      <c r="H12" s="837"/>
      <c r="I12" s="837"/>
      <c r="J12" s="835">
        <f t="shared" si="0"/>
        <v>0</v>
      </c>
    </row>
    <row r="13" spans="1:10" s="830" customFormat="1" ht="15">
      <c r="A13" s="1264"/>
      <c r="B13" s="1165" t="s">
        <v>568</v>
      </c>
      <c r="C13" s="837"/>
      <c r="D13" s="837"/>
      <c r="E13" s="837"/>
      <c r="F13" s="837"/>
      <c r="G13" s="837"/>
      <c r="H13" s="837"/>
      <c r="I13" s="837"/>
      <c r="J13" s="835">
        <f t="shared" si="0"/>
        <v>0</v>
      </c>
    </row>
    <row r="14" spans="1:10" s="830" customFormat="1" ht="15">
      <c r="A14" s="1264"/>
      <c r="B14" s="739" t="s">
        <v>119</v>
      </c>
      <c r="C14" s="837"/>
      <c r="D14" s="837"/>
      <c r="E14" s="837"/>
      <c r="F14" s="837"/>
      <c r="G14" s="837"/>
      <c r="H14" s="837"/>
      <c r="I14" s="837"/>
      <c r="J14" s="835">
        <f t="shared" si="0"/>
        <v>0</v>
      </c>
    </row>
    <row r="15" spans="1:10" s="830" customFormat="1" ht="15">
      <c r="A15" s="1264"/>
      <c r="B15" s="1165" t="s">
        <v>568</v>
      </c>
      <c r="C15" s="837"/>
      <c r="D15" s="837"/>
      <c r="E15" s="837"/>
      <c r="F15" s="837"/>
      <c r="G15" s="837"/>
      <c r="H15" s="837"/>
      <c r="I15" s="837"/>
      <c r="J15" s="835">
        <f t="shared" si="0"/>
        <v>0</v>
      </c>
    </row>
    <row r="16" spans="1:10" s="830" customFormat="1" ht="30">
      <c r="A16" s="1260"/>
      <c r="B16" s="840" t="s">
        <v>570</v>
      </c>
      <c r="C16" s="837"/>
      <c r="D16" s="837"/>
      <c r="E16" s="837"/>
      <c r="F16" s="837"/>
      <c r="G16" s="837"/>
      <c r="H16" s="837"/>
      <c r="I16" s="837"/>
      <c r="J16" s="835">
        <f t="shared" si="0"/>
        <v>0</v>
      </c>
    </row>
    <row r="17" spans="1:10" s="830" customFormat="1" ht="15">
      <c r="A17" s="1260"/>
      <c r="B17" s="1165" t="s">
        <v>568</v>
      </c>
      <c r="C17" s="837"/>
      <c r="D17" s="837"/>
      <c r="E17" s="837"/>
      <c r="F17" s="837"/>
      <c r="G17" s="837"/>
      <c r="H17" s="837"/>
      <c r="I17" s="837"/>
      <c r="J17" s="835">
        <f t="shared" si="0"/>
        <v>0</v>
      </c>
    </row>
    <row r="18" spans="1:10" s="830" customFormat="1" ht="15">
      <c r="A18" s="1260"/>
      <c r="B18" s="840" t="s">
        <v>120</v>
      </c>
      <c r="C18" s="837"/>
      <c r="D18" s="837"/>
      <c r="E18" s="837"/>
      <c r="F18" s="837"/>
      <c r="G18" s="837"/>
      <c r="H18" s="837"/>
      <c r="I18" s="837"/>
      <c r="J18" s="835">
        <f t="shared" si="0"/>
        <v>0</v>
      </c>
    </row>
    <row r="19" spans="1:10" s="830" customFormat="1" ht="15">
      <c r="A19" s="1260"/>
      <c r="B19" s="1165" t="s">
        <v>568</v>
      </c>
      <c r="C19" s="837"/>
      <c r="D19" s="837"/>
      <c r="E19" s="837"/>
      <c r="F19" s="837"/>
      <c r="G19" s="837"/>
      <c r="H19" s="837"/>
      <c r="I19" s="837"/>
      <c r="J19" s="835">
        <f t="shared" si="0"/>
        <v>0</v>
      </c>
    </row>
    <row r="20" spans="1:10" s="830" customFormat="1" ht="20.25" customHeight="1">
      <c r="A20" s="1260"/>
      <c r="B20" s="840" t="s">
        <v>571</v>
      </c>
      <c r="C20" s="837"/>
      <c r="D20" s="837"/>
      <c r="E20" s="837"/>
      <c r="F20" s="837"/>
      <c r="G20" s="837"/>
      <c r="H20" s="837"/>
      <c r="I20" s="837"/>
      <c r="J20" s="835">
        <f t="shared" si="0"/>
        <v>0</v>
      </c>
    </row>
    <row r="21" spans="1:10" s="830" customFormat="1" ht="15">
      <c r="A21" s="1267"/>
      <c r="B21" s="1165" t="s">
        <v>568</v>
      </c>
      <c r="C21" s="837"/>
      <c r="D21" s="837"/>
      <c r="E21" s="837"/>
      <c r="F21" s="837"/>
      <c r="G21" s="837"/>
      <c r="H21" s="837"/>
      <c r="I21" s="837"/>
      <c r="J21" s="835">
        <f t="shared" si="0"/>
        <v>0</v>
      </c>
    </row>
    <row r="22" spans="1:10" s="830" customFormat="1" ht="15">
      <c r="A22" s="1268" t="s">
        <v>598</v>
      </c>
      <c r="B22" s="840" t="s">
        <v>599</v>
      </c>
      <c r="C22" s="837"/>
      <c r="D22" s="837"/>
      <c r="E22" s="837"/>
      <c r="F22" s="837"/>
      <c r="G22" s="837"/>
      <c r="H22" s="837"/>
      <c r="I22" s="837"/>
      <c r="J22" s="835">
        <f aca="true" t="shared" si="2" ref="J22:J29">SUM(C22:I22)</f>
        <v>0</v>
      </c>
    </row>
    <row r="23" spans="1:10" s="830" customFormat="1" ht="15">
      <c r="A23" s="1260"/>
      <c r="B23" s="1165" t="s">
        <v>568</v>
      </c>
      <c r="C23" s="837"/>
      <c r="D23" s="837"/>
      <c r="E23" s="837"/>
      <c r="F23" s="837"/>
      <c r="G23" s="837"/>
      <c r="H23" s="837"/>
      <c r="I23" s="837"/>
      <c r="J23" s="835">
        <f t="shared" si="2"/>
        <v>0</v>
      </c>
    </row>
    <row r="24" spans="1:10" s="830" customFormat="1" ht="15">
      <c r="A24" s="1260" t="s">
        <v>600</v>
      </c>
      <c r="B24" s="1166" t="s">
        <v>601</v>
      </c>
      <c r="C24" s="835">
        <f>C8+C9+C10+C22</f>
        <v>0</v>
      </c>
      <c r="D24" s="835">
        <f aca="true" t="shared" si="3" ref="D24:I24">D8+D9+D10+D22</f>
        <v>0</v>
      </c>
      <c r="E24" s="835">
        <f t="shared" si="3"/>
        <v>0</v>
      </c>
      <c r="F24" s="835">
        <f t="shared" si="3"/>
        <v>0</v>
      </c>
      <c r="G24" s="835">
        <f t="shared" si="3"/>
        <v>0</v>
      </c>
      <c r="H24" s="835">
        <f t="shared" si="3"/>
        <v>0</v>
      </c>
      <c r="I24" s="835">
        <f t="shared" si="3"/>
        <v>0</v>
      </c>
      <c r="J24" s="835">
        <f t="shared" si="2"/>
        <v>0</v>
      </c>
    </row>
    <row r="25" spans="1:10" s="830" customFormat="1" ht="15">
      <c r="A25" s="1260"/>
      <c r="B25" s="1168" t="s">
        <v>568</v>
      </c>
      <c r="C25" s="1169">
        <f>C11+C23</f>
        <v>0</v>
      </c>
      <c r="D25" s="1169">
        <f aca="true" t="shared" si="4" ref="D25:I25">D11+D23</f>
        <v>0</v>
      </c>
      <c r="E25" s="1169">
        <f t="shared" si="4"/>
        <v>0</v>
      </c>
      <c r="F25" s="1169">
        <f t="shared" si="4"/>
        <v>0</v>
      </c>
      <c r="G25" s="1169">
        <f t="shared" si="4"/>
        <v>0</v>
      </c>
      <c r="H25" s="1169">
        <f t="shared" si="4"/>
        <v>0</v>
      </c>
      <c r="I25" s="1169">
        <f t="shared" si="4"/>
        <v>0</v>
      </c>
      <c r="J25" s="835">
        <f t="shared" si="2"/>
        <v>0</v>
      </c>
    </row>
    <row r="26" spans="1:10" s="830" customFormat="1" ht="15">
      <c r="A26" s="1260" t="s">
        <v>602</v>
      </c>
      <c r="B26" s="1166" t="s">
        <v>584</v>
      </c>
      <c r="C26" s="835">
        <f>'R060201'!C18-'R060202'!C24</f>
        <v>0</v>
      </c>
      <c r="D26" s="835">
        <f>'R060201'!D18-'R060202'!D24</f>
        <v>0</v>
      </c>
      <c r="E26" s="835">
        <f>'R060201'!E18-'R060202'!E24</f>
        <v>0</v>
      </c>
      <c r="F26" s="835">
        <f>'R060201'!F18-'R060202'!F24</f>
        <v>0</v>
      </c>
      <c r="G26" s="835">
        <f>'R060201'!G18-'R060202'!G24</f>
        <v>0</v>
      </c>
      <c r="H26" s="835">
        <f>'R060201'!H18-'R060202'!H24</f>
        <v>0</v>
      </c>
      <c r="I26" s="835">
        <f>'R060201'!I18-'R060202'!I24</f>
        <v>0</v>
      </c>
      <c r="J26" s="835">
        <f t="shared" si="2"/>
        <v>0</v>
      </c>
    </row>
    <row r="27" spans="1:10" s="830" customFormat="1" ht="15">
      <c r="A27" s="1260"/>
      <c r="B27" s="1168" t="s">
        <v>568</v>
      </c>
      <c r="C27" s="835">
        <f>'R060201'!C19-'R060202'!C25</f>
        <v>0</v>
      </c>
      <c r="D27" s="835">
        <f>'R060201'!D19-'R060202'!D25</f>
        <v>0</v>
      </c>
      <c r="E27" s="835">
        <f>'R060201'!E19-'R060202'!E25</f>
        <v>0</v>
      </c>
      <c r="F27" s="835">
        <f>'R060201'!F19-'R060202'!F25</f>
        <v>0</v>
      </c>
      <c r="G27" s="835">
        <f>'R060201'!G19-'R060202'!G25</f>
        <v>0</v>
      </c>
      <c r="H27" s="835">
        <f>'R060201'!H19-'R060202'!H25</f>
        <v>0</v>
      </c>
      <c r="I27" s="835">
        <f>'R060201'!I19-'R060202'!I25</f>
        <v>0</v>
      </c>
      <c r="J27" s="835">
        <f t="shared" si="2"/>
        <v>0</v>
      </c>
    </row>
    <row r="28" spans="1:10" s="830" customFormat="1" ht="15">
      <c r="A28" s="1260" t="s">
        <v>603</v>
      </c>
      <c r="B28" s="1166" t="s">
        <v>585</v>
      </c>
      <c r="C28" s="835">
        <f>'R060201'!C18-'R060202'!C24</f>
        <v>0</v>
      </c>
      <c r="D28" s="835">
        <f>'R060201'!D18-'R060202'!D24</f>
        <v>0</v>
      </c>
      <c r="E28" s="835">
        <f>'R060201'!E18-'R060202'!E24</f>
        <v>0</v>
      </c>
      <c r="F28" s="835">
        <f>'R060201'!F18-'R060202'!F24</f>
        <v>0</v>
      </c>
      <c r="G28" s="835">
        <f>'R060201'!G18-'R060202'!G24</f>
        <v>0</v>
      </c>
      <c r="H28" s="835">
        <f>'R060201'!H18-'R060202'!H24</f>
        <v>0</v>
      </c>
      <c r="I28" s="835">
        <f>'R060201'!I18-'R060202'!I24</f>
        <v>0</v>
      </c>
      <c r="J28" s="835">
        <f t="shared" si="2"/>
        <v>0</v>
      </c>
    </row>
    <row r="29" spans="1:10" s="830" customFormat="1" ht="16.5" customHeight="1">
      <c r="A29" s="1260"/>
      <c r="B29" s="1168" t="s">
        <v>568</v>
      </c>
      <c r="C29" s="1169">
        <f>'R060201'!C19-'R060202'!C25</f>
        <v>0</v>
      </c>
      <c r="D29" s="1169">
        <f>'R060201'!D19-'R060202'!D25</f>
        <v>0</v>
      </c>
      <c r="E29" s="1169">
        <f>'R060201'!E19-'R060202'!E25</f>
        <v>0</v>
      </c>
      <c r="F29" s="1169">
        <f>'R060201'!F19-'R060202'!F25</f>
        <v>0</v>
      </c>
      <c r="G29" s="1169">
        <f>'R060201'!G19-'R060202'!G25</f>
        <v>0</v>
      </c>
      <c r="H29" s="1169">
        <f>'R060201'!H19-'R060202'!H25</f>
        <v>0</v>
      </c>
      <c r="I29" s="1169">
        <f>'R060201'!I19-'R060202'!I25</f>
        <v>0</v>
      </c>
      <c r="J29" s="1169">
        <f t="shared" si="2"/>
        <v>0</v>
      </c>
    </row>
    <row r="30" spans="1:7" s="826" customFormat="1" ht="15">
      <c r="A30" s="744"/>
      <c r="B30" s="745"/>
      <c r="C30" s="745"/>
      <c r="D30" s="746"/>
      <c r="E30" s="746"/>
      <c r="F30" s="746"/>
      <c r="G30" s="746"/>
    </row>
    <row r="31" spans="1:7" s="826" customFormat="1" ht="15">
      <c r="A31" s="744"/>
      <c r="B31" s="745" t="s">
        <v>211</v>
      </c>
      <c r="C31" s="745"/>
      <c r="D31" s="746"/>
      <c r="E31" s="746"/>
      <c r="F31" s="746"/>
      <c r="G31" s="746"/>
    </row>
    <row r="32" spans="1:7" s="826" customFormat="1" ht="15">
      <c r="A32" s="744"/>
      <c r="B32" s="745"/>
      <c r="C32" s="745"/>
      <c r="D32" s="746"/>
      <c r="E32" s="746"/>
      <c r="F32" s="746"/>
      <c r="G32" s="746"/>
    </row>
    <row r="33" spans="1:7" s="826" customFormat="1" ht="15">
      <c r="A33" s="744"/>
      <c r="B33" s="745" t="s">
        <v>211</v>
      </c>
      <c r="C33" s="745"/>
      <c r="D33" s="746"/>
      <c r="E33" s="746"/>
      <c r="F33" s="746"/>
      <c r="G33" s="746"/>
    </row>
    <row r="34" s="826" customFormat="1" ht="15"/>
    <row r="35" s="826" customFormat="1" ht="15"/>
    <row r="39" ht="15">
      <c r="K39" s="1259"/>
    </row>
  </sheetData>
  <sheetProtection password="C7AC" sheet="1"/>
  <mergeCells count="1">
    <mergeCell ref="C5:I5"/>
  </mergeCells>
  <dataValidations count="1">
    <dataValidation operator="greaterThanOrEqual" allowBlank="1" showInputMessage="1" showErrorMessage="1" sqref="C8:J29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3" sqref="C23"/>
    </sheetView>
  </sheetViews>
  <sheetFormatPr defaultColWidth="8.8515625" defaultRowHeight="12.75"/>
  <cols>
    <col min="1" max="1" width="4.00390625" style="143" bestFit="1" customWidth="1"/>
    <col min="2" max="2" width="54.7109375" style="143" customWidth="1"/>
    <col min="3" max="4" width="15.7109375" style="143" customWidth="1"/>
    <col min="5" max="16384" width="8.8515625" style="143" customWidth="1"/>
  </cols>
  <sheetData>
    <row r="1" spans="1:4" ht="12.75">
      <c r="A1" s="120"/>
      <c r="B1" s="121" t="s">
        <v>739</v>
      </c>
      <c r="C1" s="122"/>
      <c r="D1" s="123"/>
    </row>
    <row r="2" spans="1:4" ht="12.75">
      <c r="A2" s="120"/>
      <c r="B2" s="121" t="s">
        <v>849</v>
      </c>
      <c r="C2" s="125"/>
      <c r="D2" s="123"/>
    </row>
    <row r="3" spans="1:4" ht="12.75">
      <c r="A3" s="126"/>
      <c r="B3" s="127"/>
      <c r="C3" s="127"/>
      <c r="D3" s="123"/>
    </row>
    <row r="4" spans="1:4" ht="13.5" thickBot="1">
      <c r="A4" s="128"/>
      <c r="B4" s="123"/>
      <c r="C4" s="123"/>
      <c r="D4" s="129" t="s">
        <v>956</v>
      </c>
    </row>
    <row r="5" spans="1:4" ht="26.25" thickBot="1">
      <c r="A5" s="645"/>
      <c r="B5" s="646" t="s">
        <v>207</v>
      </c>
      <c r="C5" s="646" t="s">
        <v>208</v>
      </c>
      <c r="D5" s="647" t="s">
        <v>213</v>
      </c>
    </row>
    <row r="6" spans="1:4" ht="12.75">
      <c r="A6" s="656"/>
      <c r="B6" s="657" t="s">
        <v>875</v>
      </c>
      <c r="C6" s="612"/>
      <c r="D6" s="658"/>
    </row>
    <row r="7" spans="1:4" ht="12.75">
      <c r="A7" s="130">
        <v>13</v>
      </c>
      <c r="B7" s="131" t="s">
        <v>876</v>
      </c>
      <c r="C7" s="132">
        <f>SUM(C8:C9)</f>
        <v>0</v>
      </c>
      <c r="D7" s="133">
        <f>SUM(D8:D9)</f>
        <v>0</v>
      </c>
    </row>
    <row r="8" spans="1:4" ht="12.75">
      <c r="A8" s="134"/>
      <c r="B8" s="135" t="s">
        <v>877</v>
      </c>
      <c r="C8" s="136"/>
      <c r="D8" s="137"/>
    </row>
    <row r="9" spans="1:4" ht="12.75">
      <c r="A9" s="134"/>
      <c r="B9" s="135" t="s">
        <v>878</v>
      </c>
      <c r="C9" s="136"/>
      <c r="D9" s="137"/>
    </row>
    <row r="10" spans="1:4" ht="12.75">
      <c r="A10" s="130">
        <v>14</v>
      </c>
      <c r="B10" s="131" t="s">
        <v>879</v>
      </c>
      <c r="C10" s="132">
        <f>SUM(C11:C12)</f>
        <v>0</v>
      </c>
      <c r="D10" s="133">
        <f>SUM(D11:D12)</f>
        <v>0</v>
      </c>
    </row>
    <row r="11" spans="1:4" ht="12.75">
      <c r="A11" s="134"/>
      <c r="B11" s="135" t="s">
        <v>877</v>
      </c>
      <c r="C11" s="136"/>
      <c r="D11" s="137"/>
    </row>
    <row r="12" spans="1:4" ht="12.75">
      <c r="A12" s="134"/>
      <c r="B12" s="135" t="s">
        <v>878</v>
      </c>
      <c r="C12" s="136"/>
      <c r="D12" s="137"/>
    </row>
    <row r="13" spans="1:4" ht="12.75">
      <c r="A13" s="130">
        <v>15</v>
      </c>
      <c r="B13" s="131" t="s">
        <v>880</v>
      </c>
      <c r="C13" s="132">
        <f>SUM(C14:C21)</f>
        <v>0</v>
      </c>
      <c r="D13" s="133">
        <f>SUM(D14:D21)</f>
        <v>0</v>
      </c>
    </row>
    <row r="14" spans="1:4" ht="12.75">
      <c r="A14" s="134"/>
      <c r="B14" s="135" t="s">
        <v>881</v>
      </c>
      <c r="C14" s="136"/>
      <c r="D14" s="137"/>
    </row>
    <row r="15" spans="1:4" ht="12.75">
      <c r="A15" s="134"/>
      <c r="B15" s="135" t="s">
        <v>103</v>
      </c>
      <c r="C15" s="136"/>
      <c r="D15" s="137"/>
    </row>
    <row r="16" spans="1:4" ht="12.75">
      <c r="A16" s="134"/>
      <c r="B16" s="135" t="s">
        <v>882</v>
      </c>
      <c r="C16" s="136"/>
      <c r="D16" s="137"/>
    </row>
    <row r="17" spans="1:4" ht="12.75">
      <c r="A17" s="134"/>
      <c r="B17" s="135" t="s">
        <v>104</v>
      </c>
      <c r="C17" s="136"/>
      <c r="D17" s="137"/>
    </row>
    <row r="18" spans="1:4" ht="12.75">
      <c r="A18" s="134"/>
      <c r="B18" s="135" t="s">
        <v>883</v>
      </c>
      <c r="C18" s="136"/>
      <c r="D18" s="137"/>
    </row>
    <row r="19" spans="1:4" ht="25.5">
      <c r="A19" s="134"/>
      <c r="B19" s="135" t="s">
        <v>884</v>
      </c>
      <c r="C19" s="136"/>
      <c r="D19" s="137"/>
    </row>
    <row r="20" spans="1:4" ht="25.5">
      <c r="A20" s="134"/>
      <c r="B20" s="135" t="s">
        <v>885</v>
      </c>
      <c r="C20" s="136"/>
      <c r="D20" s="137"/>
    </row>
    <row r="21" spans="1:4" ht="12.75">
      <c r="A21" s="134"/>
      <c r="B21" s="135" t="s">
        <v>886</v>
      </c>
      <c r="C21" s="136"/>
      <c r="D21" s="137"/>
    </row>
    <row r="22" spans="1:4" ht="12.75">
      <c r="A22" s="130">
        <v>16</v>
      </c>
      <c r="B22" s="131" t="s">
        <v>249</v>
      </c>
      <c r="C22" s="525"/>
      <c r="D22" s="526"/>
    </row>
    <row r="23" spans="1:4" ht="12.75">
      <c r="A23" s="130">
        <v>17</v>
      </c>
      <c r="B23" s="131" t="s">
        <v>257</v>
      </c>
      <c r="C23" s="525"/>
      <c r="D23" s="526"/>
    </row>
    <row r="24" spans="1:4" ht="13.5" thickBot="1">
      <c r="A24" s="298">
        <v>18</v>
      </c>
      <c r="B24" s="659" t="s">
        <v>253</v>
      </c>
      <c r="C24" s="660">
        <f>C7+C10+C13+C22+C23</f>
        <v>0</v>
      </c>
      <c r="D24" s="661">
        <f>D7+D10+D13+D22+D23</f>
        <v>0</v>
      </c>
    </row>
    <row r="25" s="575" customFormat="1" ht="12.75"/>
    <row r="26" spans="1:2" s="575" customFormat="1" ht="12.75">
      <c r="A26" s="576"/>
      <c r="B26" s="575" t="s">
        <v>905</v>
      </c>
    </row>
    <row r="27" s="575" customFormat="1" ht="12.75">
      <c r="A27" s="576"/>
    </row>
    <row r="28" spans="1:2" s="575" customFormat="1" ht="12.75">
      <c r="A28" s="576"/>
      <c r="B28" s="575" t="s">
        <v>905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" sqref="J3"/>
    </sheetView>
  </sheetViews>
  <sheetFormatPr defaultColWidth="8.8515625" defaultRowHeight="12.75"/>
  <cols>
    <col min="1" max="1" width="4.00390625" style="756" customWidth="1"/>
    <col min="2" max="2" width="58.00390625" style="756" customWidth="1"/>
    <col min="3" max="10" width="16.421875" style="756" customWidth="1"/>
    <col min="11" max="16384" width="8.8515625" style="756" customWidth="1"/>
  </cols>
  <sheetData>
    <row r="1" s="754" customFormat="1" ht="25.5" customHeight="1">
      <c r="B1" s="1269" t="s">
        <v>560</v>
      </c>
    </row>
    <row r="2" spans="1:10" ht="12.75" customHeight="1">
      <c r="A2" s="1270"/>
      <c r="B2" s="1271" t="s">
        <v>152</v>
      </c>
      <c r="C2" s="1272"/>
      <c r="D2" s="1272"/>
      <c r="E2" s="1272"/>
      <c r="F2" s="1272"/>
      <c r="G2" s="1272"/>
      <c r="H2" s="1272"/>
      <c r="I2" s="1272"/>
      <c r="J2" s="1272"/>
    </row>
    <row r="3" spans="1:10" s="1254" customFormat="1" ht="15">
      <c r="A3" s="1276"/>
      <c r="B3" s="1277"/>
      <c r="C3" s="1277"/>
      <c r="D3" s="1278"/>
      <c r="E3" s="1277"/>
      <c r="F3" s="1277"/>
      <c r="G3" s="1276"/>
      <c r="H3" s="1277"/>
      <c r="J3" s="1279" t="s">
        <v>956</v>
      </c>
    </row>
    <row r="4" spans="1:10" s="1254" customFormat="1" ht="15">
      <c r="A4" s="1767"/>
      <c r="B4" s="1767" t="s">
        <v>561</v>
      </c>
      <c r="C4" s="1768" t="s">
        <v>562</v>
      </c>
      <c r="D4" s="1769"/>
      <c r="E4" s="1769"/>
      <c r="F4" s="1769"/>
      <c r="G4" s="1769"/>
      <c r="H4" s="1769"/>
      <c r="I4" s="1770"/>
      <c r="J4" s="1767" t="s">
        <v>208</v>
      </c>
    </row>
    <row r="5" spans="1:10" s="1254" customFormat="1" ht="15">
      <c r="A5" s="1767"/>
      <c r="B5" s="1767"/>
      <c r="C5" s="1255" t="s">
        <v>563</v>
      </c>
      <c r="D5" s="1255" t="s">
        <v>564</v>
      </c>
      <c r="E5" s="1255" t="s">
        <v>565</v>
      </c>
      <c r="F5" s="1255" t="s">
        <v>557</v>
      </c>
      <c r="G5" s="1255" t="s">
        <v>558</v>
      </c>
      <c r="H5" s="1255" t="s">
        <v>566</v>
      </c>
      <c r="I5" s="1255" t="s">
        <v>567</v>
      </c>
      <c r="J5" s="1767"/>
    </row>
    <row r="6" spans="1:10" s="1254" customFormat="1" ht="15">
      <c r="A6" s="1767"/>
      <c r="B6" s="1255">
        <v>1</v>
      </c>
      <c r="C6" s="1255">
        <v>2</v>
      </c>
      <c r="D6" s="1255">
        <v>3</v>
      </c>
      <c r="E6" s="1255">
        <v>4</v>
      </c>
      <c r="F6" s="1255">
        <v>5</v>
      </c>
      <c r="G6" s="1255">
        <v>6</v>
      </c>
      <c r="H6" s="1255">
        <v>7</v>
      </c>
      <c r="I6" s="1255">
        <v>8</v>
      </c>
      <c r="J6" s="1255">
        <v>9</v>
      </c>
    </row>
    <row r="7" spans="1:10" s="1187" customFormat="1" ht="15">
      <c r="A7" s="1767"/>
      <c r="B7" s="1133" t="s">
        <v>243</v>
      </c>
      <c r="C7" s="1280"/>
      <c r="D7" s="1280"/>
      <c r="E7" s="1281"/>
      <c r="F7" s="1281"/>
      <c r="G7" s="1281"/>
      <c r="H7" s="1281"/>
      <c r="I7" s="1281"/>
      <c r="J7" s="1280"/>
    </row>
    <row r="8" spans="1:10" s="1187" customFormat="1" ht="15">
      <c r="A8" s="1178">
        <v>7</v>
      </c>
      <c r="B8" s="1179" t="s">
        <v>140</v>
      </c>
      <c r="C8" s="837"/>
      <c r="D8" s="837"/>
      <c r="E8" s="837"/>
      <c r="F8" s="837"/>
      <c r="G8" s="837"/>
      <c r="H8" s="837"/>
      <c r="I8" s="837"/>
      <c r="J8" s="1252">
        <f>SUM(C8:I8)</f>
        <v>0</v>
      </c>
    </row>
    <row r="9" spans="1:10" s="1187" customFormat="1" ht="15">
      <c r="A9" s="1178">
        <v>8</v>
      </c>
      <c r="B9" s="1179" t="s">
        <v>141</v>
      </c>
      <c r="C9" s="837"/>
      <c r="D9" s="837"/>
      <c r="E9" s="837"/>
      <c r="F9" s="837"/>
      <c r="G9" s="837"/>
      <c r="H9" s="837"/>
      <c r="I9" s="837"/>
      <c r="J9" s="1252">
        <f>SUM(C9:I9)</f>
        <v>0</v>
      </c>
    </row>
    <row r="10" spans="1:10" s="1187" customFormat="1" ht="15">
      <c r="A10" s="1775">
        <v>9</v>
      </c>
      <c r="B10" s="1179" t="s">
        <v>142</v>
      </c>
      <c r="C10" s="1273">
        <f aca="true" t="shared" si="0" ref="C10:E11">C12+C14+C16+C18+C20</f>
        <v>0</v>
      </c>
      <c r="D10" s="1273">
        <f t="shared" si="0"/>
        <v>0</v>
      </c>
      <c r="E10" s="1273">
        <f t="shared" si="0"/>
        <v>0</v>
      </c>
      <c r="F10" s="1273">
        <f aca="true" t="shared" si="1" ref="F10:I11">F12+F14+F16+F18+F20</f>
        <v>0</v>
      </c>
      <c r="G10" s="1273">
        <f t="shared" si="1"/>
        <v>0</v>
      </c>
      <c r="H10" s="1273">
        <f t="shared" si="1"/>
        <v>0</v>
      </c>
      <c r="I10" s="1273">
        <f t="shared" si="1"/>
        <v>0</v>
      </c>
      <c r="J10" s="1252">
        <f>SUM(C10:I10)</f>
        <v>0</v>
      </c>
    </row>
    <row r="11" spans="1:10" s="1187" customFormat="1" ht="15">
      <c r="A11" s="1776"/>
      <c r="B11" s="1180" t="s">
        <v>93</v>
      </c>
      <c r="C11" s="1273">
        <f t="shared" si="0"/>
        <v>0</v>
      </c>
      <c r="D11" s="1273">
        <f t="shared" si="0"/>
        <v>0</v>
      </c>
      <c r="E11" s="1273">
        <f t="shared" si="0"/>
        <v>0</v>
      </c>
      <c r="F11" s="1273">
        <f t="shared" si="1"/>
        <v>0</v>
      </c>
      <c r="G11" s="1273">
        <f t="shared" si="1"/>
        <v>0</v>
      </c>
      <c r="H11" s="1273">
        <f t="shared" si="1"/>
        <v>0</v>
      </c>
      <c r="I11" s="1273">
        <f t="shared" si="1"/>
        <v>0</v>
      </c>
      <c r="J11" s="1252">
        <f>SUM(C11:I11)</f>
        <v>0</v>
      </c>
    </row>
    <row r="12" spans="1:10" s="1187" customFormat="1" ht="15">
      <c r="A12" s="1776"/>
      <c r="B12" s="1179" t="s">
        <v>153</v>
      </c>
      <c r="C12" s="837"/>
      <c r="D12" s="837"/>
      <c r="E12" s="837"/>
      <c r="F12" s="837"/>
      <c r="G12" s="837"/>
      <c r="H12" s="837"/>
      <c r="I12" s="837"/>
      <c r="J12" s="1252">
        <f aca="true" t="shared" si="2" ref="J12:J35">SUM(C12:I12)</f>
        <v>0</v>
      </c>
    </row>
    <row r="13" spans="1:10" s="1187" customFormat="1" ht="15">
      <c r="A13" s="1776"/>
      <c r="B13" s="1180" t="s">
        <v>93</v>
      </c>
      <c r="C13" s="837"/>
      <c r="D13" s="837"/>
      <c r="E13" s="837"/>
      <c r="F13" s="837"/>
      <c r="G13" s="837"/>
      <c r="H13" s="837"/>
      <c r="I13" s="837"/>
      <c r="J13" s="1252">
        <f t="shared" si="2"/>
        <v>0</v>
      </c>
    </row>
    <row r="14" spans="1:10" s="1187" customFormat="1" ht="15">
      <c r="A14" s="1776"/>
      <c r="B14" s="1179" t="s">
        <v>117</v>
      </c>
      <c r="C14" s="837"/>
      <c r="D14" s="837"/>
      <c r="E14" s="837"/>
      <c r="F14" s="837"/>
      <c r="G14" s="837"/>
      <c r="H14" s="837"/>
      <c r="I14" s="837"/>
      <c r="J14" s="1252">
        <f t="shared" si="2"/>
        <v>0</v>
      </c>
    </row>
    <row r="15" spans="1:10" s="1187" customFormat="1" ht="15">
      <c r="A15" s="1776"/>
      <c r="B15" s="1180" t="s">
        <v>93</v>
      </c>
      <c r="C15" s="837"/>
      <c r="D15" s="837"/>
      <c r="E15" s="837"/>
      <c r="F15" s="837"/>
      <c r="G15" s="837"/>
      <c r="H15" s="837"/>
      <c r="I15" s="837"/>
      <c r="J15" s="1252">
        <f t="shared" si="2"/>
        <v>0</v>
      </c>
    </row>
    <row r="16" spans="1:10" s="1187" customFormat="1" ht="15">
      <c r="A16" s="1776"/>
      <c r="B16" s="1179" t="s">
        <v>882</v>
      </c>
      <c r="C16" s="837"/>
      <c r="D16" s="837"/>
      <c r="E16" s="837"/>
      <c r="F16" s="837"/>
      <c r="G16" s="837"/>
      <c r="H16" s="837"/>
      <c r="I16" s="837"/>
      <c r="J16" s="1252">
        <f t="shared" si="2"/>
        <v>0</v>
      </c>
    </row>
    <row r="17" spans="1:10" s="1187" customFormat="1" ht="15">
      <c r="A17" s="1776"/>
      <c r="B17" s="1180" t="s">
        <v>93</v>
      </c>
      <c r="C17" s="837"/>
      <c r="D17" s="837"/>
      <c r="E17" s="837"/>
      <c r="F17" s="837"/>
      <c r="G17" s="837"/>
      <c r="H17" s="837"/>
      <c r="I17" s="837"/>
      <c r="J17" s="1252">
        <f t="shared" si="2"/>
        <v>0</v>
      </c>
    </row>
    <row r="18" spans="1:10" s="1187" customFormat="1" ht="15">
      <c r="A18" s="1776"/>
      <c r="B18" s="1179" t="s">
        <v>104</v>
      </c>
      <c r="C18" s="837"/>
      <c r="D18" s="837"/>
      <c r="E18" s="837"/>
      <c r="F18" s="837"/>
      <c r="G18" s="837"/>
      <c r="H18" s="837"/>
      <c r="I18" s="837"/>
      <c r="J18" s="1252">
        <f t="shared" si="2"/>
        <v>0</v>
      </c>
    </row>
    <row r="19" spans="1:10" s="1187" customFormat="1" ht="15">
      <c r="A19" s="1776"/>
      <c r="B19" s="1180" t="s">
        <v>95</v>
      </c>
      <c r="C19" s="837"/>
      <c r="D19" s="837"/>
      <c r="E19" s="837"/>
      <c r="F19" s="837"/>
      <c r="G19" s="837"/>
      <c r="H19" s="837"/>
      <c r="I19" s="837"/>
      <c r="J19" s="1252">
        <f t="shared" si="2"/>
        <v>0</v>
      </c>
    </row>
    <row r="20" spans="1:10" s="1187" customFormat="1" ht="15">
      <c r="A20" s="1776"/>
      <c r="B20" s="1179" t="s">
        <v>883</v>
      </c>
      <c r="C20" s="837"/>
      <c r="D20" s="837"/>
      <c r="E20" s="837"/>
      <c r="F20" s="837"/>
      <c r="G20" s="837"/>
      <c r="H20" s="837"/>
      <c r="I20" s="837"/>
      <c r="J20" s="1252">
        <f t="shared" si="2"/>
        <v>0</v>
      </c>
    </row>
    <row r="21" spans="1:10" s="1187" customFormat="1" ht="15">
      <c r="A21" s="1777"/>
      <c r="B21" s="1180" t="s">
        <v>95</v>
      </c>
      <c r="C21" s="837"/>
      <c r="D21" s="837"/>
      <c r="E21" s="837"/>
      <c r="F21" s="837"/>
      <c r="G21" s="837"/>
      <c r="H21" s="837"/>
      <c r="I21" s="837"/>
      <c r="J21" s="1252">
        <f t="shared" si="2"/>
        <v>0</v>
      </c>
    </row>
    <row r="22" spans="1:10" s="1187" customFormat="1" ht="30">
      <c r="A22" s="1775">
        <v>10</v>
      </c>
      <c r="B22" s="1179" t="s">
        <v>145</v>
      </c>
      <c r="C22" s="1274">
        <f aca="true" t="shared" si="3" ref="C22:E23">C24+C26</f>
        <v>0</v>
      </c>
      <c r="D22" s="1274">
        <f t="shared" si="3"/>
        <v>0</v>
      </c>
      <c r="E22" s="1274">
        <f t="shared" si="3"/>
        <v>0</v>
      </c>
      <c r="F22" s="1274">
        <f aca="true" t="shared" si="4" ref="F22:I23">F24+F26</f>
        <v>0</v>
      </c>
      <c r="G22" s="1274">
        <f t="shared" si="4"/>
        <v>0</v>
      </c>
      <c r="H22" s="1274">
        <f t="shared" si="4"/>
        <v>0</v>
      </c>
      <c r="I22" s="1274">
        <f t="shared" si="4"/>
        <v>0</v>
      </c>
      <c r="J22" s="1252">
        <f t="shared" si="2"/>
        <v>0</v>
      </c>
    </row>
    <row r="23" spans="1:10" s="1187" customFormat="1" ht="15">
      <c r="A23" s="1776"/>
      <c r="B23" s="1180" t="s">
        <v>95</v>
      </c>
      <c r="C23" s="1274">
        <f t="shared" si="3"/>
        <v>0</v>
      </c>
      <c r="D23" s="1274">
        <f t="shared" si="3"/>
        <v>0</v>
      </c>
      <c r="E23" s="1274">
        <f t="shared" si="3"/>
        <v>0</v>
      </c>
      <c r="F23" s="1274">
        <f t="shared" si="4"/>
        <v>0</v>
      </c>
      <c r="G23" s="1274">
        <f t="shared" si="4"/>
        <v>0</v>
      </c>
      <c r="H23" s="1274">
        <f t="shared" si="4"/>
        <v>0</v>
      </c>
      <c r="I23" s="1274">
        <f t="shared" si="4"/>
        <v>0</v>
      </c>
      <c r="J23" s="1252">
        <f t="shared" si="2"/>
        <v>0</v>
      </c>
    </row>
    <row r="24" spans="1:10" s="1187" customFormat="1" ht="30">
      <c r="A24" s="1776"/>
      <c r="B24" s="1179" t="s">
        <v>146</v>
      </c>
      <c r="C24" s="1275"/>
      <c r="D24" s="1275"/>
      <c r="E24" s="1275"/>
      <c r="F24" s="1275"/>
      <c r="G24" s="1275"/>
      <c r="H24" s="1275"/>
      <c r="I24" s="1275"/>
      <c r="J24" s="1252">
        <f t="shared" si="2"/>
        <v>0</v>
      </c>
    </row>
    <row r="25" spans="1:10" s="1187" customFormat="1" ht="15">
      <c r="A25" s="1776"/>
      <c r="B25" s="1180" t="s">
        <v>147</v>
      </c>
      <c r="C25" s="1275"/>
      <c r="D25" s="1275"/>
      <c r="E25" s="1275"/>
      <c r="F25" s="1275"/>
      <c r="G25" s="1275"/>
      <c r="H25" s="1275"/>
      <c r="I25" s="1275"/>
      <c r="J25" s="1252">
        <f t="shared" si="2"/>
        <v>0</v>
      </c>
    </row>
    <row r="26" spans="1:10" s="1187" customFormat="1" ht="30">
      <c r="A26" s="1776"/>
      <c r="B26" s="1179" t="s">
        <v>148</v>
      </c>
      <c r="C26" s="1275"/>
      <c r="D26" s="1275"/>
      <c r="E26" s="1275"/>
      <c r="F26" s="1275"/>
      <c r="G26" s="1275"/>
      <c r="H26" s="1275"/>
      <c r="I26" s="1275"/>
      <c r="J26" s="1252">
        <f t="shared" si="2"/>
        <v>0</v>
      </c>
    </row>
    <row r="27" spans="1:10" s="1187" customFormat="1" ht="15">
      <c r="A27" s="1777"/>
      <c r="B27" s="1180" t="s">
        <v>95</v>
      </c>
      <c r="C27" s="1275"/>
      <c r="D27" s="1275"/>
      <c r="E27" s="1275"/>
      <c r="F27" s="1275"/>
      <c r="G27" s="1275"/>
      <c r="H27" s="1275"/>
      <c r="I27" s="1275"/>
      <c r="J27" s="1252">
        <f t="shared" si="2"/>
        <v>0</v>
      </c>
    </row>
    <row r="28" spans="1:10" s="1187" customFormat="1" ht="15">
      <c r="A28" s="1771">
        <v>11</v>
      </c>
      <c r="B28" s="1179" t="s">
        <v>599</v>
      </c>
      <c r="C28" s="837"/>
      <c r="D28" s="837"/>
      <c r="E28" s="837"/>
      <c r="F28" s="837"/>
      <c r="G28" s="837"/>
      <c r="H28" s="837"/>
      <c r="I28" s="837"/>
      <c r="J28" s="1252">
        <f t="shared" si="2"/>
        <v>0</v>
      </c>
    </row>
    <row r="29" spans="1:10" s="1187" customFormat="1" ht="15">
      <c r="A29" s="1771"/>
      <c r="B29" s="1180" t="s">
        <v>93</v>
      </c>
      <c r="C29" s="837"/>
      <c r="D29" s="837"/>
      <c r="E29" s="837"/>
      <c r="F29" s="837"/>
      <c r="G29" s="837"/>
      <c r="H29" s="837"/>
      <c r="I29" s="837"/>
      <c r="J29" s="1252">
        <f t="shared" si="2"/>
        <v>0</v>
      </c>
    </row>
    <row r="30" spans="1:10" s="1187" customFormat="1" ht="15">
      <c r="A30" s="1772">
        <v>12</v>
      </c>
      <c r="B30" s="1183" t="s">
        <v>601</v>
      </c>
      <c r="C30" s="1252">
        <f>C8+C9+C10+C22+C28</f>
        <v>0</v>
      </c>
      <c r="D30" s="1252">
        <f aca="true" t="shared" si="5" ref="D30:I30">D8+D9+D10+D22+D28</f>
        <v>0</v>
      </c>
      <c r="E30" s="1252">
        <f t="shared" si="5"/>
        <v>0</v>
      </c>
      <c r="F30" s="1252">
        <f t="shared" si="5"/>
        <v>0</v>
      </c>
      <c r="G30" s="1252">
        <f t="shared" si="5"/>
        <v>0</v>
      </c>
      <c r="H30" s="1252">
        <f t="shared" si="5"/>
        <v>0</v>
      </c>
      <c r="I30" s="1252">
        <f t="shared" si="5"/>
        <v>0</v>
      </c>
      <c r="J30" s="1252">
        <f t="shared" si="2"/>
        <v>0</v>
      </c>
    </row>
    <row r="31" spans="1:10" s="1187" customFormat="1" ht="15">
      <c r="A31" s="1772"/>
      <c r="B31" s="1184" t="s">
        <v>93</v>
      </c>
      <c r="C31" s="1252">
        <f>C11+C23+C29</f>
        <v>0</v>
      </c>
      <c r="D31" s="1252">
        <f aca="true" t="shared" si="6" ref="D31:I31">D11+D23+D29</f>
        <v>0</v>
      </c>
      <c r="E31" s="1252">
        <f t="shared" si="6"/>
        <v>0</v>
      </c>
      <c r="F31" s="1252">
        <f t="shared" si="6"/>
        <v>0</v>
      </c>
      <c r="G31" s="1252">
        <f t="shared" si="6"/>
        <v>0</v>
      </c>
      <c r="H31" s="1252">
        <f t="shared" si="6"/>
        <v>0</v>
      </c>
      <c r="I31" s="1252">
        <f t="shared" si="6"/>
        <v>0</v>
      </c>
      <c r="J31" s="1252">
        <f t="shared" si="2"/>
        <v>0</v>
      </c>
    </row>
    <row r="32" spans="1:10" s="1187" customFormat="1" ht="15">
      <c r="A32" s="1772">
        <v>13</v>
      </c>
      <c r="B32" s="1183" t="s">
        <v>584</v>
      </c>
      <c r="C32" s="1252">
        <f>'R060201i'!C18-C30</f>
        <v>0</v>
      </c>
      <c r="D32" s="1252">
        <f>'R060201i'!D18-D30</f>
        <v>0</v>
      </c>
      <c r="E32" s="1252">
        <f>'R060201i'!E18-E30</f>
        <v>0</v>
      </c>
      <c r="F32" s="1252">
        <f>'R060201i'!F18-F30</f>
        <v>0</v>
      </c>
      <c r="G32" s="1252">
        <f>'R060201i'!G18-G30</f>
        <v>0</v>
      </c>
      <c r="H32" s="1252">
        <f>'R060201i'!H18-H30</f>
        <v>0</v>
      </c>
      <c r="I32" s="1252">
        <f>'R060201i'!I18-I30</f>
        <v>0</v>
      </c>
      <c r="J32" s="1252">
        <f t="shared" si="2"/>
        <v>0</v>
      </c>
    </row>
    <row r="33" spans="1:10" s="1187" customFormat="1" ht="15">
      <c r="A33" s="1772"/>
      <c r="B33" s="1184" t="s">
        <v>95</v>
      </c>
      <c r="C33" s="1252">
        <f>'R060201i'!C19-C31</f>
        <v>0</v>
      </c>
      <c r="D33" s="1252">
        <f>'R060201i'!D19-D31</f>
        <v>0</v>
      </c>
      <c r="E33" s="1252">
        <f>'R060201i'!E19-E31</f>
        <v>0</v>
      </c>
      <c r="F33" s="1252">
        <f>'R060201i'!F19-F31</f>
        <v>0</v>
      </c>
      <c r="G33" s="1252">
        <f>'R060201i'!G19-G31</f>
        <v>0</v>
      </c>
      <c r="H33" s="1252">
        <f>'R060201i'!H19-H31</f>
        <v>0</v>
      </c>
      <c r="I33" s="1252">
        <f>'R060201i'!I19-I31</f>
        <v>0</v>
      </c>
      <c r="J33" s="1252">
        <f t="shared" si="2"/>
        <v>0</v>
      </c>
    </row>
    <row r="34" spans="1:10" s="1187" customFormat="1" ht="15">
      <c r="A34" s="1772">
        <v>14</v>
      </c>
      <c r="B34" s="1183" t="s">
        <v>585</v>
      </c>
      <c r="C34" s="1252">
        <f>'R060201i'!C18-C30</f>
        <v>0</v>
      </c>
      <c r="D34" s="1252">
        <f>'R060201i'!D18-D30</f>
        <v>0</v>
      </c>
      <c r="E34" s="1252">
        <f>'R060201i'!E18-E30</f>
        <v>0</v>
      </c>
      <c r="F34" s="1252">
        <f>'R060201i'!F18-F30</f>
        <v>0</v>
      </c>
      <c r="G34" s="1252">
        <f>'R060201i'!G18-G30</f>
        <v>0</v>
      </c>
      <c r="H34" s="1252">
        <f>'R060201i'!H18-H30</f>
        <v>0</v>
      </c>
      <c r="I34" s="1252">
        <f>'R060201i'!I18-I30</f>
        <v>0</v>
      </c>
      <c r="J34" s="1252">
        <f t="shared" si="2"/>
        <v>0</v>
      </c>
    </row>
    <row r="35" spans="1:10" s="1187" customFormat="1" ht="15">
      <c r="A35" s="1772"/>
      <c r="B35" s="1184" t="s">
        <v>93</v>
      </c>
      <c r="C35" s="1252">
        <f>'R060201i'!C19-C31</f>
        <v>0</v>
      </c>
      <c r="D35" s="1252">
        <f>'R060201i'!D19-D31</f>
        <v>0</v>
      </c>
      <c r="E35" s="1252">
        <f>'R060201i'!E19-E31</f>
        <v>0</v>
      </c>
      <c r="F35" s="1252">
        <f>'R060201i'!F19-F31</f>
        <v>0</v>
      </c>
      <c r="G35" s="1252">
        <f>'R060201i'!G19-G31</f>
        <v>0</v>
      </c>
      <c r="H35" s="1252">
        <f>'R060201i'!H19-H31</f>
        <v>0</v>
      </c>
      <c r="I35" s="1252">
        <f>'R060201i'!I19-I31</f>
        <v>0</v>
      </c>
      <c r="J35" s="1252">
        <f t="shared" si="2"/>
        <v>0</v>
      </c>
    </row>
    <row r="36" s="746" customFormat="1" ht="14.25"/>
    <row r="37" s="746" customFormat="1" ht="15">
      <c r="B37" s="745" t="s">
        <v>211</v>
      </c>
    </row>
    <row r="38" s="746" customFormat="1" ht="15">
      <c r="B38" s="745"/>
    </row>
    <row r="39" s="746" customFormat="1" ht="15">
      <c r="B39" s="745" t="s">
        <v>211</v>
      </c>
    </row>
  </sheetData>
  <sheetProtection password="C7AC" sheet="1"/>
  <mergeCells count="10">
    <mergeCell ref="A4:A7"/>
    <mergeCell ref="B4:B5"/>
    <mergeCell ref="C4:I4"/>
    <mergeCell ref="J4:J5"/>
    <mergeCell ref="A32:A33"/>
    <mergeCell ref="A34:A35"/>
    <mergeCell ref="A10:A21"/>
    <mergeCell ref="A22:A27"/>
    <mergeCell ref="A28:A29"/>
    <mergeCell ref="A30:A31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140625" defaultRowHeight="12.75"/>
  <cols>
    <col min="1" max="1" width="6.28125" style="434" customWidth="1"/>
    <col min="2" max="2" width="93.00390625" style="79" customWidth="1"/>
    <col min="3" max="3" width="23.8515625" style="79" customWidth="1"/>
    <col min="4" max="4" width="19.57421875" style="79" customWidth="1"/>
    <col min="5" max="16384" width="9.140625" style="79" customWidth="1"/>
  </cols>
  <sheetData>
    <row r="1" spans="2:3" ht="12.75">
      <c r="B1" s="468" t="s">
        <v>614</v>
      </c>
      <c r="C1" s="457" t="s">
        <v>205</v>
      </c>
    </row>
    <row r="2" ht="12.75">
      <c r="B2" s="228" t="s">
        <v>756</v>
      </c>
    </row>
    <row r="3" spans="2:4" ht="15" customHeight="1" thickBot="1">
      <c r="B3" s="229" t="s">
        <v>206</v>
      </c>
      <c r="D3" s="79" t="s">
        <v>956</v>
      </c>
    </row>
    <row r="4" spans="1:4" s="1285" customFormat="1" ht="12.75">
      <c r="A4" s="1282" t="s">
        <v>212</v>
      </c>
      <c r="B4" s="1283" t="s">
        <v>561</v>
      </c>
      <c r="C4" s="1284" t="s">
        <v>530</v>
      </c>
      <c r="D4" s="1284" t="s">
        <v>154</v>
      </c>
    </row>
    <row r="5" spans="1:4" s="1285" customFormat="1" ht="12.75">
      <c r="A5" s="1286"/>
      <c r="B5" s="1287">
        <v>1</v>
      </c>
      <c r="C5" s="1288">
        <v>2</v>
      </c>
      <c r="D5" s="1288">
        <v>3</v>
      </c>
    </row>
    <row r="6" spans="1:4" ht="12.75">
      <c r="A6" s="441">
        <v>1</v>
      </c>
      <c r="B6" s="84" t="s">
        <v>605</v>
      </c>
      <c r="C6" s="1504">
        <f>C7+C8</f>
        <v>0</v>
      </c>
      <c r="D6" s="1504">
        <f>D7+D8</f>
        <v>0</v>
      </c>
    </row>
    <row r="7" spans="1:4" ht="12.75">
      <c r="A7" s="441" t="s">
        <v>221</v>
      </c>
      <c r="B7" s="469" t="s">
        <v>607</v>
      </c>
      <c r="C7" s="115"/>
      <c r="D7" s="115"/>
    </row>
    <row r="8" spans="1:4" ht="12.75">
      <c r="A8" s="441" t="s">
        <v>222</v>
      </c>
      <c r="B8" s="469" t="s">
        <v>606</v>
      </c>
      <c r="C8" s="115"/>
      <c r="D8" s="115"/>
    </row>
    <row r="9" spans="1:4" ht="12.75">
      <c r="A9" s="441">
        <v>2</v>
      </c>
      <c r="B9" s="182" t="s">
        <v>608</v>
      </c>
      <c r="C9" s="470"/>
      <c r="D9" s="470"/>
    </row>
    <row r="10" spans="1:4" ht="12.75">
      <c r="A10" s="441">
        <v>3</v>
      </c>
      <c r="B10" s="182" t="s">
        <v>609</v>
      </c>
      <c r="C10" s="470"/>
      <c r="D10" s="470"/>
    </row>
    <row r="11" spans="1:4" ht="12.75">
      <c r="A11" s="441">
        <v>4</v>
      </c>
      <c r="B11" s="81" t="s">
        <v>610</v>
      </c>
      <c r="C11" s="470"/>
      <c r="D11" s="470"/>
    </row>
    <row r="12" spans="1:4" ht="12.75">
      <c r="A12" s="441">
        <v>5</v>
      </c>
      <c r="B12" s="81" t="s">
        <v>611</v>
      </c>
      <c r="C12" s="115"/>
      <c r="D12" s="115"/>
    </row>
    <row r="13" spans="1:4" ht="12.75">
      <c r="A13" s="441">
        <v>6</v>
      </c>
      <c r="B13" s="84" t="s">
        <v>612</v>
      </c>
      <c r="C13" s="471">
        <f>C14+C15</f>
        <v>0</v>
      </c>
      <c r="D13" s="471">
        <f>D14+D15</f>
        <v>0</v>
      </c>
    </row>
    <row r="14" spans="1:4" ht="12.75">
      <c r="A14" s="441" t="s">
        <v>221</v>
      </c>
      <c r="B14" s="469" t="s">
        <v>613</v>
      </c>
      <c r="C14" s="115"/>
      <c r="D14" s="115"/>
    </row>
    <row r="15" spans="1:4" ht="13.5" thickBot="1">
      <c r="A15" s="472" t="s">
        <v>222</v>
      </c>
      <c r="B15" s="473" t="s">
        <v>606</v>
      </c>
      <c r="C15" s="474"/>
      <c r="D15" s="115"/>
    </row>
    <row r="16" spans="1:7" s="585" customFormat="1" ht="12.75">
      <c r="A16" s="582"/>
      <c r="B16" s="575"/>
      <c r="C16" s="575"/>
      <c r="D16" s="577"/>
      <c r="E16" s="577"/>
      <c r="F16" s="577"/>
      <c r="G16" s="577"/>
    </row>
    <row r="17" spans="1:7" s="585" customFormat="1" ht="12.75">
      <c r="A17" s="582"/>
      <c r="B17" s="575" t="s">
        <v>211</v>
      </c>
      <c r="C17" s="575"/>
      <c r="D17" s="577"/>
      <c r="E17" s="577"/>
      <c r="F17" s="577"/>
      <c r="G17" s="577"/>
    </row>
    <row r="18" spans="1:7" s="585" customFormat="1" ht="12.75">
      <c r="A18" s="582"/>
      <c r="B18" s="575"/>
      <c r="C18" s="575"/>
      <c r="D18" s="577"/>
      <c r="E18" s="577"/>
      <c r="F18" s="577"/>
      <c r="G18" s="577"/>
    </row>
    <row r="19" spans="1:7" s="585" customFormat="1" ht="12.75">
      <c r="A19" s="582"/>
      <c r="B19" s="575" t="s">
        <v>211</v>
      </c>
      <c r="C19" s="575"/>
      <c r="D19" s="577"/>
      <c r="E19" s="577"/>
      <c r="F19" s="577"/>
      <c r="G19" s="577"/>
    </row>
    <row r="20" s="585" customFormat="1" ht="12.75">
      <c r="A20" s="595"/>
    </row>
    <row r="21" s="585" customFormat="1" ht="12.75">
      <c r="A21" s="595"/>
    </row>
  </sheetData>
  <sheetProtection password="C7AC" sheet="1"/>
  <conditionalFormatting sqref="D9">
    <cfRule type="cellIs" priority="4" dxfId="0" operator="notEqual" stopIfTrue="1">
      <formula>RECOTHERL</formula>
    </cfRule>
  </conditionalFormatting>
  <conditionalFormatting sqref="D9">
    <cfRule type="cellIs" priority="3" dxfId="0" operator="notEqual" stopIfTrue="1">
      <formula>RECOTHERL</formula>
    </cfRule>
  </conditionalFormatting>
  <conditionalFormatting sqref="C9">
    <cfRule type="cellIs" priority="2" dxfId="0" operator="notEqual" stopIfTrue="1">
      <formula>RECOTHERL</formula>
    </cfRule>
  </conditionalFormatting>
  <conditionalFormatting sqref="C9">
    <cfRule type="cellIs" priority="1" dxfId="0" operator="notEqual" stopIfTrue="1">
      <formula>RECOTHERL</formula>
    </cfRule>
  </conditionalFormatting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0" zoomScaleNormal="85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" sqref="F8"/>
    </sheetView>
  </sheetViews>
  <sheetFormatPr defaultColWidth="9.140625" defaultRowHeight="12.75"/>
  <cols>
    <col min="1" max="1" width="4.28125" style="1330" customWidth="1"/>
    <col min="2" max="2" width="49.28125" style="1301" customWidth="1"/>
    <col min="3" max="14" width="17.7109375" style="1301" customWidth="1"/>
    <col min="15" max="16384" width="9.140625" style="1301" customWidth="1"/>
  </cols>
  <sheetData>
    <row r="1" spans="1:14" s="1291" customFormat="1" ht="15">
      <c r="A1" s="1289"/>
      <c r="B1" s="1290" t="s">
        <v>750</v>
      </c>
      <c r="C1" s="1289"/>
      <c r="D1" s="1289"/>
      <c r="E1" s="1289"/>
      <c r="F1" s="1289"/>
      <c r="G1" s="1289"/>
      <c r="H1" s="1289"/>
      <c r="I1" s="1289"/>
      <c r="J1" s="1289"/>
      <c r="K1" s="1289"/>
      <c r="L1" s="1100" t="s">
        <v>205</v>
      </c>
      <c r="M1" s="1100"/>
      <c r="N1" s="1100"/>
    </row>
    <row r="2" spans="1:14" s="1296" customFormat="1" ht="15">
      <c r="A2" s="1292"/>
      <c r="B2" s="1293" t="s">
        <v>23</v>
      </c>
      <c r="C2" s="1294"/>
      <c r="D2" s="1294"/>
      <c r="E2" s="1294"/>
      <c r="F2" s="1294"/>
      <c r="G2" s="1294"/>
      <c r="H2" s="1294"/>
      <c r="I2" s="1294"/>
      <c r="J2" s="1294"/>
      <c r="K2" s="1294"/>
      <c r="L2" s="1295"/>
      <c r="M2" s="1295"/>
      <c r="N2" s="1295"/>
    </row>
    <row r="3" spans="1:14" s="1296" customFormat="1" ht="15">
      <c r="A3" s="1297"/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M3" s="1298"/>
      <c r="N3" s="1298" t="s">
        <v>956</v>
      </c>
    </row>
    <row r="4" spans="1:14" s="1336" customFormat="1" ht="30" customHeight="1">
      <c r="A4" s="1333" t="s">
        <v>212</v>
      </c>
      <c r="B4" s="1333" t="s">
        <v>561</v>
      </c>
      <c r="C4" s="1333" t="s">
        <v>615</v>
      </c>
      <c r="D4" s="1334"/>
      <c r="E4" s="1334"/>
      <c r="F4" s="1334"/>
      <c r="G4" s="1333" t="s">
        <v>616</v>
      </c>
      <c r="H4" s="1334"/>
      <c r="I4" s="1334"/>
      <c r="J4" s="1334"/>
      <c r="K4" s="1335" t="s">
        <v>617</v>
      </c>
      <c r="L4" s="1335" t="s">
        <v>618</v>
      </c>
      <c r="M4" s="1335"/>
      <c r="N4" s="1335"/>
    </row>
    <row r="5" spans="1:14" s="1340" customFormat="1" ht="42.75">
      <c r="A5" s="1337"/>
      <c r="B5" s="1337"/>
      <c r="C5" s="1338" t="s">
        <v>208</v>
      </c>
      <c r="D5" s="1333" t="s">
        <v>156</v>
      </c>
      <c r="E5" s="1338" t="s">
        <v>86</v>
      </c>
      <c r="F5" s="1338" t="s">
        <v>155</v>
      </c>
      <c r="G5" s="1338" t="s">
        <v>208</v>
      </c>
      <c r="H5" s="1338" t="s">
        <v>156</v>
      </c>
      <c r="I5" s="1338" t="s">
        <v>86</v>
      </c>
      <c r="J5" s="1338" t="s">
        <v>155</v>
      </c>
      <c r="K5" s="1339" t="s">
        <v>208</v>
      </c>
      <c r="L5" s="1339" t="s">
        <v>156</v>
      </c>
      <c r="M5" s="1339" t="s">
        <v>86</v>
      </c>
      <c r="N5" s="1339" t="s">
        <v>155</v>
      </c>
    </row>
    <row r="6" spans="1:14" ht="15">
      <c r="A6" s="1302"/>
      <c r="B6" s="1299"/>
      <c r="C6" s="1299"/>
      <c r="D6" s="1303"/>
      <c r="E6" s="1303"/>
      <c r="F6" s="1303"/>
      <c r="G6" s="1299"/>
      <c r="H6" s="1303"/>
      <c r="I6" s="1303"/>
      <c r="J6" s="1303"/>
      <c r="K6" s="1304"/>
      <c r="L6" s="1305"/>
      <c r="M6" s="1305"/>
      <c r="N6" s="1305"/>
    </row>
    <row r="7" spans="1:14" ht="15">
      <c r="A7" s="1306"/>
      <c r="B7" s="1307">
        <v>1</v>
      </c>
      <c r="C7" s="1307">
        <v>2</v>
      </c>
      <c r="D7" s="1308">
        <v>3</v>
      </c>
      <c r="E7" s="1308">
        <v>4</v>
      </c>
      <c r="F7" s="1308">
        <v>5</v>
      </c>
      <c r="G7" s="1307">
        <v>6</v>
      </c>
      <c r="H7" s="1306">
        <v>7</v>
      </c>
      <c r="I7" s="1307">
        <v>8</v>
      </c>
      <c r="J7" s="1306">
        <v>9</v>
      </c>
      <c r="K7" s="1305">
        <v>10</v>
      </c>
      <c r="L7" s="1300">
        <v>11</v>
      </c>
      <c r="M7" s="1305">
        <v>12</v>
      </c>
      <c r="N7" s="1300">
        <v>13</v>
      </c>
    </row>
    <row r="8" spans="1:14" ht="30">
      <c r="A8" s="1309">
        <v>1</v>
      </c>
      <c r="B8" s="1310" t="s">
        <v>939</v>
      </c>
      <c r="C8" s="1311">
        <f aca="true" t="shared" si="0" ref="C8:J8">SUM(C9:C11)</f>
        <v>0</v>
      </c>
      <c r="D8" s="1311">
        <f t="shared" si="0"/>
        <v>0</v>
      </c>
      <c r="E8" s="1311">
        <f t="shared" si="0"/>
        <v>0</v>
      </c>
      <c r="F8" s="1311">
        <f t="shared" si="0"/>
        <v>0</v>
      </c>
      <c r="G8" s="1311">
        <f t="shared" si="0"/>
        <v>0</v>
      </c>
      <c r="H8" s="1311">
        <f t="shared" si="0"/>
        <v>0</v>
      </c>
      <c r="I8" s="1311">
        <f t="shared" si="0"/>
        <v>0</v>
      </c>
      <c r="J8" s="1311">
        <f t="shared" si="0"/>
        <v>0</v>
      </c>
      <c r="K8" s="1312">
        <f aca="true" t="shared" si="1" ref="K8:K27">C8-G8</f>
        <v>0</v>
      </c>
      <c r="L8" s="1312">
        <f aca="true" t="shared" si="2" ref="L8:L27">D8-H8</f>
        <v>0</v>
      </c>
      <c r="M8" s="1312">
        <f aca="true" t="shared" si="3" ref="M8:M27">E8-I8</f>
        <v>0</v>
      </c>
      <c r="N8" s="1312">
        <f aca="true" t="shared" si="4" ref="N8:N27">F8-J8</f>
        <v>0</v>
      </c>
    </row>
    <row r="9" spans="1:14" ht="45">
      <c r="A9" s="1313" t="s">
        <v>221</v>
      </c>
      <c r="B9" s="1314" t="s">
        <v>24</v>
      </c>
      <c r="C9" s="1315"/>
      <c r="D9" s="1315"/>
      <c r="E9" s="1315"/>
      <c r="F9" s="1315"/>
      <c r="G9" s="1315"/>
      <c r="H9" s="1315"/>
      <c r="I9" s="1315"/>
      <c r="J9" s="1315"/>
      <c r="K9" s="1312">
        <f t="shared" si="1"/>
        <v>0</v>
      </c>
      <c r="L9" s="1312">
        <f t="shared" si="2"/>
        <v>0</v>
      </c>
      <c r="M9" s="1312">
        <f t="shared" si="3"/>
        <v>0</v>
      </c>
      <c r="N9" s="1312">
        <f t="shared" si="4"/>
        <v>0</v>
      </c>
    </row>
    <row r="10" spans="1:14" ht="15">
      <c r="A10" s="1313" t="s">
        <v>222</v>
      </c>
      <c r="B10" s="1314" t="s">
        <v>959</v>
      </c>
      <c r="C10" s="1315"/>
      <c r="D10" s="1315"/>
      <c r="E10" s="1315"/>
      <c r="F10" s="1315"/>
      <c r="G10" s="1315"/>
      <c r="H10" s="1315"/>
      <c r="I10" s="1315"/>
      <c r="J10" s="1315"/>
      <c r="K10" s="1312">
        <f t="shared" si="1"/>
        <v>0</v>
      </c>
      <c r="L10" s="1312">
        <f t="shared" si="2"/>
        <v>0</v>
      </c>
      <c r="M10" s="1312">
        <f t="shared" si="3"/>
        <v>0</v>
      </c>
      <c r="N10" s="1312">
        <f t="shared" si="4"/>
        <v>0</v>
      </c>
    </row>
    <row r="11" spans="1:14" ht="15">
      <c r="A11" s="1313" t="s">
        <v>223</v>
      </c>
      <c r="B11" s="1314" t="s">
        <v>409</v>
      </c>
      <c r="C11" s="1315"/>
      <c r="D11" s="1315"/>
      <c r="E11" s="1315"/>
      <c r="F11" s="1315"/>
      <c r="G11" s="1315"/>
      <c r="H11" s="1315"/>
      <c r="I11" s="1315"/>
      <c r="J11" s="1315"/>
      <c r="K11" s="1312">
        <f t="shared" si="1"/>
        <v>0</v>
      </c>
      <c r="L11" s="1312">
        <f t="shared" si="2"/>
        <v>0</v>
      </c>
      <c r="M11" s="1312">
        <f t="shared" si="3"/>
        <v>0</v>
      </c>
      <c r="N11" s="1312">
        <f t="shared" si="4"/>
        <v>0</v>
      </c>
    </row>
    <row r="12" spans="1:14" ht="15">
      <c r="A12" s="1309">
        <v>2</v>
      </c>
      <c r="B12" s="1310" t="s">
        <v>410</v>
      </c>
      <c r="C12" s="1311">
        <f aca="true" t="shared" si="5" ref="C12:J12">SUM(C13:C19)</f>
        <v>0</v>
      </c>
      <c r="D12" s="1311">
        <f t="shared" si="5"/>
        <v>0</v>
      </c>
      <c r="E12" s="1311">
        <f t="shared" si="5"/>
        <v>0</v>
      </c>
      <c r="F12" s="1311">
        <f t="shared" si="5"/>
        <v>0</v>
      </c>
      <c r="G12" s="1311">
        <f t="shared" si="5"/>
        <v>0</v>
      </c>
      <c r="H12" s="1311">
        <f t="shared" si="5"/>
        <v>0</v>
      </c>
      <c r="I12" s="1311">
        <f t="shared" si="5"/>
        <v>0</v>
      </c>
      <c r="J12" s="1311">
        <f t="shared" si="5"/>
        <v>0</v>
      </c>
      <c r="K12" s="1312">
        <f t="shared" si="1"/>
        <v>0</v>
      </c>
      <c r="L12" s="1312">
        <f t="shared" si="2"/>
        <v>0</v>
      </c>
      <c r="M12" s="1312">
        <f t="shared" si="3"/>
        <v>0</v>
      </c>
      <c r="N12" s="1312">
        <f t="shared" si="4"/>
        <v>0</v>
      </c>
    </row>
    <row r="13" spans="1:14" ht="15">
      <c r="A13" s="1313" t="s">
        <v>221</v>
      </c>
      <c r="B13" s="1314" t="s">
        <v>621</v>
      </c>
      <c r="C13" s="1315"/>
      <c r="D13" s="1315"/>
      <c r="E13" s="1315"/>
      <c r="F13" s="1315"/>
      <c r="G13" s="1315"/>
      <c r="H13" s="1315"/>
      <c r="I13" s="1315"/>
      <c r="J13" s="1315"/>
      <c r="K13" s="1312">
        <f t="shared" si="1"/>
        <v>0</v>
      </c>
      <c r="L13" s="1312">
        <f t="shared" si="2"/>
        <v>0</v>
      </c>
      <c r="M13" s="1312">
        <f t="shared" si="3"/>
        <v>0</v>
      </c>
      <c r="N13" s="1312">
        <f t="shared" si="4"/>
        <v>0</v>
      </c>
    </row>
    <row r="14" spans="1:14" ht="30">
      <c r="A14" s="1313" t="s">
        <v>222</v>
      </c>
      <c r="B14" s="1314" t="s">
        <v>620</v>
      </c>
      <c r="C14" s="1315"/>
      <c r="D14" s="1315"/>
      <c r="E14" s="1315"/>
      <c r="F14" s="1315"/>
      <c r="G14" s="1315"/>
      <c r="H14" s="1315"/>
      <c r="I14" s="1315"/>
      <c r="J14" s="1315"/>
      <c r="K14" s="1312">
        <f t="shared" si="1"/>
        <v>0</v>
      </c>
      <c r="L14" s="1312">
        <f t="shared" si="2"/>
        <v>0</v>
      </c>
      <c r="M14" s="1312">
        <f t="shared" si="3"/>
        <v>0</v>
      </c>
      <c r="N14" s="1312">
        <f t="shared" si="4"/>
        <v>0</v>
      </c>
    </row>
    <row r="15" spans="1:14" ht="15">
      <c r="A15" s="1313" t="s">
        <v>223</v>
      </c>
      <c r="B15" s="1314" t="s">
        <v>622</v>
      </c>
      <c r="C15" s="1315"/>
      <c r="D15" s="1315"/>
      <c r="E15" s="1315"/>
      <c r="F15" s="1315"/>
      <c r="G15" s="1315"/>
      <c r="H15" s="1315"/>
      <c r="I15" s="1315"/>
      <c r="J15" s="1315"/>
      <c r="K15" s="1312">
        <f t="shared" si="1"/>
        <v>0</v>
      </c>
      <c r="L15" s="1312">
        <f t="shared" si="2"/>
        <v>0</v>
      </c>
      <c r="M15" s="1312">
        <f t="shared" si="3"/>
        <v>0</v>
      </c>
      <c r="N15" s="1312">
        <f t="shared" si="4"/>
        <v>0</v>
      </c>
    </row>
    <row r="16" spans="1:14" ht="15">
      <c r="A16" s="1313" t="s">
        <v>224</v>
      </c>
      <c r="B16" s="1314" t="s">
        <v>624</v>
      </c>
      <c r="C16" s="1315"/>
      <c r="D16" s="1315"/>
      <c r="E16" s="1315"/>
      <c r="F16" s="1315"/>
      <c r="G16" s="1315"/>
      <c r="H16" s="1315"/>
      <c r="I16" s="1315"/>
      <c r="J16" s="1315"/>
      <c r="K16" s="1312">
        <f t="shared" si="1"/>
        <v>0</v>
      </c>
      <c r="L16" s="1312">
        <f t="shared" si="2"/>
        <v>0</v>
      </c>
      <c r="M16" s="1312">
        <f t="shared" si="3"/>
        <v>0</v>
      </c>
      <c r="N16" s="1312">
        <f t="shared" si="4"/>
        <v>0</v>
      </c>
    </row>
    <row r="17" spans="1:14" ht="15">
      <c r="A17" s="1313" t="s">
        <v>225</v>
      </c>
      <c r="B17" s="1314" t="s">
        <v>623</v>
      </c>
      <c r="C17" s="1315"/>
      <c r="D17" s="1315"/>
      <c r="E17" s="1315"/>
      <c r="F17" s="1315"/>
      <c r="G17" s="1315"/>
      <c r="H17" s="1315"/>
      <c r="I17" s="1315"/>
      <c r="J17" s="1315"/>
      <c r="K17" s="1312">
        <f t="shared" si="1"/>
        <v>0</v>
      </c>
      <c r="L17" s="1312">
        <f t="shared" si="2"/>
        <v>0</v>
      </c>
      <c r="M17" s="1312">
        <f t="shared" si="3"/>
        <v>0</v>
      </c>
      <c r="N17" s="1312">
        <f t="shared" si="4"/>
        <v>0</v>
      </c>
    </row>
    <row r="18" spans="1:14" ht="15">
      <c r="A18" s="1313" t="s">
        <v>389</v>
      </c>
      <c r="B18" s="1314" t="s">
        <v>625</v>
      </c>
      <c r="C18" s="1315"/>
      <c r="D18" s="1315"/>
      <c r="E18" s="1315"/>
      <c r="F18" s="1315"/>
      <c r="G18" s="1315"/>
      <c r="H18" s="1315"/>
      <c r="I18" s="1315"/>
      <c r="J18" s="1315"/>
      <c r="K18" s="1312">
        <f t="shared" si="1"/>
        <v>0</v>
      </c>
      <c r="L18" s="1312">
        <f t="shared" si="2"/>
        <v>0</v>
      </c>
      <c r="M18" s="1312">
        <f t="shared" si="3"/>
        <v>0</v>
      </c>
      <c r="N18" s="1312">
        <f t="shared" si="4"/>
        <v>0</v>
      </c>
    </row>
    <row r="19" spans="1:14" ht="15">
      <c r="A19" s="1313" t="s">
        <v>390</v>
      </c>
      <c r="B19" s="1314" t="s">
        <v>420</v>
      </c>
      <c r="C19" s="1315"/>
      <c r="D19" s="1315"/>
      <c r="E19" s="1315"/>
      <c r="F19" s="1315"/>
      <c r="G19" s="1315"/>
      <c r="H19" s="1315"/>
      <c r="I19" s="1315"/>
      <c r="J19" s="1315"/>
      <c r="K19" s="1312">
        <f t="shared" si="1"/>
        <v>0</v>
      </c>
      <c r="L19" s="1312">
        <f t="shared" si="2"/>
        <v>0</v>
      </c>
      <c r="M19" s="1312">
        <f t="shared" si="3"/>
        <v>0</v>
      </c>
      <c r="N19" s="1312">
        <f t="shared" si="4"/>
        <v>0</v>
      </c>
    </row>
    <row r="20" spans="1:14" ht="15">
      <c r="A20" s="1316">
        <v>3</v>
      </c>
      <c r="B20" s="1317" t="s">
        <v>421</v>
      </c>
      <c r="C20" s="1311">
        <f aca="true" t="shared" si="6" ref="C20:J20">SUM(C8,C12)</f>
        <v>0</v>
      </c>
      <c r="D20" s="1311">
        <f t="shared" si="6"/>
        <v>0</v>
      </c>
      <c r="E20" s="1311">
        <f t="shared" si="6"/>
        <v>0</v>
      </c>
      <c r="F20" s="1311">
        <f t="shared" si="6"/>
        <v>0</v>
      </c>
      <c r="G20" s="1311">
        <f t="shared" si="6"/>
        <v>0</v>
      </c>
      <c r="H20" s="1311">
        <f t="shared" si="6"/>
        <v>0</v>
      </c>
      <c r="I20" s="1311">
        <f t="shared" si="6"/>
        <v>0</v>
      </c>
      <c r="J20" s="1311">
        <f t="shared" si="6"/>
        <v>0</v>
      </c>
      <c r="K20" s="1312">
        <f t="shared" si="1"/>
        <v>0</v>
      </c>
      <c r="L20" s="1312">
        <f t="shared" si="2"/>
        <v>0</v>
      </c>
      <c r="M20" s="1312">
        <f t="shared" si="3"/>
        <v>0</v>
      </c>
      <c r="N20" s="1312">
        <f t="shared" si="4"/>
        <v>0</v>
      </c>
    </row>
    <row r="21" spans="1:14" ht="15">
      <c r="A21" s="1313">
        <v>4</v>
      </c>
      <c r="B21" s="1318" t="s">
        <v>422</v>
      </c>
      <c r="C21" s="1315"/>
      <c r="D21" s="1315"/>
      <c r="E21" s="1315"/>
      <c r="F21" s="1315"/>
      <c r="G21" s="1315"/>
      <c r="H21" s="1315"/>
      <c r="I21" s="1315"/>
      <c r="J21" s="1315"/>
      <c r="K21" s="1312">
        <f t="shared" si="1"/>
        <v>0</v>
      </c>
      <c r="L21" s="1312">
        <f t="shared" si="2"/>
        <v>0</v>
      </c>
      <c r="M21" s="1312">
        <f t="shared" si="3"/>
        <v>0</v>
      </c>
      <c r="N21" s="1312">
        <f t="shared" si="4"/>
        <v>0</v>
      </c>
    </row>
    <row r="22" spans="1:14" ht="30">
      <c r="A22" s="1313">
        <v>5</v>
      </c>
      <c r="B22" s="1318" t="s">
        <v>423</v>
      </c>
      <c r="C22" s="1315"/>
      <c r="D22" s="1315"/>
      <c r="E22" s="1315"/>
      <c r="F22" s="1315"/>
      <c r="G22" s="1315"/>
      <c r="H22" s="1315"/>
      <c r="I22" s="1315"/>
      <c r="J22" s="1315"/>
      <c r="K22" s="1312">
        <f t="shared" si="1"/>
        <v>0</v>
      </c>
      <c r="L22" s="1312">
        <f t="shared" si="2"/>
        <v>0</v>
      </c>
      <c r="M22" s="1312">
        <f t="shared" si="3"/>
        <v>0</v>
      </c>
      <c r="N22" s="1312">
        <f t="shared" si="4"/>
        <v>0</v>
      </c>
    </row>
    <row r="23" spans="1:14" ht="15">
      <c r="A23" s="1313">
        <v>6</v>
      </c>
      <c r="B23" s="1318" t="s">
        <v>235</v>
      </c>
      <c r="C23" s="1315"/>
      <c r="D23" s="1315"/>
      <c r="E23" s="1315"/>
      <c r="F23" s="1315"/>
      <c r="G23" s="1315"/>
      <c r="H23" s="1315"/>
      <c r="I23" s="1315"/>
      <c r="J23" s="1315"/>
      <c r="K23" s="1312">
        <f t="shared" si="1"/>
        <v>0</v>
      </c>
      <c r="L23" s="1312">
        <f t="shared" si="2"/>
        <v>0</v>
      </c>
      <c r="M23" s="1312">
        <f t="shared" si="3"/>
        <v>0</v>
      </c>
      <c r="N23" s="1312">
        <f t="shared" si="4"/>
        <v>0</v>
      </c>
    </row>
    <row r="24" spans="1:14" ht="15">
      <c r="A24" s="1316">
        <v>7</v>
      </c>
      <c r="B24" s="1317" t="s">
        <v>424</v>
      </c>
      <c r="C24" s="1311">
        <f aca="true" t="shared" si="7" ref="C24:J24">SUM(C20:C23)</f>
        <v>0</v>
      </c>
      <c r="D24" s="1311">
        <f t="shared" si="7"/>
        <v>0</v>
      </c>
      <c r="E24" s="1311">
        <f t="shared" si="7"/>
        <v>0</v>
      </c>
      <c r="F24" s="1311">
        <f t="shared" si="7"/>
        <v>0</v>
      </c>
      <c r="G24" s="1311">
        <f t="shared" si="7"/>
        <v>0</v>
      </c>
      <c r="H24" s="1311">
        <f t="shared" si="7"/>
        <v>0</v>
      </c>
      <c r="I24" s="1311">
        <f t="shared" si="7"/>
        <v>0</v>
      </c>
      <c r="J24" s="1311">
        <f t="shared" si="7"/>
        <v>0</v>
      </c>
      <c r="K24" s="1312">
        <f t="shared" si="1"/>
        <v>0</v>
      </c>
      <c r="L24" s="1312">
        <f t="shared" si="2"/>
        <v>0</v>
      </c>
      <c r="M24" s="1312">
        <f t="shared" si="3"/>
        <v>0</v>
      </c>
      <c r="N24" s="1312">
        <f t="shared" si="4"/>
        <v>0</v>
      </c>
    </row>
    <row r="25" spans="1:14" ht="15">
      <c r="A25" s="1313">
        <v>8</v>
      </c>
      <c r="B25" s="1318" t="s">
        <v>425</v>
      </c>
      <c r="C25" s="1315"/>
      <c r="D25" s="1315"/>
      <c r="E25" s="1315"/>
      <c r="F25" s="1315"/>
      <c r="G25" s="1315"/>
      <c r="H25" s="1315"/>
      <c r="I25" s="1315"/>
      <c r="J25" s="1315"/>
      <c r="K25" s="1312">
        <f t="shared" si="1"/>
        <v>0</v>
      </c>
      <c r="L25" s="1312">
        <f t="shared" si="2"/>
        <v>0</v>
      </c>
      <c r="M25" s="1312">
        <f t="shared" si="3"/>
        <v>0</v>
      </c>
      <c r="N25" s="1312">
        <f t="shared" si="4"/>
        <v>0</v>
      </c>
    </row>
    <row r="26" spans="1:14" ht="15">
      <c r="A26" s="1313">
        <v>9</v>
      </c>
      <c r="B26" s="1318" t="s">
        <v>626</v>
      </c>
      <c r="C26" s="1315"/>
      <c r="D26" s="1315"/>
      <c r="E26" s="1315"/>
      <c r="F26" s="1315"/>
      <c r="G26" s="1315"/>
      <c r="H26" s="1315"/>
      <c r="I26" s="1315"/>
      <c r="J26" s="1315"/>
      <c r="K26" s="1312">
        <f t="shared" si="1"/>
        <v>0</v>
      </c>
      <c r="L26" s="1312">
        <f t="shared" si="2"/>
        <v>0</v>
      </c>
      <c r="M26" s="1312">
        <f t="shared" si="3"/>
        <v>0</v>
      </c>
      <c r="N26" s="1312">
        <f t="shared" si="4"/>
        <v>0</v>
      </c>
    </row>
    <row r="27" spans="1:14" ht="28.5">
      <c r="A27" s="1319">
        <v>10</v>
      </c>
      <c r="B27" s="1320" t="s">
        <v>426</v>
      </c>
      <c r="C27" s="1312">
        <f aca="true" t="shared" si="8" ref="C27:J27">SUM(C24:C26)</f>
        <v>0</v>
      </c>
      <c r="D27" s="1312">
        <f t="shared" si="8"/>
        <v>0</v>
      </c>
      <c r="E27" s="1312">
        <f t="shared" si="8"/>
        <v>0</v>
      </c>
      <c r="F27" s="1312">
        <f t="shared" si="8"/>
        <v>0</v>
      </c>
      <c r="G27" s="1312">
        <f t="shared" si="8"/>
        <v>0</v>
      </c>
      <c r="H27" s="1312">
        <f t="shared" si="8"/>
        <v>0</v>
      </c>
      <c r="I27" s="1312">
        <f t="shared" si="8"/>
        <v>0</v>
      </c>
      <c r="J27" s="1312">
        <f t="shared" si="8"/>
        <v>0</v>
      </c>
      <c r="K27" s="1312">
        <f t="shared" si="1"/>
        <v>0</v>
      </c>
      <c r="L27" s="1312">
        <f t="shared" si="2"/>
        <v>0</v>
      </c>
      <c r="M27" s="1312">
        <f t="shared" si="3"/>
        <v>0</v>
      </c>
      <c r="N27" s="1312">
        <f t="shared" si="4"/>
        <v>0</v>
      </c>
    </row>
    <row r="28" spans="1:14" s="1324" customFormat="1" ht="30">
      <c r="A28" s="1321"/>
      <c r="B28" s="1322" t="s">
        <v>619</v>
      </c>
      <c r="C28" s="1315"/>
      <c r="D28" s="1323"/>
      <c r="E28" s="1323"/>
      <c r="F28" s="1323"/>
      <c r="G28" s="1323"/>
      <c r="H28" s="1323"/>
      <c r="I28" s="1323"/>
      <c r="J28" s="1323"/>
      <c r="K28" s="1323"/>
      <c r="L28" s="1323"/>
      <c r="M28" s="1323"/>
      <c r="N28" s="1323"/>
    </row>
    <row r="29" spans="1:11" s="1328" customFormat="1" ht="15">
      <c r="A29" s="1325"/>
      <c r="B29" s="1326"/>
      <c r="C29" s="1326"/>
      <c r="D29" s="1327"/>
      <c r="E29" s="1327"/>
      <c r="F29" s="1327"/>
      <c r="G29" s="1327"/>
      <c r="H29" s="1327"/>
      <c r="I29" s="1327"/>
      <c r="J29" s="1327"/>
      <c r="K29" s="1327"/>
    </row>
    <row r="30" spans="1:11" s="1328" customFormat="1" ht="15">
      <c r="A30" s="1325"/>
      <c r="B30" s="1326" t="s">
        <v>211</v>
      </c>
      <c r="C30" s="1326"/>
      <c r="D30" s="1327"/>
      <c r="E30" s="1327"/>
      <c r="F30" s="1327"/>
      <c r="G30" s="1327"/>
      <c r="H30" s="1327"/>
      <c r="I30" s="1327"/>
      <c r="J30" s="1327"/>
      <c r="K30" s="1327"/>
    </row>
    <row r="31" spans="1:11" s="1328" customFormat="1" ht="15">
      <c r="A31" s="1325"/>
      <c r="B31" s="1326"/>
      <c r="C31" s="1326"/>
      <c r="D31" s="1327"/>
      <c r="E31" s="1327"/>
      <c r="F31" s="1327"/>
      <c r="G31" s="1327"/>
      <c r="H31" s="1327"/>
      <c r="I31" s="1327"/>
      <c r="J31" s="1327"/>
      <c r="K31" s="1327"/>
    </row>
    <row r="32" spans="1:11" s="1328" customFormat="1" ht="15">
      <c r="A32" s="1325"/>
      <c r="B32" s="1326" t="s">
        <v>211</v>
      </c>
      <c r="C32" s="1326"/>
      <c r="D32" s="1327"/>
      <c r="E32" s="1327"/>
      <c r="F32" s="1327"/>
      <c r="G32" s="1327"/>
      <c r="H32" s="1327"/>
      <c r="I32" s="1327"/>
      <c r="J32" s="1327"/>
      <c r="K32" s="1327"/>
    </row>
    <row r="33" s="1328" customFormat="1" ht="15">
      <c r="A33" s="1329"/>
    </row>
    <row r="34" spans="4:6" ht="15">
      <c r="D34" s="1296"/>
      <c r="E34" s="1296"/>
      <c r="F34" s="1296"/>
    </row>
    <row r="35" spans="4:6" ht="15">
      <c r="D35" s="1296"/>
      <c r="E35" s="1296"/>
      <c r="F35" s="1296"/>
    </row>
    <row r="36" spans="4:6" ht="15">
      <c r="D36" s="1331"/>
      <c r="E36" s="1331"/>
      <c r="F36" s="1331"/>
    </row>
    <row r="37" spans="4:6" ht="15">
      <c r="D37" s="1331"/>
      <c r="E37" s="1331"/>
      <c r="F37" s="1331"/>
    </row>
    <row r="38" spans="4:6" ht="15">
      <c r="D38" s="1296"/>
      <c r="E38" s="1296"/>
      <c r="F38" s="1296"/>
    </row>
    <row r="39" spans="4:6" ht="15">
      <c r="D39" s="1331"/>
      <c r="E39" s="1331"/>
      <c r="F39" s="1331"/>
    </row>
    <row r="40" spans="4:6" ht="15">
      <c r="D40" s="1331"/>
      <c r="E40" s="1331"/>
      <c r="F40" s="1331"/>
    </row>
    <row r="41" spans="4:6" ht="15">
      <c r="D41" s="1332"/>
      <c r="E41" s="1332"/>
      <c r="F41" s="1332"/>
    </row>
    <row r="42" spans="4:6" ht="15">
      <c r="D42" s="1296"/>
      <c r="E42" s="1296"/>
      <c r="F42" s="1296"/>
    </row>
  </sheetData>
  <sheetProtection password="C7AC" sheet="1"/>
  <printOptions/>
  <pageMargins left="0.75" right="0.75" top="1" bottom="1" header="0.5" footer="0.5"/>
  <pageSetup horizontalDpi="600" verticalDpi="600" orientation="landscape" paperSize="9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9" sqref="I49"/>
    </sheetView>
  </sheetViews>
  <sheetFormatPr defaultColWidth="9.140625" defaultRowHeight="12.75"/>
  <cols>
    <col min="1" max="1" width="3.57421875" style="624" customWidth="1"/>
    <col min="2" max="2" width="5.7109375" style="624" customWidth="1"/>
    <col min="3" max="3" width="15.421875" style="624" customWidth="1"/>
    <col min="4" max="4" width="7.7109375" style="624" customWidth="1"/>
    <col min="5" max="5" width="12.8515625" style="624" customWidth="1"/>
    <col min="6" max="6" width="13.140625" style="624" customWidth="1"/>
    <col min="7" max="8" width="14.00390625" style="624" customWidth="1"/>
    <col min="9" max="9" width="13.28125" style="624" customWidth="1"/>
    <col min="10" max="10" width="13.8515625" style="624" customWidth="1"/>
    <col min="11" max="11" width="10.57421875" style="624" customWidth="1"/>
    <col min="12" max="12" width="10.8515625" style="624" customWidth="1"/>
    <col min="13" max="16384" width="9.140625" style="624" customWidth="1"/>
  </cols>
  <sheetData>
    <row r="1" spans="2:5" s="623" customFormat="1" ht="12.75">
      <c r="B1" s="156"/>
      <c r="C1" s="156" t="s">
        <v>751</v>
      </c>
      <c r="D1" s="157"/>
      <c r="E1" s="622"/>
    </row>
    <row r="2" spans="2:5" ht="12.75">
      <c r="B2" s="88"/>
      <c r="C2" s="88" t="s">
        <v>636</v>
      </c>
      <c r="D2" s="89"/>
      <c r="E2" s="92"/>
    </row>
    <row r="3" spans="2:10" ht="13.5" thickBot="1">
      <c r="B3" s="625"/>
      <c r="C3" s="625"/>
      <c r="D3" s="625"/>
      <c r="E3" s="625"/>
      <c r="J3" s="624" t="s">
        <v>956</v>
      </c>
    </row>
    <row r="4" spans="2:10" ht="15.75" customHeight="1">
      <c r="B4" s="1784" t="s">
        <v>212</v>
      </c>
      <c r="C4" s="1787" t="s">
        <v>627</v>
      </c>
      <c r="D4" s="1788"/>
      <c r="E4" s="1788"/>
      <c r="F4" s="1788"/>
      <c r="G4" s="1788"/>
      <c r="H4" s="1788"/>
      <c r="I4" s="1788"/>
      <c r="J4" s="1789"/>
    </row>
    <row r="5" spans="2:10" ht="12.75">
      <c r="B5" s="1785"/>
      <c r="C5" s="1790" t="s">
        <v>628</v>
      </c>
      <c r="D5" s="539"/>
      <c r="E5" s="1792" t="s">
        <v>629</v>
      </c>
      <c r="F5" s="1793"/>
      <c r="G5" s="1793"/>
      <c r="H5" s="1793"/>
      <c r="I5" s="1793"/>
      <c r="J5" s="1794"/>
    </row>
    <row r="6" spans="2:10" ht="25.5">
      <c r="B6" s="1786"/>
      <c r="C6" s="1791"/>
      <c r="D6" s="540" t="s">
        <v>630</v>
      </c>
      <c r="E6" s="540" t="s">
        <v>631</v>
      </c>
      <c r="F6" s="540" t="s">
        <v>632</v>
      </c>
      <c r="G6" s="540" t="s">
        <v>235</v>
      </c>
      <c r="H6" s="540" t="s">
        <v>632</v>
      </c>
      <c r="I6" s="541" t="s">
        <v>208</v>
      </c>
      <c r="J6" s="541" t="s">
        <v>633</v>
      </c>
    </row>
    <row r="7" spans="2:10" ht="12.75">
      <c r="B7" s="626">
        <v>1</v>
      </c>
      <c r="C7" s="627">
        <v>2</v>
      </c>
      <c r="D7" s="628">
        <v>3</v>
      </c>
      <c r="E7" s="627">
        <v>4</v>
      </c>
      <c r="F7" s="627">
        <v>5</v>
      </c>
      <c r="G7" s="627">
        <v>6</v>
      </c>
      <c r="H7" s="627">
        <v>7</v>
      </c>
      <c r="I7" s="629">
        <v>8</v>
      </c>
      <c r="J7" s="629">
        <v>9</v>
      </c>
    </row>
    <row r="8" spans="2:10" ht="12.75">
      <c r="B8" s="542"/>
      <c r="C8" s="542"/>
      <c r="D8" s="543"/>
      <c r="E8" s="543"/>
      <c r="F8" s="543"/>
      <c r="G8" s="543"/>
      <c r="H8" s="543"/>
      <c r="I8" s="543"/>
      <c r="J8" s="543"/>
    </row>
    <row r="9" spans="2:10" ht="12.75">
      <c r="B9" s="542"/>
      <c r="C9" s="542"/>
      <c r="D9" s="543"/>
      <c r="E9" s="543"/>
      <c r="F9" s="543"/>
      <c r="G9" s="543"/>
      <c r="H9" s="543"/>
      <c r="I9" s="543"/>
      <c r="J9" s="543"/>
    </row>
    <row r="10" spans="2:10" ht="12.75">
      <c r="B10" s="542"/>
      <c r="C10" s="542"/>
      <c r="D10" s="543"/>
      <c r="E10" s="543"/>
      <c r="F10" s="543"/>
      <c r="G10" s="543"/>
      <c r="H10" s="543"/>
      <c r="I10" s="543"/>
      <c r="J10" s="543"/>
    </row>
    <row r="11" spans="2:10" ht="12.75">
      <c r="B11" s="542"/>
      <c r="C11" s="542"/>
      <c r="D11" s="543"/>
      <c r="E11" s="543"/>
      <c r="F11" s="543"/>
      <c r="G11" s="543"/>
      <c r="H11" s="543"/>
      <c r="I11" s="543"/>
      <c r="J11" s="543"/>
    </row>
    <row r="12" spans="2:10" ht="12.75">
      <c r="B12" s="542"/>
      <c r="C12" s="542"/>
      <c r="D12" s="543"/>
      <c r="E12" s="543"/>
      <c r="F12" s="543"/>
      <c r="G12" s="543"/>
      <c r="H12" s="543"/>
      <c r="I12" s="543"/>
      <c r="J12" s="543"/>
    </row>
    <row r="13" spans="2:10" ht="12.75">
      <c r="B13" s="542"/>
      <c r="C13" s="542"/>
      <c r="D13" s="543"/>
      <c r="E13" s="543"/>
      <c r="F13" s="543"/>
      <c r="G13" s="543"/>
      <c r="H13" s="543"/>
      <c r="I13" s="543"/>
      <c r="J13" s="543"/>
    </row>
    <row r="14" spans="2:10" ht="12.75">
      <c r="B14" s="542"/>
      <c r="C14" s="542"/>
      <c r="D14" s="543"/>
      <c r="E14" s="543"/>
      <c r="F14" s="543"/>
      <c r="G14" s="543"/>
      <c r="H14" s="543"/>
      <c r="I14" s="543"/>
      <c r="J14" s="543"/>
    </row>
    <row r="15" spans="2:10" ht="12.75">
      <c r="B15" s="542"/>
      <c r="C15" s="542"/>
      <c r="D15" s="543"/>
      <c r="E15" s="543"/>
      <c r="F15" s="543"/>
      <c r="G15" s="543"/>
      <c r="H15" s="543"/>
      <c r="I15" s="543"/>
      <c r="J15" s="543"/>
    </row>
    <row r="16" spans="2:10" ht="12.75">
      <c r="B16" s="542"/>
      <c r="C16" s="542"/>
      <c r="D16" s="543"/>
      <c r="E16" s="543"/>
      <c r="F16" s="543"/>
      <c r="G16" s="543"/>
      <c r="H16" s="543"/>
      <c r="I16" s="543"/>
      <c r="J16" s="543"/>
    </row>
    <row r="17" spans="2:10" ht="12.75">
      <c r="B17" s="542"/>
      <c r="C17" s="542"/>
      <c r="D17" s="543"/>
      <c r="E17" s="543"/>
      <c r="F17" s="543"/>
      <c r="G17" s="543"/>
      <c r="H17" s="543"/>
      <c r="I17" s="543"/>
      <c r="J17" s="543"/>
    </row>
    <row r="18" spans="2:10" ht="12.75">
      <c r="B18" s="542"/>
      <c r="C18" s="542"/>
      <c r="D18" s="543"/>
      <c r="E18" s="543"/>
      <c r="F18" s="543"/>
      <c r="G18" s="543"/>
      <c r="H18" s="543"/>
      <c r="I18" s="543"/>
      <c r="J18" s="543"/>
    </row>
    <row r="19" spans="2:10" ht="12.75">
      <c r="B19" s="542"/>
      <c r="C19" s="542"/>
      <c r="D19" s="543"/>
      <c r="E19" s="543"/>
      <c r="F19" s="543"/>
      <c r="G19" s="543"/>
      <c r="H19" s="543"/>
      <c r="I19" s="543"/>
      <c r="J19" s="543"/>
    </row>
    <row r="20" spans="2:10" ht="12.75">
      <c r="B20" s="542"/>
      <c r="C20" s="542"/>
      <c r="D20" s="543"/>
      <c r="E20" s="543"/>
      <c r="F20" s="543"/>
      <c r="G20" s="543"/>
      <c r="H20" s="543"/>
      <c r="I20" s="543"/>
      <c r="J20" s="543"/>
    </row>
    <row r="21" spans="2:10" ht="12.75">
      <c r="B21" s="542"/>
      <c r="C21" s="542"/>
      <c r="D21" s="543"/>
      <c r="E21" s="543"/>
      <c r="F21" s="543"/>
      <c r="G21" s="543"/>
      <c r="H21" s="543"/>
      <c r="I21" s="543"/>
      <c r="J21" s="543"/>
    </row>
    <row r="22" spans="2:10" ht="12.75">
      <c r="B22" s="542"/>
      <c r="C22" s="542"/>
      <c r="D22" s="543"/>
      <c r="E22" s="543"/>
      <c r="F22" s="543"/>
      <c r="G22" s="543"/>
      <c r="H22" s="543"/>
      <c r="I22" s="543"/>
      <c r="J22" s="543"/>
    </row>
    <row r="23" spans="2:10" ht="12.75">
      <c r="B23" s="542"/>
      <c r="C23" s="542"/>
      <c r="D23" s="543"/>
      <c r="E23" s="543"/>
      <c r="F23" s="543"/>
      <c r="G23" s="543"/>
      <c r="H23" s="543"/>
      <c r="I23" s="543"/>
      <c r="J23" s="543"/>
    </row>
    <row r="24" spans="2:10" ht="12.75">
      <c r="B24" s="542"/>
      <c r="C24" s="542"/>
      <c r="D24" s="543"/>
      <c r="E24" s="543"/>
      <c r="F24" s="543"/>
      <c r="G24" s="543"/>
      <c r="H24" s="543"/>
      <c r="I24" s="543"/>
      <c r="J24" s="543"/>
    </row>
    <row r="25" spans="2:10" ht="12.75">
      <c r="B25" s="542"/>
      <c r="C25" s="542"/>
      <c r="D25" s="543"/>
      <c r="E25" s="543"/>
      <c r="F25" s="543"/>
      <c r="G25" s="543"/>
      <c r="H25" s="543"/>
      <c r="I25" s="543"/>
      <c r="J25" s="543"/>
    </row>
    <row r="26" spans="2:10" ht="12.75">
      <c r="B26" s="542"/>
      <c r="C26" s="542"/>
      <c r="D26" s="543"/>
      <c r="E26" s="543"/>
      <c r="F26" s="543"/>
      <c r="G26" s="543"/>
      <c r="H26" s="543"/>
      <c r="I26" s="543"/>
      <c r="J26" s="543"/>
    </row>
    <row r="27" spans="2:10" ht="12.75">
      <c r="B27" s="542"/>
      <c r="C27" s="542"/>
      <c r="D27" s="543"/>
      <c r="E27" s="543"/>
      <c r="F27" s="543"/>
      <c r="G27" s="543"/>
      <c r="H27" s="543"/>
      <c r="I27" s="543"/>
      <c r="J27" s="543"/>
    </row>
    <row r="28" spans="2:10" ht="12.75">
      <c r="B28" s="542"/>
      <c r="C28" s="542"/>
      <c r="D28" s="543"/>
      <c r="E28" s="543"/>
      <c r="F28" s="543"/>
      <c r="G28" s="543"/>
      <c r="H28" s="543"/>
      <c r="I28" s="543"/>
      <c r="J28" s="543"/>
    </row>
    <row r="29" spans="2:10" ht="12.75">
      <c r="B29" s="542"/>
      <c r="C29" s="542"/>
      <c r="D29" s="543"/>
      <c r="E29" s="543"/>
      <c r="F29" s="543"/>
      <c r="G29" s="543"/>
      <c r="H29" s="543"/>
      <c r="I29" s="543"/>
      <c r="J29" s="543"/>
    </row>
    <row r="30" spans="2:10" ht="12.75">
      <c r="B30" s="542"/>
      <c r="C30" s="542"/>
      <c r="D30" s="543"/>
      <c r="E30" s="543"/>
      <c r="F30" s="543"/>
      <c r="G30" s="543"/>
      <c r="H30" s="543"/>
      <c r="I30" s="543"/>
      <c r="J30" s="543"/>
    </row>
    <row r="31" spans="2:10" ht="12.75">
      <c r="B31" s="542"/>
      <c r="C31" s="542"/>
      <c r="D31" s="543"/>
      <c r="E31" s="543"/>
      <c r="F31" s="543"/>
      <c r="G31" s="543"/>
      <c r="H31" s="543"/>
      <c r="I31" s="543"/>
      <c r="J31" s="543"/>
    </row>
    <row r="32" spans="2:10" ht="12.75">
      <c r="B32" s="542"/>
      <c r="C32" s="542"/>
      <c r="D32" s="543"/>
      <c r="E32" s="543"/>
      <c r="F32" s="543"/>
      <c r="G32" s="543"/>
      <c r="H32" s="543"/>
      <c r="I32" s="543"/>
      <c r="J32" s="543"/>
    </row>
    <row r="33" spans="2:10" ht="12.75">
      <c r="B33" s="542"/>
      <c r="C33" s="542"/>
      <c r="D33" s="543"/>
      <c r="E33" s="543"/>
      <c r="F33" s="543"/>
      <c r="G33" s="543"/>
      <c r="H33" s="543"/>
      <c r="I33" s="543"/>
      <c r="J33" s="543"/>
    </row>
    <row r="34" spans="2:10" ht="12.75">
      <c r="B34" s="542"/>
      <c r="C34" s="542"/>
      <c r="D34" s="543"/>
      <c r="E34" s="543"/>
      <c r="F34" s="543"/>
      <c r="G34" s="543"/>
      <c r="H34" s="543"/>
      <c r="I34" s="543"/>
      <c r="J34" s="543"/>
    </row>
    <row r="35" spans="2:10" ht="12.75">
      <c r="B35" s="542"/>
      <c r="C35" s="542"/>
      <c r="D35" s="543"/>
      <c r="E35" s="543"/>
      <c r="F35" s="543"/>
      <c r="G35" s="543"/>
      <c r="H35" s="543"/>
      <c r="I35" s="543"/>
      <c r="J35" s="543"/>
    </row>
    <row r="36" spans="2:10" ht="12.75">
      <c r="B36" s="542"/>
      <c r="C36" s="542"/>
      <c r="D36" s="543"/>
      <c r="E36" s="543"/>
      <c r="F36" s="543"/>
      <c r="G36" s="543"/>
      <c r="H36" s="543"/>
      <c r="I36" s="543"/>
      <c r="J36" s="543"/>
    </row>
    <row r="37" spans="2:10" ht="12.75">
      <c r="B37" s="542"/>
      <c r="C37" s="542"/>
      <c r="D37" s="543"/>
      <c r="E37" s="543"/>
      <c r="F37" s="543"/>
      <c r="G37" s="543"/>
      <c r="H37" s="543"/>
      <c r="I37" s="543"/>
      <c r="J37" s="543"/>
    </row>
    <row r="38" spans="2:10" ht="12.75">
      <c r="B38" s="542"/>
      <c r="C38" s="542"/>
      <c r="D38" s="543"/>
      <c r="E38" s="543"/>
      <c r="F38" s="543"/>
      <c r="G38" s="543"/>
      <c r="H38" s="543"/>
      <c r="I38" s="543"/>
      <c r="J38" s="543"/>
    </row>
    <row r="39" spans="2:10" ht="12.75">
      <c r="B39" s="542"/>
      <c r="C39" s="542"/>
      <c r="D39" s="543"/>
      <c r="E39" s="543"/>
      <c r="F39" s="543"/>
      <c r="G39" s="543"/>
      <c r="H39" s="543"/>
      <c r="I39" s="543"/>
      <c r="J39" s="543"/>
    </row>
    <row r="40" spans="2:10" ht="12.75">
      <c r="B40" s="542"/>
      <c r="C40" s="542"/>
      <c r="D40" s="543"/>
      <c r="E40" s="543"/>
      <c r="F40" s="543"/>
      <c r="G40" s="543"/>
      <c r="H40" s="543"/>
      <c r="I40" s="544"/>
      <c r="J40" s="544"/>
    </row>
    <row r="41" spans="2:10" ht="12.75">
      <c r="B41" s="542"/>
      <c r="C41" s="542"/>
      <c r="D41" s="543"/>
      <c r="E41" s="543"/>
      <c r="F41" s="543"/>
      <c r="G41" s="543"/>
      <c r="H41" s="543"/>
      <c r="I41" s="544"/>
      <c r="J41" s="544"/>
    </row>
    <row r="42" spans="2:10" ht="12.75">
      <c r="B42" s="542"/>
      <c r="C42" s="542"/>
      <c r="D42" s="543"/>
      <c r="E42" s="543"/>
      <c r="F42" s="543"/>
      <c r="G42" s="543"/>
      <c r="H42" s="543"/>
      <c r="I42" s="544"/>
      <c r="J42" s="544"/>
    </row>
    <row r="43" spans="2:10" ht="12.75">
      <c r="B43" s="542"/>
      <c r="C43" s="542"/>
      <c r="D43" s="543"/>
      <c r="E43" s="543"/>
      <c r="F43" s="543"/>
      <c r="G43" s="543"/>
      <c r="H43" s="543"/>
      <c r="I43" s="544"/>
      <c r="J43" s="544"/>
    </row>
    <row r="44" spans="2:10" ht="12.75">
      <c r="B44" s="542"/>
      <c r="C44" s="542"/>
      <c r="D44" s="543"/>
      <c r="E44" s="543"/>
      <c r="F44" s="543"/>
      <c r="G44" s="543"/>
      <c r="H44" s="543"/>
      <c r="I44" s="544"/>
      <c r="J44" s="544"/>
    </row>
    <row r="45" spans="2:10" ht="12.75">
      <c r="B45" s="542"/>
      <c r="C45" s="542"/>
      <c r="D45" s="543"/>
      <c r="E45" s="543"/>
      <c r="F45" s="543"/>
      <c r="G45" s="543"/>
      <c r="H45" s="543"/>
      <c r="I45" s="544"/>
      <c r="J45" s="544"/>
    </row>
    <row r="46" spans="2:10" ht="12.75">
      <c r="B46" s="542"/>
      <c r="C46" s="542"/>
      <c r="D46" s="543"/>
      <c r="E46" s="543"/>
      <c r="F46" s="543"/>
      <c r="G46" s="543"/>
      <c r="H46" s="543"/>
      <c r="I46" s="544"/>
      <c r="J46" s="544"/>
    </row>
    <row r="47" spans="2:10" ht="12.75">
      <c r="B47" s="542"/>
      <c r="C47" s="542"/>
      <c r="D47" s="543"/>
      <c r="E47" s="543"/>
      <c r="F47" s="543"/>
      <c r="G47" s="543"/>
      <c r="H47" s="543"/>
      <c r="I47" s="544"/>
      <c r="J47" s="544"/>
    </row>
    <row r="48" spans="2:10" ht="12.75">
      <c r="B48" s="630">
        <v>11</v>
      </c>
      <c r="C48" s="1778" t="s">
        <v>634</v>
      </c>
      <c r="D48" s="1779"/>
      <c r="E48" s="1779"/>
      <c r="F48" s="1780"/>
      <c r="G48" s="182"/>
      <c r="H48" s="631"/>
      <c r="I48" s="1505">
        <f>SUM(I8:I47)</f>
        <v>0</v>
      </c>
      <c r="J48" s="632"/>
    </row>
    <row r="49" spans="2:10" ht="13.5" thickBot="1">
      <c r="B49" s="633">
        <v>12</v>
      </c>
      <c r="C49" s="1781" t="s">
        <v>635</v>
      </c>
      <c r="D49" s="1782"/>
      <c r="E49" s="1782"/>
      <c r="F49" s="1783"/>
      <c r="G49" s="634"/>
      <c r="H49" s="635"/>
      <c r="I49" s="636"/>
      <c r="J49" s="637"/>
    </row>
    <row r="50" spans="1:7" s="638" customFormat="1" ht="12.75">
      <c r="A50" s="582"/>
      <c r="B50" s="575"/>
      <c r="C50" s="575"/>
      <c r="D50" s="577"/>
      <c r="E50" s="577"/>
      <c r="F50" s="577"/>
      <c r="G50" s="577"/>
    </row>
    <row r="51" spans="1:7" s="638" customFormat="1" ht="12.75">
      <c r="A51" s="582"/>
      <c r="B51" s="575" t="s">
        <v>211</v>
      </c>
      <c r="C51" s="575"/>
      <c r="D51" s="577"/>
      <c r="E51" s="577"/>
      <c r="F51" s="577"/>
      <c r="G51" s="577"/>
    </row>
    <row r="52" spans="1:7" s="638" customFormat="1" ht="12.75">
      <c r="A52" s="582"/>
      <c r="B52" s="575"/>
      <c r="C52" s="575"/>
      <c r="D52" s="577"/>
      <c r="E52" s="577"/>
      <c r="F52" s="577"/>
      <c r="G52" s="577"/>
    </row>
    <row r="53" spans="1:7" s="638" customFormat="1" ht="12.75">
      <c r="A53" s="582"/>
      <c r="B53" s="575" t="s">
        <v>211</v>
      </c>
      <c r="C53" s="575"/>
      <c r="D53" s="577"/>
      <c r="E53" s="577"/>
      <c r="F53" s="577"/>
      <c r="G53" s="577"/>
    </row>
    <row r="54" s="638" customFormat="1" ht="12.75"/>
    <row r="55" s="638" customFormat="1" ht="12.75"/>
  </sheetData>
  <sheetProtection password="C7AC" sheet="1"/>
  <mergeCells count="6">
    <mergeCell ref="C48:F48"/>
    <mergeCell ref="C49:F49"/>
    <mergeCell ref="B4:B6"/>
    <mergeCell ref="C4:J4"/>
    <mergeCell ref="C5:C6"/>
    <mergeCell ref="E5:J5"/>
  </mergeCells>
  <dataValidations count="1">
    <dataValidation type="whole" operator="greaterThanOrEqual" allowBlank="1" showInputMessage="1" showErrorMessage="1" sqref="D38:D47 I48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zoomScalePageLayoutView="0" workbookViewId="0" topLeftCell="A1">
      <pane xSplit="3" ySplit="5" topLeftCell="H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140625" defaultRowHeight="12.75"/>
  <cols>
    <col min="1" max="1" width="4.57421875" style="19" customWidth="1"/>
    <col min="2" max="2" width="6.140625" style="19" customWidth="1"/>
    <col min="3" max="3" width="37.421875" style="19" customWidth="1"/>
    <col min="4" max="4" width="24.28125" style="19" customWidth="1"/>
    <col min="5" max="5" width="25.57421875" style="19" customWidth="1"/>
    <col min="6" max="9" width="19.00390625" style="19" customWidth="1"/>
    <col min="10" max="10" width="32.7109375" style="19" customWidth="1"/>
    <col min="11" max="11" width="39.00390625" style="19" customWidth="1"/>
    <col min="12" max="12" width="19.00390625" style="19" customWidth="1"/>
    <col min="13" max="16384" width="9.140625" style="19" customWidth="1"/>
  </cols>
  <sheetData>
    <row r="1" spans="3:12" ht="12.75">
      <c r="C1" s="1" t="s">
        <v>751</v>
      </c>
      <c r="D1" s="5"/>
      <c r="E1" s="5"/>
      <c r="F1" s="5"/>
      <c r="G1" s="5"/>
      <c r="H1" s="5"/>
      <c r="I1" s="3"/>
      <c r="J1" s="3"/>
      <c r="K1" s="3"/>
      <c r="L1" s="3"/>
    </row>
    <row r="2" spans="3:12" ht="12.75">
      <c r="C2" s="5" t="s">
        <v>647</v>
      </c>
      <c r="D2" s="5"/>
      <c r="E2" s="5"/>
      <c r="F2" s="5"/>
      <c r="G2" s="5"/>
      <c r="H2" s="5"/>
      <c r="I2" s="3"/>
      <c r="J2" s="3"/>
      <c r="K2" s="3"/>
      <c r="L2" s="3"/>
    </row>
    <row r="3" spans="2:12" ht="13.5" thickBot="1">
      <c r="B3" s="5"/>
      <c r="C3" s="8"/>
      <c r="D3" s="8"/>
      <c r="E3" s="8"/>
      <c r="F3" s="8"/>
      <c r="G3" s="8"/>
      <c r="H3" s="8"/>
      <c r="I3" s="8"/>
      <c r="J3" s="8"/>
      <c r="K3" s="8"/>
      <c r="L3" s="1353" t="s">
        <v>956</v>
      </c>
    </row>
    <row r="4" spans="2:12" s="1341" customFormat="1" ht="59.25" customHeight="1">
      <c r="B4" s="12" t="s">
        <v>212</v>
      </c>
      <c r="C4" s="13" t="s">
        <v>637</v>
      </c>
      <c r="D4" s="13" t="s">
        <v>638</v>
      </c>
      <c r="E4" s="13" t="s">
        <v>639</v>
      </c>
      <c r="F4" s="13" t="s">
        <v>640</v>
      </c>
      <c r="G4" s="13" t="s">
        <v>641</v>
      </c>
      <c r="H4" s="13" t="s">
        <v>642</v>
      </c>
      <c r="I4" s="13" t="s">
        <v>643</v>
      </c>
      <c r="J4" s="13" t="s">
        <v>644</v>
      </c>
      <c r="K4" s="13" t="s">
        <v>645</v>
      </c>
      <c r="L4" s="14" t="s">
        <v>646</v>
      </c>
    </row>
    <row r="5" spans="2:12" ht="12.75">
      <c r="B5" s="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1">
        <v>11</v>
      </c>
    </row>
    <row r="6" spans="2:12" s="1347" customFormat="1" ht="12.75">
      <c r="B6" s="1342"/>
      <c r="C6" s="1343"/>
      <c r="D6" s="1344"/>
      <c r="E6" s="1343"/>
      <c r="F6" s="1345"/>
      <c r="G6" s="1345"/>
      <c r="H6" s="1344"/>
      <c r="I6" s="1343"/>
      <c r="J6" s="1343"/>
      <c r="K6" s="1343"/>
      <c r="L6" s="1346"/>
    </row>
    <row r="7" spans="2:12" s="1347" customFormat="1" ht="12.75">
      <c r="B7" s="1342"/>
      <c r="C7" s="1343"/>
      <c r="D7" s="1344"/>
      <c r="E7" s="1343"/>
      <c r="F7" s="1345"/>
      <c r="G7" s="1345"/>
      <c r="H7" s="1344"/>
      <c r="I7" s="1343"/>
      <c r="J7" s="1343"/>
      <c r="K7" s="1343"/>
      <c r="L7" s="1346"/>
    </row>
    <row r="8" spans="2:12" s="1347" customFormat="1" ht="12.75">
      <c r="B8" s="1342"/>
      <c r="C8" s="1343"/>
      <c r="D8" s="1344"/>
      <c r="E8" s="1343"/>
      <c r="F8" s="1345"/>
      <c r="G8" s="1345"/>
      <c r="H8" s="1344"/>
      <c r="I8" s="1343"/>
      <c r="J8" s="1343"/>
      <c r="K8" s="1343"/>
      <c r="L8" s="1346"/>
    </row>
    <row r="9" spans="2:12" s="1347" customFormat="1" ht="12.75">
      <c r="B9" s="1342"/>
      <c r="C9" s="1343"/>
      <c r="D9" s="1344"/>
      <c r="E9" s="1343"/>
      <c r="F9" s="1345"/>
      <c r="G9" s="1345"/>
      <c r="H9" s="1344"/>
      <c r="I9" s="1343"/>
      <c r="J9" s="1343"/>
      <c r="K9" s="1343"/>
      <c r="L9" s="1346"/>
    </row>
    <row r="10" spans="2:12" s="1347" customFormat="1" ht="12.75">
      <c r="B10" s="1342"/>
      <c r="C10" s="1343"/>
      <c r="D10" s="1344"/>
      <c r="E10" s="1343"/>
      <c r="F10" s="1345"/>
      <c r="G10" s="1345"/>
      <c r="H10" s="1344"/>
      <c r="I10" s="1343"/>
      <c r="J10" s="1343"/>
      <c r="K10" s="1343"/>
      <c r="L10" s="1346"/>
    </row>
    <row r="11" spans="2:12" s="1347" customFormat="1" ht="12.75">
      <c r="B11" s="1342"/>
      <c r="C11" s="1343"/>
      <c r="D11" s="1344"/>
      <c r="E11" s="1343"/>
      <c r="F11" s="1345"/>
      <c r="G11" s="1345"/>
      <c r="H11" s="1344"/>
      <c r="I11" s="1343"/>
      <c r="J11" s="1343"/>
      <c r="K11" s="1343"/>
      <c r="L11" s="1346"/>
    </row>
    <row r="12" spans="2:12" s="1347" customFormat="1" ht="12.75">
      <c r="B12" s="1342"/>
      <c r="C12" s="1343"/>
      <c r="D12" s="1344"/>
      <c r="E12" s="1343"/>
      <c r="F12" s="1345"/>
      <c r="G12" s="1345"/>
      <c r="H12" s="1344"/>
      <c r="I12" s="1343"/>
      <c r="J12" s="1343"/>
      <c r="K12" s="1343"/>
      <c r="L12" s="1346"/>
    </row>
    <row r="13" spans="2:12" s="1347" customFormat="1" ht="12.75">
      <c r="B13" s="1342"/>
      <c r="C13" s="1343"/>
      <c r="D13" s="1344"/>
      <c r="E13" s="1343"/>
      <c r="F13" s="1345"/>
      <c r="G13" s="1345"/>
      <c r="H13" s="1344"/>
      <c r="I13" s="1343"/>
      <c r="J13" s="1343"/>
      <c r="K13" s="1343"/>
      <c r="L13" s="1346"/>
    </row>
    <row r="14" spans="2:12" s="1347" customFormat="1" ht="12.75">
      <c r="B14" s="1342"/>
      <c r="C14" s="1343"/>
      <c r="D14" s="1344"/>
      <c r="E14" s="1343"/>
      <c r="F14" s="1345"/>
      <c r="G14" s="1345"/>
      <c r="H14" s="1344"/>
      <c r="I14" s="1343"/>
      <c r="J14" s="1343"/>
      <c r="K14" s="1343"/>
      <c r="L14" s="1346"/>
    </row>
    <row r="15" spans="2:12" s="1347" customFormat="1" ht="12.75">
      <c r="B15" s="1342"/>
      <c r="C15" s="1343"/>
      <c r="D15" s="1344"/>
      <c r="E15" s="1343"/>
      <c r="F15" s="1345"/>
      <c r="G15" s="1345"/>
      <c r="H15" s="1344"/>
      <c r="I15" s="1343"/>
      <c r="J15" s="1343"/>
      <c r="K15" s="1343"/>
      <c r="L15" s="1346"/>
    </row>
    <row r="16" spans="2:12" s="1347" customFormat="1" ht="12.75">
      <c r="B16" s="1342"/>
      <c r="C16" s="1343"/>
      <c r="D16" s="1344"/>
      <c r="E16" s="1343"/>
      <c r="F16" s="1345"/>
      <c r="G16" s="1345"/>
      <c r="H16" s="1344"/>
      <c r="I16" s="1343"/>
      <c r="J16" s="1343"/>
      <c r="K16" s="1343"/>
      <c r="L16" s="1346"/>
    </row>
    <row r="17" spans="2:12" s="1347" customFormat="1" ht="12.75">
      <c r="B17" s="1342"/>
      <c r="C17" s="1343"/>
      <c r="D17" s="1344"/>
      <c r="E17" s="1343"/>
      <c r="F17" s="1345"/>
      <c r="G17" s="1345"/>
      <c r="H17" s="1344"/>
      <c r="I17" s="1343"/>
      <c r="J17" s="1343"/>
      <c r="K17" s="1343"/>
      <c r="L17" s="1346"/>
    </row>
    <row r="18" spans="2:12" s="1347" customFormat="1" ht="12.75">
      <c r="B18" s="1342"/>
      <c r="C18" s="1343"/>
      <c r="D18" s="1344"/>
      <c r="E18" s="1343"/>
      <c r="F18" s="1345"/>
      <c r="G18" s="1345"/>
      <c r="H18" s="1344"/>
      <c r="I18" s="1343"/>
      <c r="J18" s="1343"/>
      <c r="K18" s="1343"/>
      <c r="L18" s="1346"/>
    </row>
    <row r="19" spans="2:12" s="1347" customFormat="1" ht="12.75">
      <c r="B19" s="1342"/>
      <c r="C19" s="1343"/>
      <c r="D19" s="1344"/>
      <c r="E19" s="1343"/>
      <c r="F19" s="1345"/>
      <c r="G19" s="1345"/>
      <c r="H19" s="1344"/>
      <c r="I19" s="1343"/>
      <c r="J19" s="1343"/>
      <c r="K19" s="1343"/>
      <c r="L19" s="1346"/>
    </row>
    <row r="20" spans="2:12" s="1347" customFormat="1" ht="12.75">
      <c r="B20" s="1342"/>
      <c r="C20" s="1343"/>
      <c r="D20" s="1344"/>
      <c r="E20" s="1343"/>
      <c r="F20" s="1345"/>
      <c r="G20" s="1345"/>
      <c r="H20" s="1344"/>
      <c r="I20" s="1343"/>
      <c r="J20" s="1343"/>
      <c r="K20" s="1343"/>
      <c r="L20" s="1346"/>
    </row>
    <row r="21" spans="2:12" s="1347" customFormat="1" ht="12.75">
      <c r="B21" s="1342"/>
      <c r="C21" s="1343"/>
      <c r="D21" s="1344"/>
      <c r="E21" s="1343"/>
      <c r="F21" s="1345"/>
      <c r="G21" s="1345"/>
      <c r="H21" s="1344"/>
      <c r="I21" s="1343"/>
      <c r="J21" s="1343"/>
      <c r="K21" s="1343"/>
      <c r="L21" s="1346"/>
    </row>
    <row r="22" spans="2:12" s="1347" customFormat="1" ht="12.75">
      <c r="B22" s="1342"/>
      <c r="C22" s="1343"/>
      <c r="D22" s="1344"/>
      <c r="E22" s="1343"/>
      <c r="F22" s="1345"/>
      <c r="G22" s="1345"/>
      <c r="H22" s="1344"/>
      <c r="I22" s="1343"/>
      <c r="J22" s="1343"/>
      <c r="K22" s="1343"/>
      <c r="L22" s="1346"/>
    </row>
    <row r="23" spans="2:12" s="1347" customFormat="1" ht="12.75">
      <c r="B23" s="1342"/>
      <c r="C23" s="1343"/>
      <c r="D23" s="1344"/>
      <c r="E23" s="1343"/>
      <c r="F23" s="1345"/>
      <c r="G23" s="1345"/>
      <c r="H23" s="1344"/>
      <c r="I23" s="1343"/>
      <c r="J23" s="1343"/>
      <c r="K23" s="1343"/>
      <c r="L23" s="1346"/>
    </row>
    <row r="24" spans="2:12" s="1347" customFormat="1" ht="12.75">
      <c r="B24" s="1342"/>
      <c r="C24" s="1343"/>
      <c r="D24" s="1344"/>
      <c r="E24" s="1343"/>
      <c r="F24" s="1345"/>
      <c r="G24" s="1345"/>
      <c r="H24" s="1344"/>
      <c r="I24" s="1343"/>
      <c r="J24" s="1343"/>
      <c r="K24" s="1343"/>
      <c r="L24" s="1346"/>
    </row>
    <row r="25" spans="2:12" s="1347" customFormat="1" ht="12.75">
      <c r="B25" s="1342"/>
      <c r="C25" s="1343"/>
      <c r="D25" s="1344"/>
      <c r="E25" s="1343"/>
      <c r="F25" s="1345"/>
      <c r="G25" s="1345"/>
      <c r="H25" s="1344"/>
      <c r="I25" s="1343"/>
      <c r="J25" s="1343"/>
      <c r="K25" s="1343"/>
      <c r="L25" s="1346"/>
    </row>
    <row r="26" spans="2:12" s="1347" customFormat="1" ht="12.75">
      <c r="B26" s="1342"/>
      <c r="C26" s="1343"/>
      <c r="D26" s="1344"/>
      <c r="E26" s="1343"/>
      <c r="F26" s="1345"/>
      <c r="G26" s="1345"/>
      <c r="H26" s="1344"/>
      <c r="I26" s="1343"/>
      <c r="J26" s="1343"/>
      <c r="K26" s="1343"/>
      <c r="L26" s="1346"/>
    </row>
    <row r="27" spans="2:12" s="1347" customFormat="1" ht="12.75">
      <c r="B27" s="1342"/>
      <c r="C27" s="1343"/>
      <c r="D27" s="1344"/>
      <c r="E27" s="1343"/>
      <c r="F27" s="1345"/>
      <c r="G27" s="1345"/>
      <c r="H27" s="1344"/>
      <c r="I27" s="1343"/>
      <c r="J27" s="1343"/>
      <c r="K27" s="1343"/>
      <c r="L27" s="1346"/>
    </row>
    <row r="28" spans="2:12" s="1347" customFormat="1" ht="12.75">
      <c r="B28" s="1342"/>
      <c r="C28" s="1343"/>
      <c r="D28" s="1344"/>
      <c r="E28" s="1343"/>
      <c r="F28" s="1345"/>
      <c r="G28" s="1345"/>
      <c r="H28" s="1344"/>
      <c r="I28" s="1343"/>
      <c r="J28" s="1343"/>
      <c r="K28" s="1343"/>
      <c r="L28" s="1346"/>
    </row>
    <row r="29" spans="2:12" s="1347" customFormat="1" ht="12.75">
      <c r="B29" s="1342"/>
      <c r="C29" s="1343"/>
      <c r="D29" s="1344"/>
      <c r="E29" s="1343"/>
      <c r="F29" s="1345"/>
      <c r="G29" s="1345"/>
      <c r="H29" s="1344"/>
      <c r="I29" s="1343"/>
      <c r="J29" s="1343"/>
      <c r="K29" s="1343"/>
      <c r="L29" s="1346"/>
    </row>
    <row r="30" spans="2:12" s="1347" customFormat="1" ht="12.75">
      <c r="B30" s="1342"/>
      <c r="C30" s="1343"/>
      <c r="D30" s="1344"/>
      <c r="E30" s="1343"/>
      <c r="F30" s="1345"/>
      <c r="G30" s="1345"/>
      <c r="H30" s="1344"/>
      <c r="I30" s="1343"/>
      <c r="J30" s="1343"/>
      <c r="K30" s="1343"/>
      <c r="L30" s="1346"/>
    </row>
    <row r="31" spans="2:12" s="1347" customFormat="1" ht="12.75">
      <c r="B31" s="1342"/>
      <c r="C31" s="1343"/>
      <c r="D31" s="1344"/>
      <c r="E31" s="1343"/>
      <c r="F31" s="1345"/>
      <c r="G31" s="1345"/>
      <c r="H31" s="1344"/>
      <c r="I31" s="1343"/>
      <c r="J31" s="1343"/>
      <c r="K31" s="1343"/>
      <c r="L31" s="1346"/>
    </row>
    <row r="32" spans="2:12" s="1347" customFormat="1" ht="12.75">
      <c r="B32" s="1342"/>
      <c r="C32" s="1343"/>
      <c r="D32" s="1344"/>
      <c r="E32" s="1343"/>
      <c r="F32" s="1345"/>
      <c r="G32" s="1345"/>
      <c r="H32" s="1344"/>
      <c r="I32" s="1343"/>
      <c r="J32" s="1343"/>
      <c r="K32" s="1343"/>
      <c r="L32" s="1346"/>
    </row>
    <row r="33" spans="1:12" s="1347" customFormat="1" ht="12.75">
      <c r="A33" s="1348"/>
      <c r="B33" s="1349"/>
      <c r="C33" s="1349" t="s">
        <v>394</v>
      </c>
      <c r="D33" s="1350">
        <f>SUM(D6:D32)</f>
        <v>0</v>
      </c>
      <c r="E33" s="1351"/>
      <c r="F33" s="1351"/>
      <c r="G33" s="1351"/>
      <c r="H33" s="1352"/>
      <c r="I33" s="1352"/>
      <c r="J33" s="1352"/>
      <c r="K33" s="1352"/>
      <c r="L33" s="1352"/>
    </row>
    <row r="34" spans="1:12" s="600" customFormat="1" ht="12.75">
      <c r="A34" s="596"/>
      <c r="B34" s="65"/>
      <c r="C34" s="65"/>
      <c r="D34" s="597"/>
      <c r="E34" s="598"/>
      <c r="F34" s="598"/>
      <c r="G34" s="598"/>
      <c r="H34" s="599"/>
      <c r="I34" s="599"/>
      <c r="J34" s="599"/>
      <c r="K34" s="599"/>
      <c r="L34" s="599"/>
    </row>
    <row r="35" spans="1:7" s="603" customFormat="1" ht="12.75">
      <c r="A35" s="601"/>
      <c r="B35" s="602" t="s">
        <v>211</v>
      </c>
      <c r="C35" s="602"/>
      <c r="D35" s="574"/>
      <c r="E35" s="574"/>
      <c r="F35" s="574"/>
      <c r="G35" s="574"/>
    </row>
    <row r="36" spans="1:7" s="603" customFormat="1" ht="12.75">
      <c r="A36" s="601"/>
      <c r="B36" s="602"/>
      <c r="C36" s="602"/>
      <c r="D36" s="574"/>
      <c r="E36" s="574"/>
      <c r="F36" s="574"/>
      <c r="G36" s="574"/>
    </row>
    <row r="37" spans="1:7" s="603" customFormat="1" ht="12.75">
      <c r="A37" s="601"/>
      <c r="B37" s="602" t="s">
        <v>211</v>
      </c>
      <c r="C37" s="602"/>
      <c r="D37" s="574"/>
      <c r="E37" s="574"/>
      <c r="F37" s="574"/>
      <c r="G37" s="574"/>
    </row>
    <row r="38" s="603" customFormat="1" ht="12.75"/>
    <row r="39" s="603" customFormat="1" ht="12.75"/>
    <row r="40" s="603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6" sqref="F36"/>
    </sheetView>
  </sheetViews>
  <sheetFormatPr defaultColWidth="18.8515625" defaultRowHeight="12.75"/>
  <cols>
    <col min="1" max="1" width="4.140625" style="34" customWidth="1"/>
    <col min="2" max="2" width="22.7109375" style="34" customWidth="1"/>
    <col min="3" max="3" width="14.28125" style="34" customWidth="1"/>
    <col min="4" max="5" width="15.8515625" style="34" customWidth="1"/>
    <col min="6" max="16384" width="18.8515625" style="34" customWidth="1"/>
  </cols>
  <sheetData>
    <row r="1" spans="1:10" s="33" customFormat="1" ht="15" customHeight="1">
      <c r="A1" s="29"/>
      <c r="B1" s="1796" t="s">
        <v>751</v>
      </c>
      <c r="C1" s="1796"/>
      <c r="D1" s="1796"/>
      <c r="E1" s="1796"/>
      <c r="H1" s="29"/>
      <c r="I1" s="29"/>
      <c r="J1" s="29"/>
    </row>
    <row r="2" spans="1:11" s="33" customFormat="1" ht="12.75">
      <c r="A2" s="30"/>
      <c r="B2" s="1795" t="s">
        <v>833</v>
      </c>
      <c r="C2" s="1795"/>
      <c r="D2" s="1795"/>
      <c r="E2" s="1795"/>
      <c r="F2" s="32"/>
      <c r="G2" s="32"/>
      <c r="H2" s="32"/>
      <c r="I2" s="32"/>
      <c r="J2" s="32"/>
      <c r="K2" s="32"/>
    </row>
    <row r="3" spans="1:11" s="33" customFormat="1" ht="13.5" thickBot="1">
      <c r="A3" s="30"/>
      <c r="B3" s="31"/>
      <c r="C3" s="31"/>
      <c r="D3" s="31"/>
      <c r="E3" s="31"/>
      <c r="F3" s="32"/>
      <c r="G3" s="32"/>
      <c r="H3" s="32"/>
      <c r="I3" s="32"/>
      <c r="J3" s="32"/>
      <c r="K3" s="32"/>
    </row>
    <row r="4" spans="1:9" ht="12.75">
      <c r="A4" s="41" t="s">
        <v>212</v>
      </c>
      <c r="B4" s="39" t="s">
        <v>804</v>
      </c>
      <c r="C4" s="39" t="s">
        <v>530</v>
      </c>
      <c r="D4" s="39" t="s">
        <v>805</v>
      </c>
      <c r="E4" s="39" t="s">
        <v>800</v>
      </c>
      <c r="F4" s="39" t="s">
        <v>806</v>
      </c>
      <c r="G4" s="39" t="s">
        <v>632</v>
      </c>
      <c r="H4" s="39" t="s">
        <v>761</v>
      </c>
      <c r="I4" s="40" t="s">
        <v>807</v>
      </c>
    </row>
    <row r="5" spans="1:9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18">
        <v>9</v>
      </c>
    </row>
    <row r="6" spans="1:9" ht="12.75">
      <c r="A6" s="35"/>
      <c r="B6" s="42"/>
      <c r="C6" s="42"/>
      <c r="D6" s="42"/>
      <c r="E6" s="42"/>
      <c r="F6" s="42"/>
      <c r="G6" s="42"/>
      <c r="H6" s="42"/>
      <c r="I6" s="43"/>
    </row>
    <row r="7" spans="1:9" ht="12.75">
      <c r="A7" s="35"/>
      <c r="B7" s="42"/>
      <c r="C7" s="42"/>
      <c r="D7" s="42"/>
      <c r="E7" s="42"/>
      <c r="F7" s="42"/>
      <c r="G7" s="42"/>
      <c r="H7" s="42"/>
      <c r="I7" s="43"/>
    </row>
    <row r="8" spans="1:9" ht="12.75">
      <c r="A8" s="35"/>
      <c r="B8" s="42"/>
      <c r="C8" s="42"/>
      <c r="D8" s="42"/>
      <c r="E8" s="42"/>
      <c r="F8" s="42"/>
      <c r="G8" s="42"/>
      <c r="H8" s="42"/>
      <c r="I8" s="43"/>
    </row>
    <row r="9" spans="1:9" ht="12.75">
      <c r="A9" s="35"/>
      <c r="B9" s="42"/>
      <c r="C9" s="42"/>
      <c r="D9" s="42"/>
      <c r="E9" s="42"/>
      <c r="F9" s="42"/>
      <c r="G9" s="42"/>
      <c r="H9" s="42"/>
      <c r="I9" s="43"/>
    </row>
    <row r="10" spans="1:9" ht="12.75">
      <c r="A10" s="35"/>
      <c r="B10" s="42"/>
      <c r="C10" s="42"/>
      <c r="D10" s="42"/>
      <c r="E10" s="42"/>
      <c r="F10" s="42"/>
      <c r="G10" s="42"/>
      <c r="H10" s="42"/>
      <c r="I10" s="43"/>
    </row>
    <row r="11" spans="1:9" ht="12.75">
      <c r="A11" s="35"/>
      <c r="B11" s="42"/>
      <c r="C11" s="42"/>
      <c r="D11" s="42"/>
      <c r="E11" s="42"/>
      <c r="F11" s="42"/>
      <c r="G11" s="42"/>
      <c r="H11" s="42"/>
      <c r="I11" s="43"/>
    </row>
    <row r="12" spans="1:9" ht="12.75">
      <c r="A12" s="35"/>
      <c r="B12" s="42"/>
      <c r="C12" s="42"/>
      <c r="D12" s="42"/>
      <c r="E12" s="42"/>
      <c r="F12" s="42"/>
      <c r="G12" s="42"/>
      <c r="H12" s="42"/>
      <c r="I12" s="43"/>
    </row>
    <row r="13" spans="1:9" ht="12.75">
      <c r="A13" s="35"/>
      <c r="B13" s="42"/>
      <c r="C13" s="42"/>
      <c r="D13" s="42"/>
      <c r="E13" s="42"/>
      <c r="F13" s="42"/>
      <c r="G13" s="42"/>
      <c r="H13" s="42"/>
      <c r="I13" s="43"/>
    </row>
    <row r="14" spans="1:9" ht="12.75">
      <c r="A14" s="35"/>
      <c r="B14" s="42"/>
      <c r="C14" s="42"/>
      <c r="D14" s="42"/>
      <c r="E14" s="42"/>
      <c r="F14" s="42"/>
      <c r="G14" s="42"/>
      <c r="H14" s="42"/>
      <c r="I14" s="43"/>
    </row>
    <row r="15" spans="1:9" ht="12.75">
      <c r="A15" s="35"/>
      <c r="B15" s="42"/>
      <c r="C15" s="42"/>
      <c r="D15" s="42"/>
      <c r="E15" s="42"/>
      <c r="F15" s="42"/>
      <c r="G15" s="42"/>
      <c r="H15" s="42"/>
      <c r="I15" s="43"/>
    </row>
    <row r="16" spans="1:9" ht="12.75">
      <c r="A16" s="35"/>
      <c r="B16" s="42"/>
      <c r="C16" s="42"/>
      <c r="D16" s="42"/>
      <c r="E16" s="42"/>
      <c r="F16" s="42"/>
      <c r="G16" s="42"/>
      <c r="H16" s="42"/>
      <c r="I16" s="43"/>
    </row>
    <row r="17" spans="1:9" ht="12.75">
      <c r="A17" s="35"/>
      <c r="B17" s="42"/>
      <c r="C17" s="42"/>
      <c r="D17" s="42"/>
      <c r="E17" s="42"/>
      <c r="F17" s="42"/>
      <c r="G17" s="42"/>
      <c r="H17" s="42"/>
      <c r="I17" s="43"/>
    </row>
    <row r="18" spans="1:9" ht="12.75">
      <c r="A18" s="35"/>
      <c r="B18" s="42"/>
      <c r="C18" s="42"/>
      <c r="D18" s="42"/>
      <c r="E18" s="42"/>
      <c r="F18" s="42"/>
      <c r="G18" s="42"/>
      <c r="H18" s="42"/>
      <c r="I18" s="43"/>
    </row>
    <row r="19" spans="1:9" ht="12.75">
      <c r="A19" s="35"/>
      <c r="B19" s="42"/>
      <c r="C19" s="42"/>
      <c r="D19" s="42"/>
      <c r="E19" s="42"/>
      <c r="F19" s="42"/>
      <c r="G19" s="42"/>
      <c r="H19" s="42"/>
      <c r="I19" s="43"/>
    </row>
    <row r="20" spans="1:9" ht="12.75">
      <c r="A20" s="35"/>
      <c r="B20" s="42"/>
      <c r="C20" s="42"/>
      <c r="D20" s="42"/>
      <c r="E20" s="42"/>
      <c r="F20" s="42"/>
      <c r="G20" s="42"/>
      <c r="H20" s="42"/>
      <c r="I20" s="43"/>
    </row>
    <row r="21" spans="1:9" ht="12.75">
      <c r="A21" s="35"/>
      <c r="B21" s="42"/>
      <c r="C21" s="42"/>
      <c r="D21" s="42"/>
      <c r="E21" s="42"/>
      <c r="F21" s="42"/>
      <c r="G21" s="42"/>
      <c r="H21" s="42"/>
      <c r="I21" s="43"/>
    </row>
    <row r="22" spans="1:9" ht="12.75">
      <c r="A22" s="35"/>
      <c r="B22" s="42"/>
      <c r="C22" s="42"/>
      <c r="D22" s="42"/>
      <c r="E22" s="42"/>
      <c r="F22" s="42"/>
      <c r="G22" s="42"/>
      <c r="H22" s="42"/>
      <c r="I22" s="43"/>
    </row>
    <row r="23" spans="1:9" ht="12.75">
      <c r="A23" s="35"/>
      <c r="B23" s="42"/>
      <c r="C23" s="42"/>
      <c r="D23" s="42"/>
      <c r="E23" s="42"/>
      <c r="F23" s="42"/>
      <c r="G23" s="42"/>
      <c r="H23" s="42"/>
      <c r="I23" s="43"/>
    </row>
    <row r="24" spans="1:9" ht="12.75">
      <c r="A24" s="35"/>
      <c r="B24" s="42"/>
      <c r="C24" s="42"/>
      <c r="D24" s="42"/>
      <c r="E24" s="42"/>
      <c r="F24" s="42"/>
      <c r="G24" s="42"/>
      <c r="H24" s="42"/>
      <c r="I24" s="43"/>
    </row>
    <row r="25" spans="1:9" ht="12.75">
      <c r="A25" s="35"/>
      <c r="B25" s="42"/>
      <c r="C25" s="42"/>
      <c r="D25" s="42"/>
      <c r="E25" s="42"/>
      <c r="F25" s="42"/>
      <c r="G25" s="42"/>
      <c r="H25" s="42"/>
      <c r="I25" s="43"/>
    </row>
    <row r="26" spans="1:9" ht="12.75">
      <c r="A26" s="35"/>
      <c r="B26" s="42"/>
      <c r="C26" s="42"/>
      <c r="D26" s="42"/>
      <c r="E26" s="42"/>
      <c r="F26" s="42"/>
      <c r="G26" s="42"/>
      <c r="H26" s="42"/>
      <c r="I26" s="43"/>
    </row>
    <row r="27" spans="1:9" ht="12.75">
      <c r="A27" s="35"/>
      <c r="B27" s="42"/>
      <c r="C27" s="42"/>
      <c r="D27" s="42"/>
      <c r="E27" s="42"/>
      <c r="F27" s="42"/>
      <c r="G27" s="42"/>
      <c r="H27" s="42"/>
      <c r="I27" s="43"/>
    </row>
    <row r="28" spans="1:9" ht="12.75">
      <c r="A28" s="35"/>
      <c r="B28" s="42"/>
      <c r="C28" s="42"/>
      <c r="D28" s="42"/>
      <c r="E28" s="42"/>
      <c r="F28" s="42"/>
      <c r="G28" s="42"/>
      <c r="H28" s="42"/>
      <c r="I28" s="43"/>
    </row>
    <row r="29" spans="1:9" ht="12.75">
      <c r="A29" s="35"/>
      <c r="B29" s="42"/>
      <c r="C29" s="42"/>
      <c r="D29" s="42"/>
      <c r="E29" s="42"/>
      <c r="F29" s="42"/>
      <c r="G29" s="42"/>
      <c r="H29" s="42"/>
      <c r="I29" s="43"/>
    </row>
    <row r="30" spans="1:9" ht="12.75">
      <c r="A30" s="35"/>
      <c r="B30" s="42"/>
      <c r="C30" s="42"/>
      <c r="D30" s="42"/>
      <c r="E30" s="42"/>
      <c r="F30" s="42"/>
      <c r="G30" s="42"/>
      <c r="H30" s="42"/>
      <c r="I30" s="43"/>
    </row>
    <row r="31" spans="1:9" ht="12.75">
      <c r="A31" s="35"/>
      <c r="B31" s="42"/>
      <c r="C31" s="42"/>
      <c r="D31" s="42"/>
      <c r="E31" s="42"/>
      <c r="F31" s="42"/>
      <c r="G31" s="42"/>
      <c r="H31" s="42"/>
      <c r="I31" s="43"/>
    </row>
    <row r="32" spans="1:9" ht="12.75">
      <c r="A32" s="35"/>
      <c r="B32" s="42"/>
      <c r="C32" s="42"/>
      <c r="D32" s="42"/>
      <c r="E32" s="42"/>
      <c r="F32" s="42"/>
      <c r="G32" s="42"/>
      <c r="H32" s="42"/>
      <c r="I32" s="43"/>
    </row>
    <row r="33" spans="1:9" ht="12.75">
      <c r="A33" s="35"/>
      <c r="B33" s="42"/>
      <c r="C33" s="42"/>
      <c r="D33" s="42"/>
      <c r="E33" s="42"/>
      <c r="F33" s="42"/>
      <c r="G33" s="42"/>
      <c r="H33" s="42"/>
      <c r="I33" s="43"/>
    </row>
    <row r="34" spans="1:9" ht="12.75">
      <c r="A34" s="35"/>
      <c r="B34" s="42"/>
      <c r="C34" s="42"/>
      <c r="D34" s="42"/>
      <c r="E34" s="42"/>
      <c r="F34" s="42"/>
      <c r="G34" s="42"/>
      <c r="H34" s="42"/>
      <c r="I34" s="43"/>
    </row>
    <row r="35" spans="1:9" ht="12.75">
      <c r="A35" s="35"/>
      <c r="B35" s="42"/>
      <c r="C35" s="42"/>
      <c r="D35" s="42"/>
      <c r="E35" s="42"/>
      <c r="F35" s="42"/>
      <c r="G35" s="42"/>
      <c r="H35" s="42"/>
      <c r="I35" s="43"/>
    </row>
    <row r="36" spans="1:9" ht="12.75">
      <c r="A36" s="36"/>
      <c r="B36" s="37" t="s">
        <v>208</v>
      </c>
      <c r="C36" s="1506">
        <f>SUM(C6:C35)</f>
        <v>0</v>
      </c>
      <c r="D36" s="37"/>
      <c r="E36" s="37"/>
      <c r="F36" s="1506">
        <f>SUM(F6:F35)</f>
        <v>0</v>
      </c>
      <c r="G36" s="37"/>
      <c r="H36" s="37"/>
      <c r="I36" s="38"/>
    </row>
    <row r="37" s="604" customFormat="1" ht="12.75"/>
    <row r="38" spans="2:4" s="604" customFormat="1" ht="12.75">
      <c r="B38" s="602" t="s">
        <v>211</v>
      </c>
      <c r="C38" s="602"/>
      <c r="D38" s="602"/>
    </row>
    <row r="39" spans="2:4" s="604" customFormat="1" ht="12.75">
      <c r="B39" s="602"/>
      <c r="C39" s="602"/>
      <c r="D39" s="602"/>
    </row>
    <row r="40" spans="2:4" s="604" customFormat="1" ht="12.75">
      <c r="B40" s="602" t="s">
        <v>211</v>
      </c>
      <c r="C40" s="602"/>
      <c r="D40" s="602"/>
    </row>
  </sheetData>
  <sheetProtection password="C7AC" sheet="1"/>
  <mergeCells count="2">
    <mergeCell ref="B2:E2"/>
    <mergeCell ref="B1:E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="90" zoomScaleNormal="90"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41" sqref="I41"/>
    </sheetView>
  </sheetViews>
  <sheetFormatPr defaultColWidth="9.140625" defaultRowHeight="12.75"/>
  <cols>
    <col min="1" max="2" width="9.140625" style="75" customWidth="1"/>
    <col min="3" max="3" width="44.421875" style="75" customWidth="1"/>
    <col min="4" max="4" width="15.8515625" style="75" customWidth="1"/>
    <col min="5" max="5" width="25.57421875" style="75" customWidth="1"/>
    <col min="6" max="6" width="18.140625" style="75" customWidth="1"/>
    <col min="7" max="7" width="24.421875" style="75" customWidth="1"/>
    <col min="8" max="8" width="18.140625" style="75" customWidth="1"/>
    <col min="9" max="9" width="24.00390625" style="75" customWidth="1"/>
    <col min="10" max="10" width="20.7109375" style="75" customWidth="1"/>
    <col min="11" max="16384" width="9.140625" style="75" customWidth="1"/>
  </cols>
  <sheetData>
    <row r="1" spans="2:10" ht="12.75">
      <c r="B1" s="534" t="s">
        <v>752</v>
      </c>
      <c r="C1" s="535"/>
      <c r="D1" s="535"/>
      <c r="E1" s="535"/>
      <c r="F1" s="535"/>
      <c r="G1" s="535"/>
      <c r="H1" s="535"/>
      <c r="I1" s="536"/>
      <c r="J1" s="537"/>
    </row>
    <row r="2" spans="2:10" ht="12.75">
      <c r="B2" s="537"/>
      <c r="C2" s="538"/>
      <c r="D2" s="538"/>
      <c r="E2" s="536"/>
      <c r="F2" s="536"/>
      <c r="G2" s="92"/>
      <c r="H2" s="92"/>
      <c r="J2" s="1354" t="s">
        <v>956</v>
      </c>
    </row>
    <row r="3" spans="2:10" ht="15.75" customHeight="1">
      <c r="B3" s="1797" t="s">
        <v>212</v>
      </c>
      <c r="C3" s="1798" t="s">
        <v>648</v>
      </c>
      <c r="D3" s="1798"/>
      <c r="E3" s="1798"/>
      <c r="F3" s="1798"/>
      <c r="G3" s="1798"/>
      <c r="H3" s="1798"/>
      <c r="I3" s="1798"/>
      <c r="J3" s="1798"/>
    </row>
    <row r="4" spans="2:10" ht="12.75">
      <c r="B4" s="1797"/>
      <c r="C4" s="1799" t="s">
        <v>649</v>
      </c>
      <c r="D4" s="1507"/>
      <c r="E4" s="1798" t="s">
        <v>650</v>
      </c>
      <c r="F4" s="1798"/>
      <c r="G4" s="1798"/>
      <c r="H4" s="1798"/>
      <c r="I4" s="1798"/>
      <c r="J4" s="1798"/>
    </row>
    <row r="5" spans="2:10" ht="25.5">
      <c r="B5" s="1797"/>
      <c r="C5" s="1799"/>
      <c r="D5" s="1507" t="s">
        <v>630</v>
      </c>
      <c r="E5" s="1507" t="s">
        <v>631</v>
      </c>
      <c r="F5" s="1507" t="s">
        <v>632</v>
      </c>
      <c r="G5" s="1507" t="s">
        <v>235</v>
      </c>
      <c r="H5" s="1507" t="s">
        <v>632</v>
      </c>
      <c r="I5" s="1507" t="s">
        <v>208</v>
      </c>
      <c r="J5" s="1507" t="s">
        <v>633</v>
      </c>
    </row>
    <row r="6" spans="2:10" s="1356" customFormat="1" ht="12.75">
      <c r="B6" s="1355">
        <v>1</v>
      </c>
      <c r="C6" s="1355">
        <v>2</v>
      </c>
      <c r="D6" s="1355">
        <v>3</v>
      </c>
      <c r="E6" s="1355">
        <v>4</v>
      </c>
      <c r="F6" s="1355">
        <v>5</v>
      </c>
      <c r="G6" s="1355">
        <v>6</v>
      </c>
      <c r="H6" s="1355">
        <v>7</v>
      </c>
      <c r="I6" s="1355">
        <v>8</v>
      </c>
      <c r="J6" s="1355">
        <v>9</v>
      </c>
    </row>
    <row r="7" spans="2:10" s="1356" customFormat="1" ht="12.75">
      <c r="B7" s="1357"/>
      <c r="C7" s="1357"/>
      <c r="D7" s="1358"/>
      <c r="E7" s="1358"/>
      <c r="F7" s="1359"/>
      <c r="G7" s="1358"/>
      <c r="H7" s="1359"/>
      <c r="I7" s="1358"/>
      <c r="J7" s="1358"/>
    </row>
    <row r="8" spans="2:10" s="1356" customFormat="1" ht="12.75">
      <c r="B8" s="1357"/>
      <c r="C8" s="1357"/>
      <c r="D8" s="1358"/>
      <c r="E8" s="1358"/>
      <c r="F8" s="1359"/>
      <c r="G8" s="1358"/>
      <c r="H8" s="1359"/>
      <c r="I8" s="1358"/>
      <c r="J8" s="1358"/>
    </row>
    <row r="9" spans="2:10" s="1356" customFormat="1" ht="12.75">
      <c r="B9" s="1357"/>
      <c r="C9" s="1357"/>
      <c r="D9" s="1358"/>
      <c r="E9" s="1358"/>
      <c r="F9" s="1359"/>
      <c r="G9" s="1358"/>
      <c r="H9" s="1359"/>
      <c r="I9" s="1358"/>
      <c r="J9" s="1358"/>
    </row>
    <row r="10" spans="2:10" s="1356" customFormat="1" ht="12.75">
      <c r="B10" s="1357"/>
      <c r="C10" s="1357"/>
      <c r="D10" s="1358"/>
      <c r="E10" s="1358"/>
      <c r="F10" s="1359"/>
      <c r="G10" s="1358"/>
      <c r="H10" s="1359"/>
      <c r="I10" s="1358"/>
      <c r="J10" s="1358"/>
    </row>
    <row r="11" spans="2:10" s="1356" customFormat="1" ht="12.75">
      <c r="B11" s="1357"/>
      <c r="C11" s="1357"/>
      <c r="D11" s="1358"/>
      <c r="E11" s="1358"/>
      <c r="F11" s="1359"/>
      <c r="G11" s="1358"/>
      <c r="H11" s="1359"/>
      <c r="I11" s="1358"/>
      <c r="J11" s="1358"/>
    </row>
    <row r="12" spans="2:10" s="1356" customFormat="1" ht="12.75">
      <c r="B12" s="1357"/>
      <c r="C12" s="1357"/>
      <c r="D12" s="1358"/>
      <c r="E12" s="1358"/>
      <c r="F12" s="1359"/>
      <c r="G12" s="1358"/>
      <c r="H12" s="1359"/>
      <c r="I12" s="1358"/>
      <c r="J12" s="1358"/>
    </row>
    <row r="13" spans="2:10" s="1356" customFormat="1" ht="12.75">
      <c r="B13" s="1357"/>
      <c r="C13" s="1357"/>
      <c r="D13" s="1358"/>
      <c r="E13" s="1358"/>
      <c r="F13" s="1359"/>
      <c r="G13" s="1358"/>
      <c r="H13" s="1359"/>
      <c r="I13" s="1358"/>
      <c r="J13" s="1358"/>
    </row>
    <row r="14" spans="2:10" s="1356" customFormat="1" ht="12.75">
      <c r="B14" s="1357"/>
      <c r="C14" s="1357"/>
      <c r="D14" s="1358"/>
      <c r="E14" s="1358"/>
      <c r="F14" s="1359"/>
      <c r="G14" s="1358"/>
      <c r="H14" s="1359"/>
      <c r="I14" s="1358"/>
      <c r="J14" s="1358"/>
    </row>
    <row r="15" spans="2:10" s="1356" customFormat="1" ht="12.75">
      <c r="B15" s="1357"/>
      <c r="C15" s="1357"/>
      <c r="D15" s="1358"/>
      <c r="E15" s="1358"/>
      <c r="F15" s="1359"/>
      <c r="G15" s="1358"/>
      <c r="H15" s="1359"/>
      <c r="I15" s="1358"/>
      <c r="J15" s="1358"/>
    </row>
    <row r="16" spans="2:10" s="1356" customFormat="1" ht="12.75">
      <c r="B16" s="1357"/>
      <c r="C16" s="1357"/>
      <c r="D16" s="1358"/>
      <c r="E16" s="1358"/>
      <c r="F16" s="1359"/>
      <c r="G16" s="1358"/>
      <c r="H16" s="1359"/>
      <c r="I16" s="1358"/>
      <c r="J16" s="1358"/>
    </row>
    <row r="17" spans="2:10" s="1356" customFormat="1" ht="12.75">
      <c r="B17" s="1357"/>
      <c r="C17" s="1357"/>
      <c r="D17" s="1358"/>
      <c r="E17" s="1358"/>
      <c r="F17" s="1359"/>
      <c r="G17" s="1358"/>
      <c r="H17" s="1359"/>
      <c r="I17" s="1358"/>
      <c r="J17" s="1358"/>
    </row>
    <row r="18" spans="2:10" s="1356" customFormat="1" ht="12.75">
      <c r="B18" s="1357"/>
      <c r="C18" s="1357"/>
      <c r="D18" s="1358"/>
      <c r="E18" s="1358"/>
      <c r="F18" s="1359"/>
      <c r="G18" s="1358"/>
      <c r="H18" s="1359"/>
      <c r="I18" s="1358"/>
      <c r="J18" s="1358"/>
    </row>
    <row r="19" spans="2:10" s="1356" customFormat="1" ht="12.75">
      <c r="B19" s="1357"/>
      <c r="C19" s="1357"/>
      <c r="D19" s="1358"/>
      <c r="E19" s="1358"/>
      <c r="F19" s="1359"/>
      <c r="G19" s="1358"/>
      <c r="H19" s="1359"/>
      <c r="I19" s="1358"/>
      <c r="J19" s="1358"/>
    </row>
    <row r="20" spans="2:10" s="1356" customFormat="1" ht="12.75">
      <c r="B20" s="1357"/>
      <c r="C20" s="1357"/>
      <c r="D20" s="1358"/>
      <c r="E20" s="1358"/>
      <c r="F20" s="1359"/>
      <c r="G20" s="1358"/>
      <c r="H20" s="1359"/>
      <c r="I20" s="1358"/>
      <c r="J20" s="1358"/>
    </row>
    <row r="21" spans="2:10" s="1356" customFormat="1" ht="12.75">
      <c r="B21" s="1357"/>
      <c r="C21" s="1357"/>
      <c r="D21" s="1358"/>
      <c r="E21" s="1358"/>
      <c r="F21" s="1359"/>
      <c r="G21" s="1358"/>
      <c r="H21" s="1359"/>
      <c r="I21" s="1358"/>
      <c r="J21" s="1358"/>
    </row>
    <row r="22" spans="2:10" s="1356" customFormat="1" ht="12.75">
      <c r="B22" s="1357"/>
      <c r="C22" s="1357"/>
      <c r="D22" s="1358"/>
      <c r="E22" s="1358"/>
      <c r="F22" s="1359"/>
      <c r="G22" s="1358"/>
      <c r="H22" s="1359"/>
      <c r="I22" s="1358"/>
      <c r="J22" s="1358"/>
    </row>
    <row r="23" spans="2:10" s="1356" customFormat="1" ht="12.75">
      <c r="B23" s="1357"/>
      <c r="C23" s="1357"/>
      <c r="D23" s="1358"/>
      <c r="E23" s="1358"/>
      <c r="F23" s="1359"/>
      <c r="G23" s="1358"/>
      <c r="H23" s="1359"/>
      <c r="I23" s="1358"/>
      <c r="J23" s="1358"/>
    </row>
    <row r="24" spans="2:10" s="1356" customFormat="1" ht="12.75">
      <c r="B24" s="1357"/>
      <c r="C24" s="1357"/>
      <c r="D24" s="1358"/>
      <c r="E24" s="1358"/>
      <c r="F24" s="1359"/>
      <c r="G24" s="1358"/>
      <c r="H24" s="1359"/>
      <c r="I24" s="1358"/>
      <c r="J24" s="1358"/>
    </row>
    <row r="25" spans="2:10" s="1356" customFormat="1" ht="12.75">
      <c r="B25" s="1357"/>
      <c r="C25" s="1357"/>
      <c r="D25" s="1358"/>
      <c r="E25" s="1358"/>
      <c r="F25" s="1359"/>
      <c r="G25" s="1358"/>
      <c r="H25" s="1359"/>
      <c r="I25" s="1358"/>
      <c r="J25" s="1358"/>
    </row>
    <row r="26" spans="2:10" s="1356" customFormat="1" ht="12.75">
      <c r="B26" s="1357"/>
      <c r="C26" s="1357"/>
      <c r="D26" s="1358"/>
      <c r="E26" s="1358"/>
      <c r="F26" s="1359"/>
      <c r="G26" s="1358"/>
      <c r="H26" s="1359"/>
      <c r="I26" s="1358"/>
      <c r="J26" s="1358"/>
    </row>
    <row r="27" spans="2:10" s="1356" customFormat="1" ht="12.75">
      <c r="B27" s="1357"/>
      <c r="C27" s="1357"/>
      <c r="D27" s="1358"/>
      <c r="E27" s="1358"/>
      <c r="F27" s="1359"/>
      <c r="G27" s="1358"/>
      <c r="H27" s="1359"/>
      <c r="I27" s="1358"/>
      <c r="J27" s="1358"/>
    </row>
    <row r="28" spans="2:10" s="1356" customFormat="1" ht="12.75">
      <c r="B28" s="1357"/>
      <c r="C28" s="1357"/>
      <c r="D28" s="1358"/>
      <c r="E28" s="1358"/>
      <c r="F28" s="1359"/>
      <c r="G28" s="1358"/>
      <c r="H28" s="1359"/>
      <c r="I28" s="1358"/>
      <c r="J28" s="1358"/>
    </row>
    <row r="29" spans="2:10" s="1356" customFormat="1" ht="12.75">
      <c r="B29" s="1357"/>
      <c r="C29" s="1357"/>
      <c r="D29" s="1358"/>
      <c r="E29" s="1358"/>
      <c r="F29" s="1359"/>
      <c r="G29" s="1358"/>
      <c r="H29" s="1359"/>
      <c r="I29" s="1358"/>
      <c r="J29" s="1358"/>
    </row>
    <row r="30" spans="2:10" s="1356" customFormat="1" ht="12.75">
      <c r="B30" s="1357"/>
      <c r="C30" s="1357"/>
      <c r="D30" s="1358"/>
      <c r="E30" s="1358"/>
      <c r="F30" s="1359"/>
      <c r="G30" s="1358"/>
      <c r="H30" s="1359"/>
      <c r="I30" s="1358"/>
      <c r="J30" s="1358"/>
    </row>
    <row r="31" spans="2:10" s="1356" customFormat="1" ht="12.75">
      <c r="B31" s="1357"/>
      <c r="C31" s="1357"/>
      <c r="D31" s="1358"/>
      <c r="E31" s="1358"/>
      <c r="F31" s="1359"/>
      <c r="G31" s="1358"/>
      <c r="H31" s="1359"/>
      <c r="I31" s="1358"/>
      <c r="J31" s="1358"/>
    </row>
    <row r="32" spans="2:10" s="1356" customFormat="1" ht="13.5" customHeight="1">
      <c r="B32" s="1357"/>
      <c r="C32" s="1357"/>
      <c r="D32" s="1358"/>
      <c r="E32" s="1358"/>
      <c r="F32" s="1359"/>
      <c r="G32" s="1358"/>
      <c r="H32" s="1359"/>
      <c r="I32" s="1358"/>
      <c r="J32" s="1358"/>
    </row>
    <row r="33" spans="2:10" s="1356" customFormat="1" ht="12.75">
      <c r="B33" s="1357"/>
      <c r="C33" s="1357"/>
      <c r="D33" s="1358"/>
      <c r="E33" s="1358"/>
      <c r="F33" s="1359"/>
      <c r="G33" s="1358"/>
      <c r="H33" s="1359"/>
      <c r="I33" s="1358"/>
      <c r="J33" s="1358"/>
    </row>
    <row r="34" spans="2:10" s="1356" customFormat="1" ht="12.75">
      <c r="B34" s="1357"/>
      <c r="C34" s="1357"/>
      <c r="D34" s="1358"/>
      <c r="E34" s="1358"/>
      <c r="F34" s="1359"/>
      <c r="G34" s="1358"/>
      <c r="H34" s="1359"/>
      <c r="I34" s="1358"/>
      <c r="J34" s="1358"/>
    </row>
    <row r="35" spans="2:10" s="1356" customFormat="1" ht="12.75">
      <c r="B35" s="1357"/>
      <c r="C35" s="1357"/>
      <c r="D35" s="1358"/>
      <c r="E35" s="1358"/>
      <c r="F35" s="1359"/>
      <c r="G35" s="1358"/>
      <c r="H35" s="1359"/>
      <c r="I35" s="1358"/>
      <c r="J35" s="1358"/>
    </row>
    <row r="36" spans="2:10" s="1356" customFormat="1" ht="12.75">
      <c r="B36" s="1357"/>
      <c r="C36" s="1357"/>
      <c r="D36" s="1358"/>
      <c r="E36" s="1358"/>
      <c r="F36" s="1359"/>
      <c r="G36" s="1358"/>
      <c r="H36" s="1359"/>
      <c r="I36" s="1358"/>
      <c r="J36" s="1358"/>
    </row>
    <row r="37" spans="2:10" s="1356" customFormat="1" ht="12.75">
      <c r="B37" s="1357"/>
      <c r="C37" s="1357"/>
      <c r="D37" s="1358"/>
      <c r="E37" s="1358"/>
      <c r="F37" s="1359"/>
      <c r="G37" s="1358"/>
      <c r="H37" s="1359"/>
      <c r="I37" s="1358"/>
      <c r="J37" s="1358"/>
    </row>
    <row r="38" spans="2:10" s="1356" customFormat="1" ht="12.75">
      <c r="B38" s="1357"/>
      <c r="C38" s="1357"/>
      <c r="D38" s="1358"/>
      <c r="E38" s="1358"/>
      <c r="F38" s="1359"/>
      <c r="G38" s="1358"/>
      <c r="H38" s="1359"/>
      <c r="I38" s="1358"/>
      <c r="J38" s="1358"/>
    </row>
    <row r="39" spans="2:10" s="1356" customFormat="1" ht="12.75">
      <c r="B39" s="1357"/>
      <c r="C39" s="1357"/>
      <c r="D39" s="1358"/>
      <c r="E39" s="1358"/>
      <c r="F39" s="1359"/>
      <c r="G39" s="1358"/>
      <c r="H39" s="1359"/>
      <c r="I39" s="1358"/>
      <c r="J39" s="1358"/>
    </row>
    <row r="40" spans="2:10" s="1356" customFormat="1" ht="12.75">
      <c r="B40" s="1357"/>
      <c r="C40" s="1357"/>
      <c r="D40" s="1358"/>
      <c r="E40" s="1358"/>
      <c r="F40" s="1359"/>
      <c r="G40" s="1358"/>
      <c r="H40" s="1359"/>
      <c r="I40" s="1358"/>
      <c r="J40" s="1358"/>
    </row>
    <row r="41" spans="2:10" s="1356" customFormat="1" ht="12.75">
      <c r="B41" s="1360"/>
      <c r="C41" s="1360" t="s">
        <v>757</v>
      </c>
      <c r="D41" s="1360"/>
      <c r="E41" s="1360">
        <f>SUM(E7:E40)</f>
        <v>0</v>
      </c>
      <c r="F41" s="1360"/>
      <c r="G41" s="1360">
        <f>SUM(G7:G40)</f>
        <v>0</v>
      </c>
      <c r="H41" s="1360"/>
      <c r="I41" s="1508">
        <f>SUM(I7:I40)</f>
        <v>0</v>
      </c>
      <c r="J41" s="1509"/>
    </row>
    <row r="42" spans="1:7" s="575" customFormat="1" ht="12.75">
      <c r="A42" s="582"/>
      <c r="D42" s="577"/>
      <c r="E42" s="577"/>
      <c r="F42" s="577"/>
      <c r="G42" s="577"/>
    </row>
    <row r="43" spans="1:7" s="575" customFormat="1" ht="12.75">
      <c r="A43" s="582"/>
      <c r="B43" s="575" t="s">
        <v>211</v>
      </c>
      <c r="D43" s="577"/>
      <c r="E43" s="577"/>
      <c r="F43" s="577"/>
      <c r="G43" s="577"/>
    </row>
    <row r="44" spans="1:7" s="575" customFormat="1" ht="12.75">
      <c r="A44" s="582"/>
      <c r="D44" s="577"/>
      <c r="E44" s="577"/>
      <c r="F44" s="577"/>
      <c r="G44" s="577"/>
    </row>
    <row r="45" spans="1:7" s="575" customFormat="1" ht="12.75">
      <c r="A45" s="582"/>
      <c r="B45" s="575" t="s">
        <v>211</v>
      </c>
      <c r="D45" s="577"/>
      <c r="E45" s="577"/>
      <c r="F45" s="577"/>
      <c r="G45" s="577"/>
    </row>
    <row r="46" s="575" customFormat="1" ht="12.75"/>
    <row r="47" s="575" customFormat="1" ht="12.75"/>
    <row r="48" s="575" customFormat="1" ht="12.75"/>
  </sheetData>
  <sheetProtection/>
  <mergeCells count="4">
    <mergeCell ref="B3:B5"/>
    <mergeCell ref="C3:J3"/>
    <mergeCell ref="C4:C5"/>
    <mergeCell ref="E4:J4"/>
  </mergeCells>
  <dataValidations count="2">
    <dataValidation type="whole" operator="greaterThanOrEqual" allowBlank="1" showInputMessage="1" showErrorMessage="1" sqref="I31:I40 D31:D40">
      <formula1>0</formula1>
    </dataValidation>
    <dataValidation operator="greaterThanOrEqual" allowBlank="1" showInputMessage="1" showErrorMessage="1" sqref="J31:J40"/>
  </dataValidation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I47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1" width="9.140625" style="476" customWidth="1"/>
    <col min="2" max="2" width="40.421875" style="483" customWidth="1"/>
    <col min="3" max="3" width="17.140625" style="483" customWidth="1"/>
    <col min="4" max="4" width="8.7109375" style="483" customWidth="1"/>
    <col min="5" max="5" width="10.57421875" style="483" customWidth="1"/>
    <col min="6" max="6" width="16.140625" style="483" customWidth="1"/>
    <col min="7" max="7" width="20.421875" style="488" customWidth="1"/>
    <col min="8" max="8" width="18.140625" style="483" customWidth="1"/>
    <col min="9" max="9" width="13.421875" style="483" customWidth="1"/>
    <col min="10" max="16384" width="9.140625" style="476" customWidth="1"/>
  </cols>
  <sheetData>
    <row r="1" spans="2:9" ht="12.75">
      <c r="B1" s="1800" t="s">
        <v>137</v>
      </c>
      <c r="C1" s="1800"/>
      <c r="D1" s="1800"/>
      <c r="E1" s="1800"/>
      <c r="F1" s="1800"/>
      <c r="G1" s="1800"/>
      <c r="H1" s="1800"/>
      <c r="I1" s="475"/>
    </row>
    <row r="2" spans="2:9" ht="13.5" thickBot="1">
      <c r="B2" s="475"/>
      <c r="C2" s="475"/>
      <c r="D2" s="475"/>
      <c r="E2" s="475"/>
      <c r="F2" s="475"/>
      <c r="G2" s="477"/>
      <c r="H2" s="475"/>
      <c r="I2" s="475"/>
    </row>
    <row r="3" spans="2:9" ht="39" customHeight="1" thickBot="1">
      <c r="B3" s="478" t="s">
        <v>651</v>
      </c>
      <c r="C3" s="1455" t="s">
        <v>652</v>
      </c>
      <c r="D3" s="1801" t="s">
        <v>653</v>
      </c>
      <c r="E3" s="1802"/>
      <c r="F3" s="1803"/>
      <c r="G3" s="479" t="s">
        <v>654</v>
      </c>
      <c r="H3" s="1455" t="s">
        <v>655</v>
      </c>
      <c r="I3" s="1455" t="s">
        <v>656</v>
      </c>
    </row>
    <row r="4" spans="2:9" ht="16.5" customHeight="1" thickBot="1">
      <c r="B4" s="1804" t="s">
        <v>657</v>
      </c>
      <c r="C4" s="1805"/>
      <c r="D4" s="1805"/>
      <c r="E4" s="1805"/>
      <c r="F4" s="1805"/>
      <c r="G4" s="1805"/>
      <c r="H4" s="1805"/>
      <c r="I4" s="1806"/>
    </row>
    <row r="5" spans="2:9" ht="12.75">
      <c r="B5" s="1807" t="s">
        <v>658</v>
      </c>
      <c r="C5" s="1457"/>
      <c r="D5" s="1441" t="s">
        <v>1074</v>
      </c>
      <c r="E5" s="1818" t="s">
        <v>1077</v>
      </c>
      <c r="F5" s="1443">
        <f>'R0103'!C6+'R0103'!C7</f>
        <v>0</v>
      </c>
      <c r="G5" s="1809">
        <f>F5/F6</f>
        <v>0</v>
      </c>
      <c r="H5" s="1807" t="s">
        <v>659</v>
      </c>
      <c r="I5" s="1812">
        <f>IF(G5="",0,G5-100%)</f>
        <v>-1</v>
      </c>
    </row>
    <row r="6" spans="2:9" ht="13.5" thickBot="1">
      <c r="B6" s="1808"/>
      <c r="C6" s="1458"/>
      <c r="D6" s="1560">
        <v>100000</v>
      </c>
      <c r="E6" s="1819"/>
      <c r="F6" s="1559">
        <v>100000</v>
      </c>
      <c r="G6" s="1810"/>
      <c r="H6" s="1811"/>
      <c r="I6" s="1813"/>
    </row>
    <row r="7" spans="2:9" ht="12.75">
      <c r="B7" s="1814" t="s">
        <v>660</v>
      </c>
      <c r="C7" s="1815"/>
      <c r="D7" s="1441" t="s">
        <v>1075</v>
      </c>
      <c r="E7" s="1818" t="s">
        <v>1077</v>
      </c>
      <c r="F7" s="1443">
        <f>'R0101'!C23+'R0101'!C11</f>
        <v>0</v>
      </c>
      <c r="G7" s="1817">
        <f>IF(F8=0,0,F7/F8)</f>
        <v>0</v>
      </c>
      <c r="H7" s="1807" t="s">
        <v>661</v>
      </c>
      <c r="I7" s="1812">
        <f>IF(G7="",0,30%-G7)</f>
        <v>0.3</v>
      </c>
    </row>
    <row r="8" spans="2:9" ht="13.5" customHeight="1" thickBot="1">
      <c r="B8" s="1808"/>
      <c r="C8" s="1816"/>
      <c r="D8" s="1442" t="s">
        <v>1073</v>
      </c>
      <c r="E8" s="1819"/>
      <c r="F8" s="1444">
        <f>IF('R0103'!C12&lt;=0,'R0103'!C6+'R0103'!C7+'R0103'!C8+'R0103'!C9+'R0103'!C11+'R0103'!C13+'R0103'!C12-'R0103'!C22,'R0103'!C6+'R0103'!C7+'R0103'!C8+'R0103'!C9+'R0103'!C11+'R0103'!C13-'R0103'!C22)</f>
        <v>0</v>
      </c>
      <c r="G8" s="1810"/>
      <c r="H8" s="1808"/>
      <c r="I8" s="1813"/>
    </row>
    <row r="9" spans="2:9" ht="21.75" customHeight="1">
      <c r="B9" s="1814" t="s">
        <v>122</v>
      </c>
      <c r="C9" s="1822"/>
      <c r="D9" s="1441" t="s">
        <v>1076</v>
      </c>
      <c r="E9" s="1818" t="s">
        <v>1077</v>
      </c>
      <c r="F9" s="1447">
        <f>'R0801'!I49</f>
        <v>0</v>
      </c>
      <c r="G9" s="1817">
        <f>IF(F10=0,0,F9/F10)</f>
        <v>0</v>
      </c>
      <c r="H9" s="1814" t="s">
        <v>123</v>
      </c>
      <c r="I9" s="1812">
        <f>IF(G9="",0,20%-G9)</f>
        <v>0.2</v>
      </c>
    </row>
    <row r="10" spans="2:9" ht="21.75" customHeight="1" thickBot="1">
      <c r="B10" s="1808"/>
      <c r="C10" s="1816"/>
      <c r="D10" s="1442" t="s">
        <v>1073</v>
      </c>
      <c r="E10" s="1819"/>
      <c r="F10" s="1446">
        <f>IF('R0103'!C12&lt;=0,'R0103'!C6+'R0103'!C7+'R0103'!C8+'R0103'!C9+'R0103'!C11+'R0103'!C13+'R0103'!C12-'R0103'!C22,'R0103'!C6+'R0103'!C7+'R0103'!C8+'R0103'!C9+'R0103'!C11+'R0103'!C13-'R0103'!C22)</f>
        <v>0</v>
      </c>
      <c r="G10" s="1810"/>
      <c r="H10" s="1808"/>
      <c r="I10" s="1813"/>
    </row>
    <row r="11" spans="2:9" ht="17.25" customHeight="1">
      <c r="B11" s="1814" t="s">
        <v>662</v>
      </c>
      <c r="C11" s="1822"/>
      <c r="D11" s="1441" t="s">
        <v>1073</v>
      </c>
      <c r="E11" s="1818" t="s">
        <v>1077</v>
      </c>
      <c r="F11" s="1445">
        <f>IF('R0103'!C12&lt;=0,'R0103'!C6+'R0103'!C7+'R0103'!C8+'R0103'!C9+'R0103'!C11+'R0103'!C13+'R0103'!C12-'R0103'!C22,'R0103'!C6+'R0103'!C7+'R0103'!C8+'R0103'!C9+'R0103'!C11+'R0103'!C13-'R0103'!C22)</f>
        <v>0</v>
      </c>
      <c r="G11" s="1809">
        <f>F11/F12</f>
        <v>0</v>
      </c>
      <c r="H11" s="1814" t="s">
        <v>659</v>
      </c>
      <c r="I11" s="1812">
        <f>IF(G11="",0,G11-100%)</f>
        <v>-1</v>
      </c>
    </row>
    <row r="12" spans="2:9" ht="17.25" customHeight="1" thickBot="1">
      <c r="B12" s="1808"/>
      <c r="C12" s="1816"/>
      <c r="D12" s="1442" t="s">
        <v>1074</v>
      </c>
      <c r="E12" s="1819"/>
      <c r="F12" s="1446">
        <v>100000</v>
      </c>
      <c r="G12" s="1810"/>
      <c r="H12" s="1808"/>
      <c r="I12" s="1813"/>
    </row>
    <row r="13" spans="2:9" ht="15.75" customHeight="1" thickBot="1">
      <c r="B13" s="1826" t="s">
        <v>124</v>
      </c>
      <c r="C13" s="1827"/>
      <c r="D13" s="1827"/>
      <c r="E13" s="1827"/>
      <c r="F13" s="1827"/>
      <c r="G13" s="1827"/>
      <c r="H13" s="1827"/>
      <c r="I13" s="1828"/>
    </row>
    <row r="14" spans="2:9" ht="26.25" thickBot="1">
      <c r="B14" s="616" t="s">
        <v>662</v>
      </c>
      <c r="C14" s="617" t="s">
        <v>663</v>
      </c>
      <c r="D14" s="1804" t="s">
        <v>125</v>
      </c>
      <c r="E14" s="1805"/>
      <c r="F14" s="1829"/>
      <c r="G14" s="1461">
        <f>IF('R0103'!C12&lt;=0,'R0103'!C6+'R0103'!C7+'R0103'!C8+'R0103'!C9+'R0103'!C11+'R0103'!C13+'R0103'!C12-'R0103'!C22,'R0103'!C6+'R0103'!C7+'R0103'!C8+'R0103'!C9+'R0103'!C11+'R0103'!C13-'R0103'!C22)/300000*100%</f>
        <v>0</v>
      </c>
      <c r="H14" s="1459" t="s">
        <v>659</v>
      </c>
      <c r="I14" s="1456">
        <f>IF(G14="",0,G14-100%)</f>
        <v>-1</v>
      </c>
    </row>
    <row r="15" spans="2:9" ht="13.5" thickBot="1">
      <c r="B15" s="1454" t="s">
        <v>664</v>
      </c>
      <c r="C15" s="610" t="s">
        <v>665</v>
      </c>
      <c r="D15" s="1804" t="s">
        <v>126</v>
      </c>
      <c r="E15" s="1805"/>
      <c r="F15" s="1805"/>
      <c r="G15" s="1461">
        <f>IF(IF('R0103'!C12&lt;=0,'R0103'!C5-'R0101'!C23,'R0103'!C5-'R0103'!C12-'R0101'!C23)=0,"",'R0101'!C30/IF('R0103'!C12&lt;=0,'R0103'!C5-'R0101'!C23,'R0103'!C5-'R0103'!C12-'R0101'!C23))</f>
      </c>
      <c r="H15" s="618" t="s">
        <v>666</v>
      </c>
      <c r="I15" s="1456">
        <f>IF(G15="",0,G15-8%)</f>
        <v>0</v>
      </c>
    </row>
    <row r="16" spans="2:9" ht="26.25" thickBot="1">
      <c r="B16" s="1454" t="s">
        <v>667</v>
      </c>
      <c r="C16" s="617" t="s">
        <v>668</v>
      </c>
      <c r="D16" s="1804" t="s">
        <v>127</v>
      </c>
      <c r="E16" s="1805"/>
      <c r="F16" s="1829"/>
      <c r="G16" s="1461">
        <f>IF(IF('R0103'!C12&lt;=0,'R0103'!C5-'R0101'!C23,'R0103'!C5-'R0103'!C12-'R0101'!C23)=0,"",'R0801'!I49/IF('R0103'!C12&lt;=0,'R0103'!C5-'R0101'!C23,'R0103'!C5-'R0103'!C12-'R0101'!C23)*100%)</f>
      </c>
      <c r="H16" s="1453" t="s">
        <v>669</v>
      </c>
      <c r="I16" s="1456">
        <f>IF(G16="",0,5%-G16)</f>
        <v>0</v>
      </c>
    </row>
    <row r="17" spans="2:9" ht="13.5" thickBot="1">
      <c r="B17" s="1454" t="s">
        <v>670</v>
      </c>
      <c r="C17" s="1453" t="s">
        <v>671</v>
      </c>
      <c r="D17" s="1804" t="s">
        <v>128</v>
      </c>
      <c r="E17" s="1805"/>
      <c r="F17" s="1829"/>
      <c r="G17" s="1462">
        <f>I32</f>
        <v>0</v>
      </c>
      <c r="H17" s="1453" t="s">
        <v>672</v>
      </c>
      <c r="I17" s="1456">
        <f>IF(G17="",0,G17-30%)</f>
        <v>-0.3</v>
      </c>
    </row>
    <row r="18" spans="2:9" ht="26.25" thickBot="1">
      <c r="B18" s="1454" t="s">
        <v>673</v>
      </c>
      <c r="C18" s="1453" t="s">
        <v>674</v>
      </c>
      <c r="D18" s="1804" t="s">
        <v>129</v>
      </c>
      <c r="E18" s="1805"/>
      <c r="F18" s="1829"/>
      <c r="G18" s="1463">
        <f>IF(('R0102'!C5+'R0102'!C6)=0,"",'R0401'!D6/('R0102'!C5+'R0102'!C6)*100%)</f>
      </c>
      <c r="H18" s="1453" t="s">
        <v>659</v>
      </c>
      <c r="I18" s="1456">
        <f>IF(G18="",0,G18-100)</f>
        <v>0</v>
      </c>
    </row>
    <row r="19" spans="2:9" ht="12.75">
      <c r="B19" s="611" t="s">
        <v>130</v>
      </c>
      <c r="C19" s="620"/>
      <c r="D19" s="1836" t="s">
        <v>131</v>
      </c>
      <c r="E19" s="1837"/>
      <c r="F19" s="1837"/>
      <c r="G19" s="1824">
        <f>IF(IF('R0103'!C12&lt;=0,'R0103'!C5-'R0101'!C23,'R0103'!C5-'R0103'!C12-'R0101'!C23)=0,"",'R0802'!D33/IF('R0103'!C12&lt;=0,'R0103'!C5-'R0101'!C23,'R0103'!C5-'R0103'!C12-'R0101'!C23)*100%)</f>
      </c>
      <c r="H19" s="1820" t="s">
        <v>675</v>
      </c>
      <c r="I19" s="1812">
        <f>IF(G19="",0,60%-G19)</f>
        <v>0</v>
      </c>
    </row>
    <row r="20" spans="2:9" ht="13.5" thickBot="1">
      <c r="B20" s="611" t="s">
        <v>676</v>
      </c>
      <c r="C20" s="620"/>
      <c r="D20" s="1826"/>
      <c r="E20" s="1827"/>
      <c r="F20" s="1827"/>
      <c r="G20" s="1825"/>
      <c r="H20" s="1821"/>
      <c r="I20" s="1813"/>
    </row>
    <row r="21" spans="2:9" ht="24.75" customHeight="1" thickBot="1">
      <c r="B21" s="616" t="s">
        <v>1042</v>
      </c>
      <c r="C21" s="621"/>
      <c r="D21" s="1804" t="s">
        <v>132</v>
      </c>
      <c r="E21" s="1805"/>
      <c r="F21" s="1805"/>
      <c r="G21" s="1461">
        <f>IF(IF('R0103'!C12&lt;=0,'R0103'!C5-'R0101'!C23,'R0103'!C5-'R0103'!C12-'R0101'!C23)=0,"",'R0901'!I7/IF('R0103'!C12&lt;=0,'R0103'!C5-'R0101'!C23,'R0103'!C5-'R0103'!C12-'R0101'!C23)*100%)</f>
      </c>
      <c r="H21" s="618" t="s">
        <v>677</v>
      </c>
      <c r="I21" s="1456">
        <f>IF(G21="",0,5%-G21)</f>
        <v>0</v>
      </c>
    </row>
    <row r="22" spans="2:9" ht="42.75" customHeight="1" thickBot="1">
      <c r="B22" s="1454" t="s">
        <v>1043</v>
      </c>
      <c r="C22" s="619"/>
      <c r="D22" s="1804" t="s">
        <v>121</v>
      </c>
      <c r="E22" s="1805"/>
      <c r="F22" s="1805"/>
      <c r="G22" s="1461">
        <f>IF(IF('R0103'!C12&lt;=0,'R0103'!C5-'R0101'!C23,'R0103'!C5-'R0103'!C12-'R0101'!C23)=0,"",'R0102'!C13/IF('R0103'!C12&lt;=0,'R0103'!C5-'R0101'!C23,'R0103'!C5-'R0103'!C12-'R0101'!C23)*100%)</f>
      </c>
      <c r="H22" s="618" t="s">
        <v>661</v>
      </c>
      <c r="I22" s="1456">
        <f>IF(G22="",0,30%-G22)</f>
        <v>0</v>
      </c>
    </row>
    <row r="23" spans="2:9" ht="22.5" customHeight="1">
      <c r="B23" s="1814" t="s">
        <v>1045</v>
      </c>
      <c r="C23" s="1822"/>
      <c r="D23" s="1836" t="s">
        <v>121</v>
      </c>
      <c r="E23" s="1837"/>
      <c r="F23" s="1837"/>
      <c r="G23" s="1824"/>
      <c r="H23" s="1820" t="s">
        <v>1044</v>
      </c>
      <c r="I23" s="1812">
        <f>IF(G23="",0,50%-G23)</f>
        <v>0</v>
      </c>
    </row>
    <row r="24" spans="2:9" ht="33.75" customHeight="1" thickBot="1">
      <c r="B24" s="1811"/>
      <c r="C24" s="1835"/>
      <c r="D24" s="1826"/>
      <c r="E24" s="1827"/>
      <c r="F24" s="1827"/>
      <c r="G24" s="1825"/>
      <c r="H24" s="1839"/>
      <c r="I24" s="1813"/>
    </row>
    <row r="25" spans="2:9" ht="12.75" customHeight="1">
      <c r="B25" s="1823" t="s">
        <v>133</v>
      </c>
      <c r="C25" s="1823"/>
      <c r="D25" s="1823"/>
      <c r="E25" s="1823"/>
      <c r="F25" s="1823"/>
      <c r="G25" s="1823"/>
      <c r="H25" s="1823"/>
      <c r="I25" s="1823"/>
    </row>
    <row r="26" spans="2:9" ht="12.75">
      <c r="B26" s="1823" t="s">
        <v>134</v>
      </c>
      <c r="C26" s="1823"/>
      <c r="D26" s="1823"/>
      <c r="E26" s="1823"/>
      <c r="F26" s="1823"/>
      <c r="G26" s="1823"/>
      <c r="H26" s="1823"/>
      <c r="I26" s="1823"/>
    </row>
    <row r="27" spans="2:9" ht="20.25" customHeight="1">
      <c r="B27" s="1823" t="s">
        <v>135</v>
      </c>
      <c r="C27" s="1823"/>
      <c r="D27" s="1823"/>
      <c r="E27" s="1823"/>
      <c r="F27" s="1823"/>
      <c r="G27" s="1823"/>
      <c r="H27" s="1823"/>
      <c r="I27" s="1823"/>
    </row>
    <row r="28" spans="2:9" ht="31.5" customHeight="1" thickBot="1">
      <c r="B28" s="1827" t="s">
        <v>1046</v>
      </c>
      <c r="C28" s="1827"/>
      <c r="D28" s="1827"/>
      <c r="E28" s="1827"/>
      <c r="F28" s="1827"/>
      <c r="G28" s="1827"/>
      <c r="H28" s="1838"/>
      <c r="I28" s="1838"/>
    </row>
    <row r="29" spans="2:9" ht="20.25" customHeight="1" thickBot="1">
      <c r="B29" s="1451" t="s">
        <v>678</v>
      </c>
      <c r="C29" s="1448" t="s">
        <v>1084</v>
      </c>
      <c r="D29" s="1844" t="s">
        <v>1085</v>
      </c>
      <c r="E29" s="1845"/>
      <c r="F29" s="1511" t="s">
        <v>1086</v>
      </c>
      <c r="G29" s="1511" t="s">
        <v>1087</v>
      </c>
      <c r="H29" s="1511" t="s">
        <v>1088</v>
      </c>
      <c r="I29" s="1449" t="s">
        <v>208</v>
      </c>
    </row>
    <row r="30" spans="2:9" ht="20.25" customHeight="1" thickBot="1">
      <c r="B30" s="1451" t="s">
        <v>679</v>
      </c>
      <c r="C30" s="1450"/>
      <c r="D30" s="1842"/>
      <c r="E30" s="1843"/>
      <c r="F30" s="1450"/>
      <c r="G30" s="1450"/>
      <c r="H30" s="1450"/>
      <c r="I30" s="1464">
        <f>IF(C30+D30+F30+G30+H30=0,0,AVERAGE(C30:H30))</f>
        <v>0</v>
      </c>
    </row>
    <row r="31" spans="2:9" ht="13.5" thickBot="1">
      <c r="B31" s="1451" t="s">
        <v>136</v>
      </c>
      <c r="C31" s="1450"/>
      <c r="D31" s="1842"/>
      <c r="E31" s="1843"/>
      <c r="F31" s="1450"/>
      <c r="G31" s="1450"/>
      <c r="H31" s="1450"/>
      <c r="I31" s="1464">
        <f>IF(C31+D31+F31+G31+H31=0,0,AVERAGE(C31:H31))</f>
        <v>0</v>
      </c>
    </row>
    <row r="32" spans="2:9" ht="13.5" thickBot="1">
      <c r="B32" s="1451" t="s">
        <v>680</v>
      </c>
      <c r="C32" s="1460">
        <f aca="true" t="shared" si="0" ref="C32:I32">IF(C31=0,0,C30/C31)</f>
        <v>0</v>
      </c>
      <c r="D32" s="1840">
        <f t="shared" si="0"/>
        <v>0</v>
      </c>
      <c r="E32" s="1841">
        <f t="shared" si="0"/>
        <v>0</v>
      </c>
      <c r="F32" s="1460">
        <f t="shared" si="0"/>
        <v>0</v>
      </c>
      <c r="G32" s="1460">
        <f t="shared" si="0"/>
        <v>0</v>
      </c>
      <c r="H32" s="1460">
        <f t="shared" si="0"/>
        <v>0</v>
      </c>
      <c r="I32" s="1460">
        <f t="shared" si="0"/>
        <v>0</v>
      </c>
    </row>
    <row r="33" spans="2:9" ht="12.75">
      <c r="B33" s="475"/>
      <c r="C33" s="475"/>
      <c r="D33" s="475"/>
      <c r="E33" s="475"/>
      <c r="F33" s="475"/>
      <c r="G33" s="477"/>
      <c r="H33" s="475"/>
      <c r="I33" s="475"/>
    </row>
    <row r="34" spans="2:9" ht="12.75">
      <c r="B34" s="1823" t="s">
        <v>211</v>
      </c>
      <c r="C34" s="1823"/>
      <c r="D34" s="1823"/>
      <c r="E34" s="1823"/>
      <c r="F34" s="1823"/>
      <c r="G34" s="477"/>
      <c r="H34" s="475"/>
      <c r="I34" s="475"/>
    </row>
    <row r="35" spans="2:9" ht="12.75">
      <c r="B35" s="475"/>
      <c r="C35" s="475"/>
      <c r="D35" s="475"/>
      <c r="E35" s="475"/>
      <c r="F35" s="475"/>
      <c r="G35" s="477"/>
      <c r="H35" s="475"/>
      <c r="I35" s="475"/>
    </row>
    <row r="36" spans="1:9" ht="12.75">
      <c r="A36" s="480"/>
      <c r="B36" s="1823" t="s">
        <v>211</v>
      </c>
      <c r="C36" s="1823"/>
      <c r="D36" s="1823"/>
      <c r="E36" s="1823"/>
      <c r="F36" s="1823"/>
      <c r="G36" s="477"/>
      <c r="H36" s="475"/>
      <c r="I36" s="475"/>
    </row>
    <row r="37" spans="1:9" ht="12.75">
      <c r="A37" s="480"/>
      <c r="B37" s="1452"/>
      <c r="C37" s="475"/>
      <c r="D37" s="475"/>
      <c r="E37" s="475"/>
      <c r="F37" s="475"/>
      <c r="G37" s="477"/>
      <c r="H37" s="475"/>
      <c r="I37" s="475"/>
    </row>
    <row r="38" spans="1:7" ht="12.75">
      <c r="A38" s="480"/>
      <c r="B38" s="481"/>
      <c r="C38" s="481"/>
      <c r="D38" s="481"/>
      <c r="E38" s="481"/>
      <c r="F38" s="481"/>
      <c r="G38" s="482"/>
    </row>
    <row r="39" spans="1:7" ht="12.75">
      <c r="A39" s="480"/>
      <c r="B39" s="481"/>
      <c r="C39" s="481"/>
      <c r="D39" s="481"/>
      <c r="E39" s="481"/>
      <c r="F39" s="481"/>
      <c r="G39" s="482"/>
    </row>
    <row r="46" spans="1:8" ht="12.75">
      <c r="A46" s="1830"/>
      <c r="B46" s="1831"/>
      <c r="C46" s="484"/>
      <c r="D46" s="485"/>
      <c r="E46" s="1832"/>
      <c r="F46" s="1833"/>
      <c r="G46" s="1834"/>
      <c r="H46" s="1833"/>
    </row>
    <row r="47" spans="1:8" ht="12.75">
      <c r="A47" s="1830"/>
      <c r="B47" s="1831"/>
      <c r="C47" s="486"/>
      <c r="D47" s="487"/>
      <c r="E47" s="1832"/>
      <c r="F47" s="1833"/>
      <c r="G47" s="1834"/>
      <c r="H47" s="1833"/>
    </row>
  </sheetData>
  <sheetProtection password="C7AC" sheet="1"/>
  <mergeCells count="60">
    <mergeCell ref="D32:E32"/>
    <mergeCell ref="G19:G20"/>
    <mergeCell ref="D30:E30"/>
    <mergeCell ref="D31:E31"/>
    <mergeCell ref="D16:F16"/>
    <mergeCell ref="E9:E10"/>
    <mergeCell ref="E11:E12"/>
    <mergeCell ref="D21:F21"/>
    <mergeCell ref="D22:F22"/>
    <mergeCell ref="D29:E29"/>
    <mergeCell ref="B23:B24"/>
    <mergeCell ref="C23:C24"/>
    <mergeCell ref="D18:F18"/>
    <mergeCell ref="D19:F20"/>
    <mergeCell ref="B27:I27"/>
    <mergeCell ref="B28:I28"/>
    <mergeCell ref="I23:I24"/>
    <mergeCell ref="D23:F24"/>
    <mergeCell ref="H23:H24"/>
    <mergeCell ref="I19:I20"/>
    <mergeCell ref="A46:A47"/>
    <mergeCell ref="B46:B47"/>
    <mergeCell ref="E46:E47"/>
    <mergeCell ref="H46:H47"/>
    <mergeCell ref="F46:F47"/>
    <mergeCell ref="G46:G47"/>
    <mergeCell ref="B34:F34"/>
    <mergeCell ref="B36:F36"/>
    <mergeCell ref="G23:G24"/>
    <mergeCell ref="G11:G12"/>
    <mergeCell ref="B25:I25"/>
    <mergeCell ref="B26:I26"/>
    <mergeCell ref="B13:I13"/>
    <mergeCell ref="D14:F14"/>
    <mergeCell ref="D15:F15"/>
    <mergeCell ref="D17:F17"/>
    <mergeCell ref="H19:H20"/>
    <mergeCell ref="I9:I10"/>
    <mergeCell ref="B9:B10"/>
    <mergeCell ref="C9:C10"/>
    <mergeCell ref="G9:G10"/>
    <mergeCell ref="H9:H10"/>
    <mergeCell ref="B11:B12"/>
    <mergeCell ref="C11:C12"/>
    <mergeCell ref="I11:I12"/>
    <mergeCell ref="H11:H12"/>
    <mergeCell ref="B7:B8"/>
    <mergeCell ref="H7:H8"/>
    <mergeCell ref="I7:I8"/>
    <mergeCell ref="C7:C8"/>
    <mergeCell ref="G7:G8"/>
    <mergeCell ref="E5:E6"/>
    <mergeCell ref="E7:E8"/>
    <mergeCell ref="B1:H1"/>
    <mergeCell ref="D3:F3"/>
    <mergeCell ref="B4:I4"/>
    <mergeCell ref="B5:B6"/>
    <mergeCell ref="G5:G6"/>
    <mergeCell ref="H5:H6"/>
    <mergeCell ref="I5:I6"/>
  </mergeCells>
  <printOptions/>
  <pageMargins left="0.75" right="0.75" top="1" bottom="1" header="0.5" footer="0.5"/>
  <pageSetup orientation="portrait" paperSize="9" r:id="rId1"/>
  <ignoredErrors>
    <ignoredError sqref="F9" formula="1"/>
  </ignoredError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</sheetPr>
  <dimension ref="A1:M58"/>
  <sheetViews>
    <sheetView zoomScale="80" zoomScaleNormal="80" zoomScalePageLayoutView="0" workbookViewId="0" topLeftCell="A1">
      <pane xSplit="1" ySplit="5" topLeftCell="D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2" sqref="F12"/>
    </sheetView>
  </sheetViews>
  <sheetFormatPr defaultColWidth="9.140625" defaultRowHeight="12.75"/>
  <cols>
    <col min="1" max="1" width="34.7109375" style="1247" customWidth="1"/>
    <col min="2" max="13" width="21.8515625" style="756" customWidth="1"/>
    <col min="14" max="16384" width="9.140625" style="756" customWidth="1"/>
  </cols>
  <sheetData>
    <row r="1" spans="1:5" s="887" customFormat="1" ht="19.5" customHeight="1">
      <c r="A1" s="1856" t="s">
        <v>768</v>
      </c>
      <c r="B1" s="1856"/>
      <c r="C1" s="1856"/>
      <c r="D1" s="1856"/>
      <c r="E1" s="1856"/>
    </row>
    <row r="2" spans="1:13" s="522" customFormat="1" ht="15.75" thickBot="1">
      <c r="A2" s="1361" t="s">
        <v>157</v>
      </c>
      <c r="M2" s="522" t="s">
        <v>904</v>
      </c>
    </row>
    <row r="3" spans="1:13" s="1247" customFormat="1" ht="75.75" customHeight="1" thickBot="1">
      <c r="A3" s="1846" t="s">
        <v>681</v>
      </c>
      <c r="B3" s="1848" t="s">
        <v>1072</v>
      </c>
      <c r="C3" s="1846" t="s">
        <v>682</v>
      </c>
      <c r="D3" s="1854" t="s">
        <v>441</v>
      </c>
      <c r="E3" s="1857" t="s">
        <v>440</v>
      </c>
      <c r="F3" s="1857"/>
      <c r="G3" s="1852" t="s">
        <v>445</v>
      </c>
      <c r="H3" s="1846" t="s">
        <v>438</v>
      </c>
      <c r="I3" s="1848" t="s">
        <v>439</v>
      </c>
      <c r="J3" s="1846" t="s">
        <v>158</v>
      </c>
      <c r="K3" s="1848" t="s">
        <v>159</v>
      </c>
      <c r="L3" s="1846" t="s">
        <v>160</v>
      </c>
      <c r="M3" s="1850" t="s">
        <v>281</v>
      </c>
    </row>
    <row r="4" spans="1:13" ht="15.75" thickBot="1">
      <c r="A4" s="1847"/>
      <c r="B4" s="1849"/>
      <c r="C4" s="1847"/>
      <c r="D4" s="1855"/>
      <c r="E4" s="1362" t="s">
        <v>688</v>
      </c>
      <c r="F4" s="1363" t="s">
        <v>689</v>
      </c>
      <c r="G4" s="1853"/>
      <c r="H4" s="1847"/>
      <c r="I4" s="1849"/>
      <c r="J4" s="1847"/>
      <c r="K4" s="1849"/>
      <c r="L4" s="1847"/>
      <c r="M4" s="1851"/>
    </row>
    <row r="5" spans="1:13" s="1366" customFormat="1" ht="15">
      <c r="A5" s="1364">
        <v>1</v>
      </c>
      <c r="B5" s="1364">
        <v>2</v>
      </c>
      <c r="C5" s="1364">
        <v>3</v>
      </c>
      <c r="D5" s="1364">
        <v>4</v>
      </c>
      <c r="E5" s="1364">
        <v>5</v>
      </c>
      <c r="F5" s="1365">
        <v>6</v>
      </c>
      <c r="G5" s="1364">
        <v>7</v>
      </c>
      <c r="H5" s="1364">
        <v>8</v>
      </c>
      <c r="I5" s="1364">
        <v>9</v>
      </c>
      <c r="J5" s="1364">
        <v>10</v>
      </c>
      <c r="K5" s="1364">
        <v>11</v>
      </c>
      <c r="L5" s="1364">
        <v>12</v>
      </c>
      <c r="M5" s="1364">
        <v>13</v>
      </c>
    </row>
    <row r="6" spans="1:13" s="1187" customFormat="1" ht="15">
      <c r="A6" s="1369" t="s">
        <v>690</v>
      </c>
      <c r="B6" s="1367"/>
      <c r="C6" s="1367"/>
      <c r="D6" s="1367"/>
      <c r="E6" s="1367"/>
      <c r="F6" s="1367"/>
      <c r="G6" s="1367"/>
      <c r="H6" s="1370"/>
      <c r="I6" s="1370"/>
      <c r="J6" s="1367" t="s">
        <v>210</v>
      </c>
      <c r="K6" s="1367" t="s">
        <v>210</v>
      </c>
      <c r="L6" s="1367"/>
      <c r="M6" s="1148"/>
    </row>
    <row r="7" spans="1:13" s="763" customFormat="1" ht="15">
      <c r="A7" s="760" t="s">
        <v>691</v>
      </c>
      <c r="B7" s="761">
        <f>B18+B22+B26+B30+B34+B38+B42+B46</f>
        <v>0</v>
      </c>
      <c r="C7" s="761">
        <f aca="true" t="shared" si="0" ref="C7:M7">C18+C22+C26+C30+C34+C38+C42+C46</f>
        <v>0</v>
      </c>
      <c r="D7" s="761">
        <f t="shared" si="0"/>
        <v>0</v>
      </c>
      <c r="E7" s="761">
        <f t="shared" si="0"/>
        <v>0</v>
      </c>
      <c r="F7" s="761">
        <f t="shared" si="0"/>
        <v>0</v>
      </c>
      <c r="G7" s="761">
        <f t="shared" si="0"/>
        <v>0</v>
      </c>
      <c r="H7" s="761">
        <f t="shared" si="0"/>
        <v>0</v>
      </c>
      <c r="I7" s="761">
        <f t="shared" si="0"/>
        <v>0</v>
      </c>
      <c r="J7" s="761">
        <f t="shared" si="0"/>
        <v>0</v>
      </c>
      <c r="K7" s="761">
        <f t="shared" si="0"/>
        <v>0</v>
      </c>
      <c r="L7" s="761">
        <f t="shared" si="0"/>
        <v>0</v>
      </c>
      <c r="M7" s="761">
        <f t="shared" si="0"/>
        <v>0</v>
      </c>
    </row>
    <row r="8" spans="1:13" s="763" customFormat="1" ht="15">
      <c r="A8" s="760" t="s">
        <v>692</v>
      </c>
      <c r="B8" s="761">
        <f>B19+B23+B27+B31+B35+B39+B43+B47</f>
        <v>0</v>
      </c>
      <c r="C8" s="761">
        <f aca="true" t="shared" si="1" ref="C8:L8">C19+C23+C27+C31+C35+C39+C43+C47</f>
        <v>0</v>
      </c>
      <c r="D8" s="761">
        <f t="shared" si="1"/>
        <v>0</v>
      </c>
      <c r="E8" s="761">
        <f t="shared" si="1"/>
        <v>0</v>
      </c>
      <c r="F8" s="761">
        <f t="shared" si="1"/>
        <v>0</v>
      </c>
      <c r="G8" s="761">
        <f t="shared" si="1"/>
        <v>0</v>
      </c>
      <c r="H8" s="761">
        <f t="shared" si="1"/>
        <v>0</v>
      </c>
      <c r="I8" s="761">
        <f t="shared" si="1"/>
        <v>0</v>
      </c>
      <c r="J8" s="761">
        <f t="shared" si="1"/>
        <v>0</v>
      </c>
      <c r="K8" s="761">
        <f t="shared" si="1"/>
        <v>0</v>
      </c>
      <c r="L8" s="761">
        <f t="shared" si="1"/>
        <v>0</v>
      </c>
      <c r="M8" s="761">
        <f>M19+M23+M27+M31+M35+M39+M43+M47</f>
        <v>0</v>
      </c>
    </row>
    <row r="9" spans="1:13" s="763" customFormat="1" ht="30">
      <c r="A9" s="760" t="s">
        <v>161</v>
      </c>
      <c r="B9" s="1045">
        <f>IF(B8=0,0,B8/$M$8)</f>
        <v>0</v>
      </c>
      <c r="C9" s="1045">
        <f aca="true" t="shared" si="2" ref="C9:M9">IF(C8=0,0,C8/$M$8)</f>
        <v>0</v>
      </c>
      <c r="D9" s="1045">
        <f t="shared" si="2"/>
        <v>0</v>
      </c>
      <c r="E9" s="1045">
        <f>IF(E8=0,0,E8/$M$8)</f>
        <v>0</v>
      </c>
      <c r="F9" s="1045">
        <f>IF(F8=0,0,F8/$M$8)</f>
        <v>0</v>
      </c>
      <c r="G9" s="1045">
        <f t="shared" si="2"/>
        <v>0</v>
      </c>
      <c r="H9" s="1045">
        <f t="shared" si="2"/>
        <v>0</v>
      </c>
      <c r="I9" s="1045">
        <f t="shared" si="2"/>
        <v>0</v>
      </c>
      <c r="J9" s="1045">
        <f t="shared" si="2"/>
        <v>0</v>
      </c>
      <c r="K9" s="1045">
        <f t="shared" si="2"/>
        <v>0</v>
      </c>
      <c r="L9" s="1045">
        <f t="shared" si="2"/>
        <v>0</v>
      </c>
      <c r="M9" s="1045">
        <f t="shared" si="2"/>
        <v>0</v>
      </c>
    </row>
    <row r="10" spans="1:13" s="763" customFormat="1" ht="30">
      <c r="A10" s="764" t="s">
        <v>162</v>
      </c>
      <c r="B10" s="1371"/>
      <c r="C10" s="1371"/>
      <c r="D10" s="1371"/>
      <c r="E10" s="1371"/>
      <c r="F10" s="767"/>
      <c r="G10" s="1371"/>
      <c r="H10" s="1371"/>
      <c r="I10" s="1371"/>
      <c r="J10" s="1371"/>
      <c r="K10" s="1371"/>
      <c r="L10" s="1371"/>
      <c r="M10" s="1371"/>
    </row>
    <row r="11" spans="1:13" s="763" customFormat="1" ht="15">
      <c r="A11" s="764" t="s">
        <v>695</v>
      </c>
      <c r="B11" s="1371"/>
      <c r="C11" s="1371"/>
      <c r="D11" s="1371"/>
      <c r="E11" s="1371"/>
      <c r="F11" s="767"/>
      <c r="G11" s="1371"/>
      <c r="H11" s="1371"/>
      <c r="I11" s="1371"/>
      <c r="J11" s="1371"/>
      <c r="K11" s="1371"/>
      <c r="L11" s="1371"/>
      <c r="M11" s="1371"/>
    </row>
    <row r="12" spans="1:13" s="763" customFormat="1" ht="30">
      <c r="A12" s="764" t="s">
        <v>163</v>
      </c>
      <c r="B12" s="1371"/>
      <c r="C12" s="1371"/>
      <c r="D12" s="1371"/>
      <c r="E12" s="1371"/>
      <c r="F12" s="767"/>
      <c r="G12" s="1371"/>
      <c r="H12" s="1371"/>
      <c r="I12" s="1371"/>
      <c r="J12" s="1371"/>
      <c r="K12" s="1371"/>
      <c r="L12" s="1371"/>
      <c r="M12" s="1372">
        <f>IF(M8=0,0,(B8*B12+C8*C12+D8*D12+E8*E12+F8*F12+G8*G12+H8*H12+I8*I12+J8*J12+K8*K12+L8*L12)/M8)</f>
        <v>0</v>
      </c>
    </row>
    <row r="13" spans="1:13" s="763" customFormat="1" ht="30">
      <c r="A13" s="1373" t="s">
        <v>945</v>
      </c>
      <c r="B13" s="1371"/>
      <c r="C13" s="1371"/>
      <c r="D13" s="1371"/>
      <c r="E13" s="1371"/>
      <c r="F13" s="767"/>
      <c r="G13" s="1371"/>
      <c r="H13" s="1371"/>
      <c r="I13" s="1371"/>
      <c r="J13" s="1371"/>
      <c r="K13" s="1371"/>
      <c r="L13" s="1371"/>
      <c r="M13" s="1372">
        <f>IF(M8=0,0,(B8*B13+C8*C13+D8*D13+E8*E13+F8*F13+G8*G13+H8*H13+I8*I13+J8*J13+K8*K13+L8*L13)/M8)</f>
        <v>0</v>
      </c>
    </row>
    <row r="14" spans="1:13" s="763" customFormat="1" ht="30">
      <c r="A14" s="764" t="s">
        <v>164</v>
      </c>
      <c r="B14" s="1371"/>
      <c r="C14" s="1371"/>
      <c r="D14" s="1371"/>
      <c r="E14" s="1371"/>
      <c r="F14" s="767"/>
      <c r="G14" s="1371"/>
      <c r="H14" s="1371"/>
      <c r="I14" s="1371"/>
      <c r="J14" s="1371"/>
      <c r="K14" s="1371"/>
      <c r="L14" s="1371"/>
      <c r="M14" s="1371"/>
    </row>
    <row r="15" spans="1:13" s="763" customFormat="1" ht="30">
      <c r="A15" s="764" t="s">
        <v>165</v>
      </c>
      <c r="B15" s="1371"/>
      <c r="C15" s="1371"/>
      <c r="D15" s="1371"/>
      <c r="E15" s="1371"/>
      <c r="F15" s="767"/>
      <c r="G15" s="1371"/>
      <c r="H15" s="1371"/>
      <c r="I15" s="1371"/>
      <c r="J15" s="1371"/>
      <c r="K15" s="1371"/>
      <c r="L15" s="1371"/>
      <c r="M15" s="1371"/>
    </row>
    <row r="16" spans="1:13" s="763" customFormat="1" ht="30">
      <c r="A16" s="764" t="s">
        <v>773</v>
      </c>
      <c r="B16" s="1371"/>
      <c r="C16" s="1371"/>
      <c r="D16" s="1371"/>
      <c r="E16" s="1371"/>
      <c r="F16" s="767"/>
      <c r="G16" s="1371"/>
      <c r="H16" s="1371"/>
      <c r="I16" s="1371"/>
      <c r="J16" s="1371"/>
      <c r="K16" s="1371"/>
      <c r="L16" s="1371"/>
      <c r="M16" s="1371"/>
    </row>
    <row r="17" spans="1:13" s="763" customFormat="1" ht="15">
      <c r="A17" s="1374" t="s">
        <v>701</v>
      </c>
      <c r="B17" s="1375"/>
      <c r="C17" s="1375"/>
      <c r="D17" s="1375"/>
      <c r="E17" s="1375"/>
      <c r="F17" s="1376"/>
      <c r="G17" s="1375"/>
      <c r="H17" s="1375"/>
      <c r="I17" s="1375"/>
      <c r="J17" s="1375"/>
      <c r="K17" s="1375"/>
      <c r="L17" s="1375"/>
      <c r="M17" s="1377"/>
    </row>
    <row r="18" spans="1:13" s="763" customFormat="1" ht="15">
      <c r="A18" s="764" t="s">
        <v>691</v>
      </c>
      <c r="B18" s="1371"/>
      <c r="C18" s="1371"/>
      <c r="D18" s="1371"/>
      <c r="E18" s="1371"/>
      <c r="F18" s="767"/>
      <c r="G18" s="1371"/>
      <c r="H18" s="1371"/>
      <c r="I18" s="1371"/>
      <c r="J18" s="1371"/>
      <c r="K18" s="1371"/>
      <c r="L18" s="1371"/>
      <c r="M18" s="1378">
        <f>SUM(B18:L18)</f>
        <v>0</v>
      </c>
    </row>
    <row r="19" spans="1:13" s="763" customFormat="1" ht="15">
      <c r="A19" s="1190" t="s">
        <v>692</v>
      </c>
      <c r="B19" s="1371"/>
      <c r="C19" s="1371"/>
      <c r="D19" s="1371"/>
      <c r="E19" s="1371"/>
      <c r="F19" s="767"/>
      <c r="G19" s="1371"/>
      <c r="H19" s="1371"/>
      <c r="I19" s="1371"/>
      <c r="J19" s="1371"/>
      <c r="K19" s="1371"/>
      <c r="L19" s="1371"/>
      <c r="M19" s="1378">
        <f>SUM(B19:L19)</f>
        <v>0</v>
      </c>
    </row>
    <row r="20" spans="1:13" s="763" customFormat="1" ht="30">
      <c r="A20" s="760" t="s">
        <v>161</v>
      </c>
      <c r="B20" s="1379">
        <f>IF(B19=0,0,B19/$M$19)</f>
        <v>0</v>
      </c>
      <c r="C20" s="1379">
        <f aca="true" t="shared" si="3" ref="C20:M20">IF(C19=0,0,C19/$M$19)</f>
        <v>0</v>
      </c>
      <c r="D20" s="1379">
        <f t="shared" si="3"/>
        <v>0</v>
      </c>
      <c r="E20" s="1379">
        <f t="shared" si="3"/>
        <v>0</v>
      </c>
      <c r="F20" s="1379">
        <f t="shared" si="3"/>
        <v>0</v>
      </c>
      <c r="G20" s="1379">
        <f t="shared" si="3"/>
        <v>0</v>
      </c>
      <c r="H20" s="1379">
        <f t="shared" si="3"/>
        <v>0</v>
      </c>
      <c r="I20" s="1379">
        <f t="shared" si="3"/>
        <v>0</v>
      </c>
      <c r="J20" s="1379">
        <f t="shared" si="3"/>
        <v>0</v>
      </c>
      <c r="K20" s="1379">
        <f t="shared" si="3"/>
        <v>0</v>
      </c>
      <c r="L20" s="1379">
        <f t="shared" si="3"/>
        <v>0</v>
      </c>
      <c r="M20" s="1379">
        <f t="shared" si="3"/>
        <v>0</v>
      </c>
    </row>
    <row r="21" spans="1:13" s="763" customFormat="1" ht="15">
      <c r="A21" s="1374" t="s">
        <v>473</v>
      </c>
      <c r="B21" s="1377"/>
      <c r="C21" s="1377"/>
      <c r="D21" s="1377"/>
      <c r="E21" s="1377"/>
      <c r="F21" s="1380"/>
      <c r="G21" s="1377"/>
      <c r="H21" s="1377"/>
      <c r="I21" s="1377"/>
      <c r="J21" s="1377"/>
      <c r="K21" s="1377"/>
      <c r="L21" s="1377"/>
      <c r="M21" s="1377"/>
    </row>
    <row r="22" spans="1:13" s="763" customFormat="1" ht="15">
      <c r="A22" s="764" t="s">
        <v>702</v>
      </c>
      <c r="B22" s="1371"/>
      <c r="C22" s="1371"/>
      <c r="D22" s="1371"/>
      <c r="E22" s="1371"/>
      <c r="F22" s="767"/>
      <c r="G22" s="1371"/>
      <c r="H22" s="1371"/>
      <c r="I22" s="1371"/>
      <c r="J22" s="1371"/>
      <c r="K22" s="1371"/>
      <c r="L22" s="1371"/>
      <c r="M22" s="1378">
        <f>SUM(B22:L22)</f>
        <v>0</v>
      </c>
    </row>
    <row r="23" spans="1:13" s="763" customFormat="1" ht="15">
      <c r="A23" s="764" t="s">
        <v>692</v>
      </c>
      <c r="B23" s="1371"/>
      <c r="C23" s="1371"/>
      <c r="D23" s="1371"/>
      <c r="E23" s="1371"/>
      <c r="F23" s="767"/>
      <c r="G23" s="1371"/>
      <c r="H23" s="1371"/>
      <c r="I23" s="1371"/>
      <c r="J23" s="1371"/>
      <c r="K23" s="1371"/>
      <c r="L23" s="1371"/>
      <c r="M23" s="1378">
        <f>SUM(B23:L23)</f>
        <v>0</v>
      </c>
    </row>
    <row r="24" spans="1:13" s="763" customFormat="1" ht="30">
      <c r="A24" s="760" t="s">
        <v>166</v>
      </c>
      <c r="B24" s="1379">
        <f>IF(B23=0,0,B23/$M$23)</f>
        <v>0</v>
      </c>
      <c r="C24" s="1379">
        <f aca="true" t="shared" si="4" ref="C24:M24">IF(C23=0,0,C23/$M$23)</f>
        <v>0</v>
      </c>
      <c r="D24" s="1379">
        <f t="shared" si="4"/>
        <v>0</v>
      </c>
      <c r="E24" s="1379">
        <f t="shared" si="4"/>
        <v>0</v>
      </c>
      <c r="F24" s="1379">
        <f t="shared" si="4"/>
        <v>0</v>
      </c>
      <c r="G24" s="1379">
        <f t="shared" si="4"/>
        <v>0</v>
      </c>
      <c r="H24" s="1379">
        <f t="shared" si="4"/>
        <v>0</v>
      </c>
      <c r="I24" s="1379">
        <f t="shared" si="4"/>
        <v>0</v>
      </c>
      <c r="J24" s="1379">
        <f t="shared" si="4"/>
        <v>0</v>
      </c>
      <c r="K24" s="1379">
        <f t="shared" si="4"/>
        <v>0</v>
      </c>
      <c r="L24" s="1379">
        <f t="shared" si="4"/>
        <v>0</v>
      </c>
      <c r="M24" s="1379">
        <f t="shared" si="4"/>
        <v>0</v>
      </c>
    </row>
    <row r="25" spans="1:13" s="763" customFormat="1" ht="15">
      <c r="A25" s="1374" t="s">
        <v>703</v>
      </c>
      <c r="B25" s="1377"/>
      <c r="C25" s="1377"/>
      <c r="D25" s="1377"/>
      <c r="E25" s="1377"/>
      <c r="F25" s="1380"/>
      <c r="G25" s="1377"/>
      <c r="H25" s="1377"/>
      <c r="I25" s="1377"/>
      <c r="J25" s="1377"/>
      <c r="K25" s="1377"/>
      <c r="L25" s="1377"/>
      <c r="M25" s="1377"/>
    </row>
    <row r="26" spans="1:13" s="763" customFormat="1" ht="15">
      <c r="A26" s="764" t="s">
        <v>702</v>
      </c>
      <c r="B26" s="1371"/>
      <c r="C26" s="1371"/>
      <c r="D26" s="1371"/>
      <c r="E26" s="1371"/>
      <c r="F26" s="767"/>
      <c r="G26" s="1371"/>
      <c r="H26" s="1371"/>
      <c r="I26" s="1371"/>
      <c r="J26" s="1371"/>
      <c r="K26" s="1371"/>
      <c r="L26" s="1371"/>
      <c r="M26" s="1378">
        <f>SUM(B26:L26)</f>
        <v>0</v>
      </c>
    </row>
    <row r="27" spans="1:13" s="763" customFormat="1" ht="15">
      <c r="A27" s="764" t="s">
        <v>692</v>
      </c>
      <c r="B27" s="1371"/>
      <c r="C27" s="1371"/>
      <c r="D27" s="1371"/>
      <c r="E27" s="1371"/>
      <c r="F27" s="767"/>
      <c r="G27" s="1371"/>
      <c r="H27" s="1371"/>
      <c r="I27" s="1371"/>
      <c r="J27" s="1371"/>
      <c r="K27" s="1371"/>
      <c r="L27" s="1371"/>
      <c r="M27" s="1378">
        <f>SUM(B27:L27)</f>
        <v>0</v>
      </c>
    </row>
    <row r="28" spans="1:13" s="763" customFormat="1" ht="30">
      <c r="A28" s="760" t="s">
        <v>161</v>
      </c>
      <c r="B28" s="1379">
        <f>IF(B27=0,0,B27/$M$27)</f>
        <v>0</v>
      </c>
      <c r="C28" s="1379">
        <f aca="true" t="shared" si="5" ref="C28:M28">IF(C27=0,0,C27/$M$27)</f>
        <v>0</v>
      </c>
      <c r="D28" s="1379">
        <f t="shared" si="5"/>
        <v>0</v>
      </c>
      <c r="E28" s="1379">
        <f t="shared" si="5"/>
        <v>0</v>
      </c>
      <c r="F28" s="1379">
        <f t="shared" si="5"/>
        <v>0</v>
      </c>
      <c r="G28" s="1379">
        <f t="shared" si="5"/>
        <v>0</v>
      </c>
      <c r="H28" s="1379">
        <f t="shared" si="5"/>
        <v>0</v>
      </c>
      <c r="I28" s="1379">
        <f t="shared" si="5"/>
        <v>0</v>
      </c>
      <c r="J28" s="1379">
        <f t="shared" si="5"/>
        <v>0</v>
      </c>
      <c r="K28" s="1379">
        <f t="shared" si="5"/>
        <v>0</v>
      </c>
      <c r="L28" s="1379">
        <f t="shared" si="5"/>
        <v>0</v>
      </c>
      <c r="M28" s="1379">
        <f t="shared" si="5"/>
        <v>0</v>
      </c>
    </row>
    <row r="29" spans="1:13" s="763" customFormat="1" ht="15">
      <c r="A29" s="1374" t="s">
        <v>499</v>
      </c>
      <c r="B29" s="1377"/>
      <c r="C29" s="1377"/>
      <c r="D29" s="1377"/>
      <c r="E29" s="1377"/>
      <c r="F29" s="1380"/>
      <c r="G29" s="1377"/>
      <c r="H29" s="1377"/>
      <c r="I29" s="1377"/>
      <c r="J29" s="1377"/>
      <c r="K29" s="1377"/>
      <c r="L29" s="1377"/>
      <c r="M29" s="1377"/>
    </row>
    <row r="30" spans="1:13" s="763" customFormat="1" ht="15">
      <c r="A30" s="764" t="s">
        <v>702</v>
      </c>
      <c r="B30" s="1371"/>
      <c r="C30" s="1371"/>
      <c r="D30" s="1371"/>
      <c r="E30" s="1371"/>
      <c r="F30" s="767"/>
      <c r="G30" s="1371"/>
      <c r="H30" s="1371"/>
      <c r="I30" s="1371"/>
      <c r="J30" s="1371"/>
      <c r="K30" s="1371"/>
      <c r="L30" s="1371"/>
      <c r="M30" s="1378">
        <f>SUM(B30:L30)</f>
        <v>0</v>
      </c>
    </row>
    <row r="31" spans="1:13" s="763" customFormat="1" ht="15">
      <c r="A31" s="764" t="s">
        <v>692</v>
      </c>
      <c r="B31" s="1371"/>
      <c r="C31" s="1371"/>
      <c r="D31" s="1371"/>
      <c r="E31" s="1371"/>
      <c r="F31" s="767"/>
      <c r="G31" s="1371"/>
      <c r="H31" s="1371"/>
      <c r="I31" s="1371"/>
      <c r="J31" s="1371"/>
      <c r="K31" s="1371"/>
      <c r="L31" s="1371"/>
      <c r="M31" s="1378">
        <f>SUM(B31:L31)</f>
        <v>0</v>
      </c>
    </row>
    <row r="32" spans="1:13" s="763" customFormat="1" ht="30">
      <c r="A32" s="760" t="s">
        <v>161</v>
      </c>
      <c r="B32" s="1379">
        <f>IF(B31=0,0,B31/$M$31)</f>
        <v>0</v>
      </c>
      <c r="C32" s="1379">
        <f aca="true" t="shared" si="6" ref="C32:M32">IF(C31=0,0,C31/$M$31)</f>
        <v>0</v>
      </c>
      <c r="D32" s="1379">
        <f t="shared" si="6"/>
        <v>0</v>
      </c>
      <c r="E32" s="1379">
        <f t="shared" si="6"/>
        <v>0</v>
      </c>
      <c r="F32" s="1379">
        <f t="shared" si="6"/>
        <v>0</v>
      </c>
      <c r="G32" s="1379">
        <f t="shared" si="6"/>
        <v>0</v>
      </c>
      <c r="H32" s="1379">
        <f t="shared" si="6"/>
        <v>0</v>
      </c>
      <c r="I32" s="1379">
        <f t="shared" si="6"/>
        <v>0</v>
      </c>
      <c r="J32" s="1379">
        <f t="shared" si="6"/>
        <v>0</v>
      </c>
      <c r="K32" s="1379">
        <f t="shared" si="6"/>
        <v>0</v>
      </c>
      <c r="L32" s="1379">
        <f t="shared" si="6"/>
        <v>0</v>
      </c>
      <c r="M32" s="1379">
        <f t="shared" si="6"/>
        <v>0</v>
      </c>
    </row>
    <row r="33" spans="1:13" s="763" customFormat="1" ht="15">
      <c r="A33" s="1374" t="s">
        <v>497</v>
      </c>
      <c r="B33" s="1377"/>
      <c r="C33" s="1377"/>
      <c r="D33" s="1377"/>
      <c r="E33" s="1377"/>
      <c r="F33" s="1380"/>
      <c r="G33" s="1377"/>
      <c r="H33" s="1377"/>
      <c r="I33" s="1377"/>
      <c r="J33" s="1377"/>
      <c r="K33" s="1377"/>
      <c r="L33" s="1377"/>
      <c r="M33" s="1377"/>
    </row>
    <row r="34" spans="1:13" s="763" customFormat="1" ht="15">
      <c r="A34" s="764" t="s">
        <v>702</v>
      </c>
      <c r="B34" s="1371"/>
      <c r="C34" s="1371"/>
      <c r="D34" s="1371"/>
      <c r="E34" s="1371"/>
      <c r="F34" s="767"/>
      <c r="G34" s="1371"/>
      <c r="H34" s="1371"/>
      <c r="I34" s="1371"/>
      <c r="J34" s="1371"/>
      <c r="K34" s="1371"/>
      <c r="L34" s="1371"/>
      <c r="M34" s="1378">
        <f>SUM(B34:L34)</f>
        <v>0</v>
      </c>
    </row>
    <row r="35" spans="1:13" s="763" customFormat="1" ht="15">
      <c r="A35" s="764" t="s">
        <v>692</v>
      </c>
      <c r="B35" s="1371"/>
      <c r="C35" s="1371"/>
      <c r="D35" s="1371"/>
      <c r="E35" s="1371"/>
      <c r="F35" s="767"/>
      <c r="G35" s="1371"/>
      <c r="H35" s="1371"/>
      <c r="I35" s="1371"/>
      <c r="J35" s="1371"/>
      <c r="K35" s="1371"/>
      <c r="L35" s="1371"/>
      <c r="M35" s="1378">
        <f>SUM(B35:L35)</f>
        <v>0</v>
      </c>
    </row>
    <row r="36" spans="1:13" s="763" customFormat="1" ht="30">
      <c r="A36" s="760" t="s">
        <v>161</v>
      </c>
      <c r="B36" s="1379">
        <f>IF(B35=0,0,B35/$M$35)</f>
        <v>0</v>
      </c>
      <c r="C36" s="1379">
        <f aca="true" t="shared" si="7" ref="C36:L36">IF(C35=0,0,C35/$M$35)</f>
        <v>0</v>
      </c>
      <c r="D36" s="1379">
        <f t="shared" si="7"/>
        <v>0</v>
      </c>
      <c r="E36" s="1379">
        <f t="shared" si="7"/>
        <v>0</v>
      </c>
      <c r="F36" s="1379">
        <f t="shared" si="7"/>
        <v>0</v>
      </c>
      <c r="G36" s="1379">
        <f t="shared" si="7"/>
        <v>0</v>
      </c>
      <c r="H36" s="1379">
        <f t="shared" si="7"/>
        <v>0</v>
      </c>
      <c r="I36" s="1379">
        <f t="shared" si="7"/>
        <v>0</v>
      </c>
      <c r="J36" s="1379">
        <f t="shared" si="7"/>
        <v>0</v>
      </c>
      <c r="K36" s="1379">
        <f t="shared" si="7"/>
        <v>0</v>
      </c>
      <c r="L36" s="1379">
        <f t="shared" si="7"/>
        <v>0</v>
      </c>
      <c r="M36" s="1379">
        <f>IF(M35=0,0,M35/$M$35)</f>
        <v>0</v>
      </c>
    </row>
    <row r="37" spans="1:13" s="763" customFormat="1" ht="15">
      <c r="A37" s="1374" t="s">
        <v>704</v>
      </c>
      <c r="B37" s="1377"/>
      <c r="C37" s="1377"/>
      <c r="D37" s="1377"/>
      <c r="E37" s="1377"/>
      <c r="F37" s="1380"/>
      <c r="G37" s="1377"/>
      <c r="H37" s="1377"/>
      <c r="I37" s="1377"/>
      <c r="J37" s="1377"/>
      <c r="K37" s="1377"/>
      <c r="L37" s="1377"/>
      <c r="M37" s="1377"/>
    </row>
    <row r="38" spans="1:13" s="763" customFormat="1" ht="15">
      <c r="A38" s="764" t="s">
        <v>702</v>
      </c>
      <c r="B38" s="1371"/>
      <c r="C38" s="1371"/>
      <c r="D38" s="1371"/>
      <c r="E38" s="1371"/>
      <c r="F38" s="767"/>
      <c r="G38" s="1371"/>
      <c r="H38" s="1371"/>
      <c r="I38" s="1371"/>
      <c r="J38" s="1371"/>
      <c r="K38" s="1371"/>
      <c r="L38" s="1371"/>
      <c r="M38" s="1378">
        <f>SUM(B38:L38)</f>
        <v>0</v>
      </c>
    </row>
    <row r="39" spans="1:13" s="763" customFormat="1" ht="15">
      <c r="A39" s="764" t="s">
        <v>167</v>
      </c>
      <c r="B39" s="1371"/>
      <c r="C39" s="1371"/>
      <c r="D39" s="1371"/>
      <c r="E39" s="1371"/>
      <c r="F39" s="767"/>
      <c r="G39" s="1371"/>
      <c r="H39" s="1371"/>
      <c r="I39" s="1371"/>
      <c r="J39" s="1371"/>
      <c r="K39" s="1371"/>
      <c r="L39" s="1371"/>
      <c r="M39" s="1378">
        <f>SUM(B39:L39)</f>
        <v>0</v>
      </c>
    </row>
    <row r="40" spans="1:13" s="763" customFormat="1" ht="30">
      <c r="A40" s="760" t="s">
        <v>161</v>
      </c>
      <c r="B40" s="1379">
        <f>IF(B39=0,0,B39/$M$39)</f>
        <v>0</v>
      </c>
      <c r="C40" s="1379">
        <f aca="true" t="shared" si="8" ref="C40:M40">IF(C39=0,0,C39/$M$35)</f>
        <v>0</v>
      </c>
      <c r="D40" s="1379">
        <f t="shared" si="8"/>
        <v>0</v>
      </c>
      <c r="E40" s="1379">
        <f t="shared" si="8"/>
        <v>0</v>
      </c>
      <c r="F40" s="1379">
        <f t="shared" si="8"/>
        <v>0</v>
      </c>
      <c r="G40" s="1379">
        <f t="shared" si="8"/>
        <v>0</v>
      </c>
      <c r="H40" s="1379">
        <f t="shared" si="8"/>
        <v>0</v>
      </c>
      <c r="I40" s="1379">
        <f t="shared" si="8"/>
        <v>0</v>
      </c>
      <c r="J40" s="1379">
        <f t="shared" si="8"/>
        <v>0</v>
      </c>
      <c r="K40" s="1379">
        <f t="shared" si="8"/>
        <v>0</v>
      </c>
      <c r="L40" s="1379">
        <f t="shared" si="8"/>
        <v>0</v>
      </c>
      <c r="M40" s="1379">
        <f t="shared" si="8"/>
        <v>0</v>
      </c>
    </row>
    <row r="41" spans="1:13" s="763" customFormat="1" ht="15">
      <c r="A41" s="1374" t="s">
        <v>498</v>
      </c>
      <c r="B41" s="1377"/>
      <c r="C41" s="1377"/>
      <c r="D41" s="1377"/>
      <c r="E41" s="1377"/>
      <c r="F41" s="1380"/>
      <c r="G41" s="1377"/>
      <c r="H41" s="1377"/>
      <c r="I41" s="1377"/>
      <c r="J41" s="1377"/>
      <c r="K41" s="1377"/>
      <c r="L41" s="1377"/>
      <c r="M41" s="1377"/>
    </row>
    <row r="42" spans="1:13" s="763" customFormat="1" ht="15">
      <c r="A42" s="764" t="s">
        <v>168</v>
      </c>
      <c r="B42" s="1371"/>
      <c r="C42" s="1371"/>
      <c r="D42" s="1371"/>
      <c r="E42" s="1371"/>
      <c r="F42" s="767"/>
      <c r="G42" s="1371"/>
      <c r="H42" s="1371"/>
      <c r="I42" s="1371"/>
      <c r="J42" s="1371"/>
      <c r="K42" s="1371"/>
      <c r="L42" s="1371"/>
      <c r="M42" s="1378">
        <f>SUM(B42:L42)</f>
        <v>0</v>
      </c>
    </row>
    <row r="43" spans="1:13" s="763" customFormat="1" ht="15">
      <c r="A43" s="764" t="s">
        <v>692</v>
      </c>
      <c r="B43" s="1371"/>
      <c r="C43" s="1371"/>
      <c r="D43" s="1371"/>
      <c r="E43" s="1371"/>
      <c r="F43" s="767"/>
      <c r="G43" s="1371"/>
      <c r="H43" s="1371"/>
      <c r="I43" s="1371"/>
      <c r="J43" s="1371"/>
      <c r="K43" s="1371"/>
      <c r="L43" s="1371"/>
      <c r="M43" s="1378">
        <f>SUM(B43:L43)</f>
        <v>0</v>
      </c>
    </row>
    <row r="44" spans="1:13" s="763" customFormat="1" ht="30">
      <c r="A44" s="760" t="s">
        <v>161</v>
      </c>
      <c r="B44" s="1379">
        <f>IF(B43=0,0,B43/$M$43)</f>
        <v>0</v>
      </c>
      <c r="C44" s="1379">
        <f aca="true" t="shared" si="9" ref="C44:M44">IF(C43=0,0,C43/$M$43)</f>
        <v>0</v>
      </c>
      <c r="D44" s="1379">
        <f t="shared" si="9"/>
        <v>0</v>
      </c>
      <c r="E44" s="1379">
        <f t="shared" si="9"/>
        <v>0</v>
      </c>
      <c r="F44" s="1379">
        <f t="shared" si="9"/>
        <v>0</v>
      </c>
      <c r="G44" s="1379">
        <f t="shared" si="9"/>
        <v>0</v>
      </c>
      <c r="H44" s="1379">
        <f t="shared" si="9"/>
        <v>0</v>
      </c>
      <c r="I44" s="1379">
        <f t="shared" si="9"/>
        <v>0</v>
      </c>
      <c r="J44" s="1379">
        <f t="shared" si="9"/>
        <v>0</v>
      </c>
      <c r="K44" s="1379">
        <f t="shared" si="9"/>
        <v>0</v>
      </c>
      <c r="L44" s="1379">
        <f t="shared" si="9"/>
        <v>0</v>
      </c>
      <c r="M44" s="1379">
        <f t="shared" si="9"/>
        <v>0</v>
      </c>
    </row>
    <row r="45" spans="1:13" s="763" customFormat="1" ht="15">
      <c r="A45" s="1374" t="s">
        <v>494</v>
      </c>
      <c r="B45" s="1377"/>
      <c r="C45" s="1377"/>
      <c r="D45" s="1377"/>
      <c r="E45" s="1377"/>
      <c r="F45" s="1380"/>
      <c r="G45" s="1377"/>
      <c r="H45" s="1377"/>
      <c r="I45" s="1377"/>
      <c r="J45" s="1377"/>
      <c r="K45" s="1377"/>
      <c r="L45" s="1377"/>
      <c r="M45" s="1377"/>
    </row>
    <row r="46" spans="1:13" s="763" customFormat="1" ht="15">
      <c r="A46" s="764" t="s">
        <v>691</v>
      </c>
      <c r="B46" s="1371"/>
      <c r="C46" s="1371"/>
      <c r="D46" s="1371"/>
      <c r="E46" s="1371"/>
      <c r="F46" s="767"/>
      <c r="G46" s="1371"/>
      <c r="H46" s="1371"/>
      <c r="I46" s="1371"/>
      <c r="J46" s="1371"/>
      <c r="K46" s="1371"/>
      <c r="L46" s="1371"/>
      <c r="M46" s="1378">
        <f>SUM(B46:L46)</f>
        <v>0</v>
      </c>
    </row>
    <row r="47" spans="1:13" s="763" customFormat="1" ht="15">
      <c r="A47" s="764" t="s">
        <v>692</v>
      </c>
      <c r="B47" s="1371"/>
      <c r="C47" s="1371"/>
      <c r="D47" s="1371"/>
      <c r="E47" s="1371"/>
      <c r="F47" s="767"/>
      <c r="G47" s="1371"/>
      <c r="H47" s="1371"/>
      <c r="I47" s="1371"/>
      <c r="J47" s="1371"/>
      <c r="K47" s="1371"/>
      <c r="L47" s="1371"/>
      <c r="M47" s="1378">
        <f>SUM(B47:L47)</f>
        <v>0</v>
      </c>
    </row>
    <row r="48" spans="1:13" s="763" customFormat="1" ht="30">
      <c r="A48" s="760" t="s">
        <v>161</v>
      </c>
      <c r="B48" s="1379">
        <f>IF(B47=0,0,B47/$M$47)</f>
        <v>0</v>
      </c>
      <c r="C48" s="1379">
        <f aca="true" t="shared" si="10" ref="C48:M48">IF(C47=0,0,C47/$M$47)</f>
        <v>0</v>
      </c>
      <c r="D48" s="1379">
        <f t="shared" si="10"/>
        <v>0</v>
      </c>
      <c r="E48" s="1379">
        <f t="shared" si="10"/>
        <v>0</v>
      </c>
      <c r="F48" s="1379">
        <f t="shared" si="10"/>
        <v>0</v>
      </c>
      <c r="G48" s="1379">
        <f t="shared" si="10"/>
        <v>0</v>
      </c>
      <c r="H48" s="1379">
        <f t="shared" si="10"/>
        <v>0</v>
      </c>
      <c r="I48" s="1379">
        <f t="shared" si="10"/>
        <v>0</v>
      </c>
      <c r="J48" s="1379">
        <f t="shared" si="10"/>
        <v>0</v>
      </c>
      <c r="K48" s="1379">
        <f t="shared" si="10"/>
        <v>0</v>
      </c>
      <c r="L48" s="1379">
        <f t="shared" si="10"/>
        <v>0</v>
      </c>
      <c r="M48" s="1379">
        <f t="shared" si="10"/>
        <v>0</v>
      </c>
    </row>
    <row r="49" s="746" customFormat="1" ht="14.25">
      <c r="A49" s="1368"/>
    </row>
    <row r="50" s="746" customFormat="1" ht="14.25">
      <c r="A50" s="1368"/>
    </row>
    <row r="51" spans="1:6" s="745" customFormat="1" ht="15">
      <c r="A51" s="745" t="s">
        <v>211</v>
      </c>
      <c r="C51" s="746"/>
      <c r="D51" s="746"/>
      <c r="E51" s="746"/>
      <c r="F51" s="746"/>
    </row>
    <row r="52" spans="3:6" s="745" customFormat="1" ht="15">
      <c r="C52" s="746"/>
      <c r="D52" s="746"/>
      <c r="E52" s="746"/>
      <c r="F52" s="746"/>
    </row>
    <row r="53" spans="1:6" s="745" customFormat="1" ht="15">
      <c r="A53" s="745" t="s">
        <v>211</v>
      </c>
      <c r="C53" s="746"/>
      <c r="D53" s="746"/>
      <c r="E53" s="746"/>
      <c r="F53" s="746"/>
    </row>
    <row r="54" s="746" customFormat="1" ht="14.25"/>
    <row r="55" s="746" customFormat="1" ht="14.25">
      <c r="A55" s="1368"/>
    </row>
    <row r="56" s="746" customFormat="1" ht="14.25">
      <c r="A56" s="1368"/>
    </row>
    <row r="57" s="746" customFormat="1" ht="14.25">
      <c r="A57" s="1368"/>
    </row>
    <row r="58" s="746" customFormat="1" ht="14.25">
      <c r="A58" s="1368"/>
    </row>
  </sheetData>
  <sheetProtection password="C7AC" sheet="1"/>
  <mergeCells count="13">
    <mergeCell ref="G3:G4"/>
    <mergeCell ref="D3:D4"/>
    <mergeCell ref="C3:C4"/>
    <mergeCell ref="A1:E1"/>
    <mergeCell ref="E3:F3"/>
    <mergeCell ref="A3:A4"/>
    <mergeCell ref="B3:B4"/>
    <mergeCell ref="H3:H4"/>
    <mergeCell ref="I3:I4"/>
    <mergeCell ref="M3:M4"/>
    <mergeCell ref="L3:L4"/>
    <mergeCell ref="K3:K4"/>
    <mergeCell ref="J3:J4"/>
  </mergeCells>
  <dataValidations count="1">
    <dataValidation operator="greaterThanOrEqual" allowBlank="1" showInputMessage="1" showErrorMessage="1" sqref="B20:M20 B24:M24 B28:M28 B32:M32 B36:M36 B40:M40 B44:M44 B48:M48 B9:M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90" zoomScaleNormal="90" zoomScaleSheetLayoutView="90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0" sqref="J40"/>
    </sheetView>
  </sheetViews>
  <sheetFormatPr defaultColWidth="9.140625" defaultRowHeight="12.75"/>
  <cols>
    <col min="1" max="1" width="9.140625" style="936" customWidth="1"/>
    <col min="2" max="2" width="23.28125" style="936" customWidth="1"/>
    <col min="3" max="14" width="24.140625" style="936" customWidth="1"/>
    <col min="15" max="16384" width="9.140625" style="936" customWidth="1"/>
  </cols>
  <sheetData>
    <row r="1" spans="2:14" ht="16.5" customHeight="1">
      <c r="B1" s="1856" t="s">
        <v>768</v>
      </c>
      <c r="C1" s="1856"/>
      <c r="D1" s="1856"/>
      <c r="E1" s="1856"/>
      <c r="F1" s="1856"/>
      <c r="G1" s="813"/>
      <c r="H1" s="813"/>
      <c r="I1" s="813"/>
      <c r="J1" s="813"/>
      <c r="K1" s="813"/>
      <c r="L1" s="813"/>
      <c r="M1" s="1381"/>
      <c r="N1" s="936" t="s">
        <v>956</v>
      </c>
    </row>
    <row r="2" spans="2:13" ht="15.75" thickBot="1">
      <c r="B2" s="1382"/>
      <c r="C2" s="1382"/>
      <c r="D2" s="1382"/>
      <c r="E2" s="1382"/>
      <c r="F2" s="1382"/>
      <c r="G2" s="813"/>
      <c r="H2" s="813"/>
      <c r="I2" s="813"/>
      <c r="J2" s="813"/>
      <c r="K2" s="813"/>
      <c r="L2" s="813"/>
      <c r="M2" s="1381"/>
    </row>
    <row r="3" spans="2:16" ht="54" customHeight="1" thickBot="1">
      <c r="B3" s="1858" t="s">
        <v>681</v>
      </c>
      <c r="C3" s="1858" t="s">
        <v>1072</v>
      </c>
      <c r="D3" s="1858" t="s">
        <v>682</v>
      </c>
      <c r="E3" s="1858" t="s">
        <v>683</v>
      </c>
      <c r="F3" s="1860" t="s">
        <v>684</v>
      </c>
      <c r="G3" s="1861"/>
      <c r="H3" s="1858" t="s">
        <v>445</v>
      </c>
      <c r="I3" s="1858" t="s">
        <v>438</v>
      </c>
      <c r="J3" s="1858" t="s">
        <v>439</v>
      </c>
      <c r="K3" s="1858" t="s">
        <v>685</v>
      </c>
      <c r="L3" s="1858" t="s">
        <v>686</v>
      </c>
      <c r="M3" s="1858" t="s">
        <v>687</v>
      </c>
      <c r="N3" s="1862" t="s">
        <v>281</v>
      </c>
      <c r="P3" s="937"/>
    </row>
    <row r="4" spans="2:14" ht="19.5" customHeight="1" thickBot="1">
      <c r="B4" s="1859"/>
      <c r="C4" s="1859"/>
      <c r="D4" s="1859"/>
      <c r="E4" s="1859"/>
      <c r="F4" s="1383" t="s">
        <v>688</v>
      </c>
      <c r="G4" s="1383" t="s">
        <v>689</v>
      </c>
      <c r="H4" s="1859"/>
      <c r="I4" s="1859"/>
      <c r="J4" s="1859"/>
      <c r="K4" s="1859"/>
      <c r="L4" s="1859"/>
      <c r="M4" s="1859"/>
      <c r="N4" s="1863"/>
    </row>
    <row r="5" spans="2:14" ht="15">
      <c r="B5" s="1384">
        <v>1</v>
      </c>
      <c r="C5" s="1385">
        <v>2</v>
      </c>
      <c r="D5" s="1385">
        <v>3</v>
      </c>
      <c r="E5" s="1386">
        <v>4</v>
      </c>
      <c r="F5" s="1386">
        <v>5</v>
      </c>
      <c r="G5" s="1386">
        <v>6</v>
      </c>
      <c r="H5" s="1386">
        <v>7</v>
      </c>
      <c r="I5" s="1386">
        <v>8</v>
      </c>
      <c r="J5" s="1386">
        <v>9</v>
      </c>
      <c r="K5" s="1386">
        <v>10</v>
      </c>
      <c r="L5" s="1386">
        <v>11</v>
      </c>
      <c r="M5" s="1387">
        <v>12</v>
      </c>
      <c r="N5" s="1388">
        <v>13</v>
      </c>
    </row>
    <row r="6" spans="2:14" s="830" customFormat="1" ht="15">
      <c r="B6" s="1389" t="s">
        <v>690</v>
      </c>
      <c r="C6" s="1390"/>
      <c r="D6" s="1390"/>
      <c r="E6" s="1391"/>
      <c r="F6" s="1391"/>
      <c r="G6" s="1391"/>
      <c r="H6" s="1391"/>
      <c r="I6" s="1391"/>
      <c r="J6" s="1391"/>
      <c r="K6" s="1391" t="s">
        <v>210</v>
      </c>
      <c r="L6" s="1391" t="s">
        <v>210</v>
      </c>
      <c r="M6" s="1391"/>
      <c r="N6" s="1392"/>
    </row>
    <row r="7" spans="2:14" s="830" customFormat="1" ht="15">
      <c r="B7" s="1393" t="s">
        <v>691</v>
      </c>
      <c r="C7" s="1379">
        <f>C22+C26+C30+C34+C38+C42+C46+C50</f>
        <v>0</v>
      </c>
      <c r="D7" s="1379">
        <f>D22+D26+D30+D34+D38+D42+D46+D50</f>
        <v>0</v>
      </c>
      <c r="E7" s="1379">
        <f aca="true" t="shared" si="0" ref="E7:M8">E22+E26+E30+E34+E38+E42+E46+E50</f>
        <v>0</v>
      </c>
      <c r="F7" s="1379">
        <f t="shared" si="0"/>
        <v>0</v>
      </c>
      <c r="G7" s="1379">
        <f t="shared" si="0"/>
        <v>0</v>
      </c>
      <c r="H7" s="1379">
        <f t="shared" si="0"/>
        <v>0</v>
      </c>
      <c r="I7" s="1379">
        <f t="shared" si="0"/>
        <v>0</v>
      </c>
      <c r="J7" s="1379">
        <f t="shared" si="0"/>
        <v>0</v>
      </c>
      <c r="K7" s="1379">
        <f t="shared" si="0"/>
        <v>0</v>
      </c>
      <c r="L7" s="1379">
        <f t="shared" si="0"/>
        <v>0</v>
      </c>
      <c r="M7" s="1394">
        <f t="shared" si="0"/>
        <v>0</v>
      </c>
      <c r="N7" s="1395">
        <f>SUM(C7:M7)</f>
        <v>0</v>
      </c>
    </row>
    <row r="8" spans="2:14" s="830" customFormat="1" ht="15">
      <c r="B8" s="1393" t="s">
        <v>692</v>
      </c>
      <c r="C8" s="1379">
        <f>C23+C27+C31+C35+C39+C43+C47+C51</f>
        <v>0</v>
      </c>
      <c r="D8" s="1379">
        <f>D23+D27+D31+D35+D39+D43+D47+D51</f>
        <v>0</v>
      </c>
      <c r="E8" s="1379">
        <f t="shared" si="0"/>
        <v>0</v>
      </c>
      <c r="F8" s="1379">
        <f t="shared" si="0"/>
        <v>0</v>
      </c>
      <c r="G8" s="1379">
        <f t="shared" si="0"/>
        <v>0</v>
      </c>
      <c r="H8" s="1379">
        <f t="shared" si="0"/>
        <v>0</v>
      </c>
      <c r="I8" s="1379">
        <f t="shared" si="0"/>
        <v>0</v>
      </c>
      <c r="J8" s="1379">
        <f t="shared" si="0"/>
        <v>0</v>
      </c>
      <c r="K8" s="1379">
        <f t="shared" si="0"/>
        <v>0</v>
      </c>
      <c r="L8" s="1379">
        <f t="shared" si="0"/>
        <v>0</v>
      </c>
      <c r="M8" s="1394">
        <f t="shared" si="0"/>
        <v>0</v>
      </c>
      <c r="N8" s="1395">
        <f>SUM(C8:M8)</f>
        <v>0</v>
      </c>
    </row>
    <row r="9" spans="2:14" s="830" customFormat="1" ht="45">
      <c r="B9" s="1396" t="s">
        <v>693</v>
      </c>
      <c r="C9" s="1379">
        <f>IF(C8=0,0,C8/N8)</f>
        <v>0</v>
      </c>
      <c r="D9" s="1379">
        <f>IF(D8=0,0,D8/N8)</f>
        <v>0</v>
      </c>
      <c r="E9" s="1379">
        <f>IF(E8=0,0,E8/N8)</f>
        <v>0</v>
      </c>
      <c r="F9" s="1379">
        <f>IF(F8=0,0,F8/N8)</f>
        <v>0</v>
      </c>
      <c r="G9" s="1379">
        <f>IF(G8=0,0,G8/N8)</f>
        <v>0</v>
      </c>
      <c r="H9" s="1379">
        <f>IF(H8=0,0,H8/N8)</f>
        <v>0</v>
      </c>
      <c r="I9" s="1379">
        <f>IF(I8=0,0,I8/N8)</f>
        <v>0</v>
      </c>
      <c r="J9" s="1379">
        <f>IF(J8=0,0,J8/N8)</f>
        <v>0</v>
      </c>
      <c r="K9" s="1379">
        <f>IF(K8=0,0,K8/N8)</f>
        <v>0</v>
      </c>
      <c r="L9" s="1379">
        <f>IF(L8=0,0,L8/N8)</f>
        <v>0</v>
      </c>
      <c r="M9" s="1379">
        <f>IF(M8=0,0,M8/N8)</f>
        <v>0</v>
      </c>
      <c r="N9" s="1379">
        <f>IF(N8=0,0,N8/N8)</f>
        <v>0</v>
      </c>
    </row>
    <row r="10" spans="2:14" s="830" customFormat="1" ht="30">
      <c r="B10" s="1397" t="s">
        <v>694</v>
      </c>
      <c r="C10" s="837"/>
      <c r="D10" s="837"/>
      <c r="E10" s="837"/>
      <c r="F10" s="837"/>
      <c r="G10" s="837"/>
      <c r="H10" s="837"/>
      <c r="I10" s="837"/>
      <c r="J10" s="837"/>
      <c r="K10" s="837"/>
      <c r="L10" s="837"/>
      <c r="M10" s="837"/>
      <c r="N10" s="1372"/>
    </row>
    <row r="11" spans="2:14" s="830" customFormat="1" ht="15">
      <c r="B11" s="1397" t="s">
        <v>695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1372"/>
    </row>
    <row r="12" spans="2:14" s="830" customFormat="1" ht="30">
      <c r="B12" s="1397" t="s">
        <v>696</v>
      </c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1372"/>
    </row>
    <row r="13" spans="2:14" s="830" customFormat="1" ht="45">
      <c r="B13" s="1397" t="s">
        <v>1047</v>
      </c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1372"/>
    </row>
    <row r="14" spans="2:14" s="830" customFormat="1" ht="45">
      <c r="B14" s="1397" t="s">
        <v>1048</v>
      </c>
      <c r="C14" s="837"/>
      <c r="D14" s="837"/>
      <c r="E14" s="837"/>
      <c r="F14" s="837"/>
      <c r="G14" s="837"/>
      <c r="H14" s="837"/>
      <c r="I14" s="837"/>
      <c r="J14" s="837"/>
      <c r="K14" s="837"/>
      <c r="L14" s="837"/>
      <c r="M14" s="837"/>
      <c r="N14" s="1372"/>
    </row>
    <row r="15" spans="2:14" s="830" customFormat="1" ht="45">
      <c r="B15" s="1397" t="s">
        <v>697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1372"/>
    </row>
    <row r="16" spans="2:14" s="830" customFormat="1" ht="60">
      <c r="B16" s="1398" t="s">
        <v>1049</v>
      </c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1372"/>
    </row>
    <row r="17" spans="2:14" s="830" customFormat="1" ht="60">
      <c r="B17" s="1398" t="s">
        <v>1050</v>
      </c>
      <c r="C17" s="837"/>
      <c r="D17" s="837"/>
      <c r="E17" s="837"/>
      <c r="F17" s="837"/>
      <c r="G17" s="837"/>
      <c r="H17" s="837"/>
      <c r="I17" s="837"/>
      <c r="J17" s="837"/>
      <c r="K17" s="837"/>
      <c r="L17" s="837"/>
      <c r="M17" s="837"/>
      <c r="N17" s="1372"/>
    </row>
    <row r="18" spans="2:14" s="830" customFormat="1" ht="30">
      <c r="B18" s="1398" t="s">
        <v>698</v>
      </c>
      <c r="C18" s="837"/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1372"/>
    </row>
    <row r="19" spans="2:14" s="830" customFormat="1" ht="30">
      <c r="B19" s="1397" t="s">
        <v>699</v>
      </c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1372"/>
    </row>
    <row r="20" spans="2:14" s="830" customFormat="1" ht="30">
      <c r="B20" s="1397" t="s">
        <v>700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</row>
    <row r="21" spans="2:14" s="830" customFormat="1" ht="15">
      <c r="B21" s="1400" t="s">
        <v>701</v>
      </c>
      <c r="C21" s="1401"/>
      <c r="D21" s="1401"/>
      <c r="E21" s="1401" t="s">
        <v>210</v>
      </c>
      <c r="F21" s="1401" t="s">
        <v>210</v>
      </c>
      <c r="G21" s="1401" t="s">
        <v>210</v>
      </c>
      <c r="H21" s="1401"/>
      <c r="I21" s="1401"/>
      <c r="J21" s="1401" t="s">
        <v>210</v>
      </c>
      <c r="K21" s="1401" t="s">
        <v>210</v>
      </c>
      <c r="L21" s="1401" t="s">
        <v>210</v>
      </c>
      <c r="M21" s="1402" t="s">
        <v>210</v>
      </c>
      <c r="N21" s="1403"/>
    </row>
    <row r="22" spans="2:14" s="830" customFormat="1" ht="15">
      <c r="B22" s="1404" t="s">
        <v>702</v>
      </c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1405">
        <f>SUM(C22:M22)</f>
        <v>0</v>
      </c>
    </row>
    <row r="23" spans="2:14" s="830" customFormat="1" ht="15">
      <c r="B23" s="1406" t="s">
        <v>692</v>
      </c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1405">
        <f>SUM(C23:M23)</f>
        <v>0</v>
      </c>
    </row>
    <row r="24" spans="2:14" s="830" customFormat="1" ht="45">
      <c r="B24" s="1396" t="s">
        <v>693</v>
      </c>
      <c r="C24" s="1379">
        <f>IF(C23=0,0,C23/N23)</f>
        <v>0</v>
      </c>
      <c r="D24" s="1379">
        <f>IF(D23=0,0,D23/N23)</f>
        <v>0</v>
      </c>
      <c r="E24" s="1379">
        <f>IF(E23=0,0,E23/N23)</f>
        <v>0</v>
      </c>
      <c r="F24" s="1379">
        <f>IF(F23=0,0,F23/N23)</f>
        <v>0</v>
      </c>
      <c r="G24" s="1379">
        <f>IF(G23=0,0,G23/N23)</f>
        <v>0</v>
      </c>
      <c r="H24" s="1379">
        <f>IF(H23=0,0,H23/N23)</f>
        <v>0</v>
      </c>
      <c r="I24" s="1379">
        <f>IF(I23=0,0,I23/N23)</f>
        <v>0</v>
      </c>
      <c r="J24" s="1379">
        <f>IF(J23=0,0,J23/N23)</f>
        <v>0</v>
      </c>
      <c r="K24" s="1379">
        <f>IF(K23=0,0,K23/N23)</f>
        <v>0</v>
      </c>
      <c r="L24" s="1379">
        <f>IF(L23=0,0,L23/N23)</f>
        <v>0</v>
      </c>
      <c r="M24" s="1379">
        <f>IF(M23=0,0,M23/N23)</f>
        <v>0</v>
      </c>
      <c r="N24" s="1379">
        <f>IF(N23=0,0,N23/N23)</f>
        <v>0</v>
      </c>
    </row>
    <row r="25" spans="2:14" s="830" customFormat="1" ht="15">
      <c r="B25" s="1407" t="s">
        <v>473</v>
      </c>
      <c r="C25" s="1408"/>
      <c r="D25" s="1408"/>
      <c r="E25" s="1408"/>
      <c r="F25" s="1408"/>
      <c r="G25" s="1408"/>
      <c r="H25" s="1408"/>
      <c r="I25" s="1408"/>
      <c r="J25" s="1408"/>
      <c r="K25" s="1408"/>
      <c r="L25" s="1408"/>
      <c r="M25" s="1408"/>
      <c r="N25" s="1409"/>
    </row>
    <row r="26" spans="2:14" s="830" customFormat="1" ht="15">
      <c r="B26" s="1404" t="s">
        <v>702</v>
      </c>
      <c r="C26" s="837"/>
      <c r="D26" s="837"/>
      <c r="E26" s="837"/>
      <c r="F26" s="837"/>
      <c r="G26" s="837"/>
      <c r="H26" s="837"/>
      <c r="I26" s="837"/>
      <c r="J26" s="837"/>
      <c r="K26" s="837"/>
      <c r="L26" s="837"/>
      <c r="M26" s="837"/>
      <c r="N26" s="1405">
        <f>SUM(C26:M26)</f>
        <v>0</v>
      </c>
    </row>
    <row r="27" spans="2:14" s="830" customFormat="1" ht="15">
      <c r="B27" s="1406" t="s">
        <v>692</v>
      </c>
      <c r="C27" s="837"/>
      <c r="D27" s="837"/>
      <c r="E27" s="837"/>
      <c r="F27" s="837"/>
      <c r="G27" s="837"/>
      <c r="H27" s="837"/>
      <c r="I27" s="837"/>
      <c r="J27" s="837"/>
      <c r="K27" s="837"/>
      <c r="L27" s="837"/>
      <c r="M27" s="837"/>
      <c r="N27" s="1405">
        <f>SUM(C27:M27)</f>
        <v>0</v>
      </c>
    </row>
    <row r="28" spans="2:14" s="830" customFormat="1" ht="45">
      <c r="B28" s="1396" t="s">
        <v>693</v>
      </c>
      <c r="C28" s="1379">
        <f>IF(C27=0,0,C27/N27)</f>
        <v>0</v>
      </c>
      <c r="D28" s="1379">
        <f>IF(D27=0,0,D27/N27)</f>
        <v>0</v>
      </c>
      <c r="E28" s="1379">
        <f>IF(E27=0,0,E27/N27)</f>
        <v>0</v>
      </c>
      <c r="F28" s="1379">
        <f>IF(F27=0,0,F27/N27)</f>
        <v>0</v>
      </c>
      <c r="G28" s="1379">
        <f>IF(G27=0,0,G27/N27)</f>
        <v>0</v>
      </c>
      <c r="H28" s="1379">
        <f>IF(H27=0,0,H27/N27)</f>
        <v>0</v>
      </c>
      <c r="I28" s="1379">
        <f>IF(I27=0,0,I27/N27)</f>
        <v>0</v>
      </c>
      <c r="J28" s="1379">
        <f>IF(J27=0,0,J27/N27)</f>
        <v>0</v>
      </c>
      <c r="K28" s="1379">
        <f>IF(K27=0,0,K27/N27)</f>
        <v>0</v>
      </c>
      <c r="L28" s="1379">
        <f>IF(L27=0,0,L27/N27)</f>
        <v>0</v>
      </c>
      <c r="M28" s="1379">
        <f>IF(M27=0,0,M27/N27)</f>
        <v>0</v>
      </c>
      <c r="N28" s="1379">
        <f>IF(N27=0,0,N27/N27)</f>
        <v>0</v>
      </c>
    </row>
    <row r="29" spans="2:14" s="830" customFormat="1" ht="15">
      <c r="B29" s="1407" t="s">
        <v>703</v>
      </c>
      <c r="C29" s="1408"/>
      <c r="D29" s="1408"/>
      <c r="E29" s="1408"/>
      <c r="F29" s="1408"/>
      <c r="G29" s="1408"/>
      <c r="H29" s="1408"/>
      <c r="I29" s="1408"/>
      <c r="J29" s="1408"/>
      <c r="K29" s="1408"/>
      <c r="L29" s="1408"/>
      <c r="M29" s="1408"/>
      <c r="N29" s="1409"/>
    </row>
    <row r="30" spans="2:14" s="830" customFormat="1" ht="15">
      <c r="B30" s="1410" t="s">
        <v>702</v>
      </c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1405">
        <f>SUM(C30:M30)</f>
        <v>0</v>
      </c>
    </row>
    <row r="31" spans="2:14" s="830" customFormat="1" ht="12.75" customHeight="1">
      <c r="B31" s="1397" t="s">
        <v>692</v>
      </c>
      <c r="C31" s="837"/>
      <c r="D31" s="837"/>
      <c r="E31" s="837"/>
      <c r="F31" s="837"/>
      <c r="G31" s="837"/>
      <c r="H31" s="837"/>
      <c r="I31" s="837"/>
      <c r="J31" s="837"/>
      <c r="K31" s="837"/>
      <c r="L31" s="837"/>
      <c r="M31" s="837"/>
      <c r="N31" s="1405">
        <f>SUM(C31:M31)</f>
        <v>0</v>
      </c>
    </row>
    <row r="32" spans="2:14" s="830" customFormat="1" ht="45">
      <c r="B32" s="1411" t="s">
        <v>693</v>
      </c>
      <c r="C32" s="1379">
        <f>IF(C31=0,0,C31/N31)</f>
        <v>0</v>
      </c>
      <c r="D32" s="1379">
        <f>IF(D31=0,0,D31/N31)</f>
        <v>0</v>
      </c>
      <c r="E32" s="1379">
        <f>IF(E31=0,0,E31/N31)</f>
        <v>0</v>
      </c>
      <c r="F32" s="1379">
        <f>IF(F31=0,0,F31/N31)</f>
        <v>0</v>
      </c>
      <c r="G32" s="1379">
        <f>IF(G31=0,0,G31/N31)</f>
        <v>0</v>
      </c>
      <c r="H32" s="1379">
        <f>IF(H31=0,0,H31/N31)</f>
        <v>0</v>
      </c>
      <c r="I32" s="1379">
        <f>IF(I31=0,0,I31/N31)</f>
        <v>0</v>
      </c>
      <c r="J32" s="1379">
        <f>IF(J31=0,0,J31/N31)</f>
        <v>0</v>
      </c>
      <c r="K32" s="1379">
        <f>IF(K31=0,0,K31/N31)</f>
        <v>0</v>
      </c>
      <c r="L32" s="1379">
        <f>IF(L31=0,0,L31/N31)</f>
        <v>0</v>
      </c>
      <c r="M32" s="1379">
        <f>IF(M31=0,0,M31/N31)</f>
        <v>0</v>
      </c>
      <c r="N32" s="1379">
        <f>IF(N31=0,0,N31/N31)</f>
        <v>0</v>
      </c>
    </row>
    <row r="33" spans="2:14" s="830" customFormat="1" ht="15">
      <c r="B33" s="1412" t="s">
        <v>499</v>
      </c>
      <c r="C33" s="1408"/>
      <c r="D33" s="1408"/>
      <c r="E33" s="1408"/>
      <c r="F33" s="1408"/>
      <c r="G33" s="1408"/>
      <c r="H33" s="1408"/>
      <c r="I33" s="1408"/>
      <c r="J33" s="1408"/>
      <c r="K33" s="1408"/>
      <c r="L33" s="1408"/>
      <c r="M33" s="1408"/>
      <c r="N33" s="1409"/>
    </row>
    <row r="34" spans="2:14" s="830" customFormat="1" ht="15">
      <c r="B34" s="1410" t="s">
        <v>702</v>
      </c>
      <c r="C34" s="837"/>
      <c r="D34" s="837"/>
      <c r="E34" s="837"/>
      <c r="F34" s="837"/>
      <c r="G34" s="837"/>
      <c r="H34" s="837"/>
      <c r="I34" s="837"/>
      <c r="J34" s="837"/>
      <c r="K34" s="837"/>
      <c r="L34" s="837"/>
      <c r="M34" s="837"/>
      <c r="N34" s="1405">
        <f>SUM(C34:M34)</f>
        <v>0</v>
      </c>
    </row>
    <row r="35" spans="2:14" s="830" customFormat="1" ht="15">
      <c r="B35" s="1397" t="s">
        <v>692</v>
      </c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1405">
        <f>SUM(C35:M35)</f>
        <v>0</v>
      </c>
    </row>
    <row r="36" spans="2:14" s="830" customFormat="1" ht="45">
      <c r="B36" s="1411" t="s">
        <v>693</v>
      </c>
      <c r="C36" s="1379">
        <f>IF(C35=0,0,C35/N35)</f>
        <v>0</v>
      </c>
      <c r="D36" s="1379">
        <f>IF(D35=0,0,D35/N35)</f>
        <v>0</v>
      </c>
      <c r="E36" s="1379">
        <f>IF(E35=0,0,E35/N35)</f>
        <v>0</v>
      </c>
      <c r="F36" s="1379">
        <f>IF(F35=0,0,F35/N35)</f>
        <v>0</v>
      </c>
      <c r="G36" s="1379">
        <f>IF(G35=0,0,G35/N35)</f>
        <v>0</v>
      </c>
      <c r="H36" s="1379">
        <f>IF(H35=0,0,H35/N35)</f>
        <v>0</v>
      </c>
      <c r="I36" s="1379">
        <f>IF(I35=0,0,I35/N35)</f>
        <v>0</v>
      </c>
      <c r="J36" s="1379">
        <f>IF(J35=0,0,J35/N35)</f>
        <v>0</v>
      </c>
      <c r="K36" s="1379">
        <f>IF(K35=0,0,K35/N35)</f>
        <v>0</v>
      </c>
      <c r="L36" s="1379">
        <f>IF(L35=0,0,L35/N35)</f>
        <v>0</v>
      </c>
      <c r="M36" s="1379">
        <f>IF(M35=0,0,M35/N35)</f>
        <v>0</v>
      </c>
      <c r="N36" s="1379">
        <f>IF(N35=0,0,N35/N35)</f>
        <v>0</v>
      </c>
    </row>
    <row r="37" spans="2:14" s="830" customFormat="1" ht="15">
      <c r="B37" s="1412" t="s">
        <v>497</v>
      </c>
      <c r="C37" s="1413"/>
      <c r="D37" s="1413"/>
      <c r="E37" s="1413"/>
      <c r="F37" s="1413"/>
      <c r="G37" s="1413"/>
      <c r="H37" s="1413"/>
      <c r="I37" s="1413"/>
      <c r="J37" s="1413"/>
      <c r="K37" s="1413"/>
      <c r="L37" s="1413"/>
      <c r="M37" s="1413"/>
      <c r="N37" s="1414"/>
    </row>
    <row r="38" spans="2:14" s="830" customFormat="1" ht="15">
      <c r="B38" s="1410" t="s">
        <v>702</v>
      </c>
      <c r="C38" s="837"/>
      <c r="D38" s="837"/>
      <c r="E38" s="837"/>
      <c r="F38" s="837"/>
      <c r="G38" s="837"/>
      <c r="H38" s="837"/>
      <c r="I38" s="837"/>
      <c r="J38" s="837"/>
      <c r="K38" s="837"/>
      <c r="L38" s="837"/>
      <c r="M38" s="837"/>
      <c r="N38" s="1405">
        <f>SUM(C38:M38)</f>
        <v>0</v>
      </c>
    </row>
    <row r="39" spans="2:14" s="830" customFormat="1" ht="15">
      <c r="B39" s="1397" t="s">
        <v>692</v>
      </c>
      <c r="C39" s="837"/>
      <c r="D39" s="837"/>
      <c r="E39" s="837"/>
      <c r="F39" s="837"/>
      <c r="G39" s="837"/>
      <c r="H39" s="837"/>
      <c r="I39" s="837"/>
      <c r="J39" s="837"/>
      <c r="K39" s="837"/>
      <c r="L39" s="837"/>
      <c r="M39" s="837"/>
      <c r="N39" s="1405">
        <f>SUM(C39:M39)</f>
        <v>0</v>
      </c>
    </row>
    <row r="40" spans="2:14" s="830" customFormat="1" ht="45">
      <c r="B40" s="1411" t="s">
        <v>693</v>
      </c>
      <c r="C40" s="1379">
        <f>IF(C39=0,0,C39/N39)</f>
        <v>0</v>
      </c>
      <c r="D40" s="1379">
        <f>IF(D39=0,0,D39/N39)</f>
        <v>0</v>
      </c>
      <c r="E40" s="1379">
        <f>IF(E39=0,0,E39/N39)</f>
        <v>0</v>
      </c>
      <c r="F40" s="1379">
        <f>IF(F39=0,0,F39/N39)</f>
        <v>0</v>
      </c>
      <c r="G40" s="1379">
        <f>IF(G39=0,0,G39/N39)</f>
        <v>0</v>
      </c>
      <c r="H40" s="1379">
        <f>IF(H39=0,0,H39/N39)</f>
        <v>0</v>
      </c>
      <c r="I40" s="1379">
        <f>IF(I39=0,0,I39/N39)</f>
        <v>0</v>
      </c>
      <c r="J40" s="1379">
        <f>IF(J39=0,0,J39/N39)</f>
        <v>0</v>
      </c>
      <c r="K40" s="1379">
        <f>IF(K39=0,0,K39/N39)</f>
        <v>0</v>
      </c>
      <c r="L40" s="1379">
        <f>IF(L39=0,0,L39/N39)</f>
        <v>0</v>
      </c>
      <c r="M40" s="1379">
        <f>IF(M39=0,0,M39/N39)</f>
        <v>0</v>
      </c>
      <c r="N40" s="1379">
        <f>IF(N39=0,0,N39/N39)</f>
        <v>0</v>
      </c>
    </row>
    <row r="41" spans="2:14" s="830" customFormat="1" ht="15">
      <c r="B41" s="1412" t="s">
        <v>704</v>
      </c>
      <c r="C41" s="1413"/>
      <c r="D41" s="1413"/>
      <c r="E41" s="1413"/>
      <c r="F41" s="1413"/>
      <c r="G41" s="1413"/>
      <c r="H41" s="1413"/>
      <c r="I41" s="1413"/>
      <c r="J41" s="1413"/>
      <c r="K41" s="1413"/>
      <c r="L41" s="1413"/>
      <c r="M41" s="1413"/>
      <c r="N41" s="1414"/>
    </row>
    <row r="42" spans="2:14" s="830" customFormat="1" ht="15">
      <c r="B42" s="1410" t="s">
        <v>702</v>
      </c>
      <c r="C42" s="837"/>
      <c r="D42" s="837"/>
      <c r="E42" s="837"/>
      <c r="F42" s="837"/>
      <c r="G42" s="837"/>
      <c r="H42" s="837"/>
      <c r="I42" s="837"/>
      <c r="J42" s="837"/>
      <c r="K42" s="837"/>
      <c r="L42" s="837"/>
      <c r="M42" s="837"/>
      <c r="N42" s="1405">
        <f>SUM(C42:M42)</f>
        <v>0</v>
      </c>
    </row>
    <row r="43" spans="2:14" s="830" customFormat="1" ht="15">
      <c r="B43" s="1397" t="s">
        <v>692</v>
      </c>
      <c r="C43" s="837"/>
      <c r="D43" s="837"/>
      <c r="E43" s="837"/>
      <c r="F43" s="837"/>
      <c r="G43" s="837"/>
      <c r="H43" s="837"/>
      <c r="I43" s="837"/>
      <c r="J43" s="837"/>
      <c r="K43" s="837"/>
      <c r="L43" s="837"/>
      <c r="M43" s="837"/>
      <c r="N43" s="1405">
        <f>SUM(C43:M43)</f>
        <v>0</v>
      </c>
    </row>
    <row r="44" spans="2:14" s="830" customFormat="1" ht="45">
      <c r="B44" s="1411" t="s">
        <v>693</v>
      </c>
      <c r="C44" s="1379">
        <f>IF(C43=0,0,C43/N43)</f>
        <v>0</v>
      </c>
      <c r="D44" s="1379">
        <f>IF(D43=0,0,D43/N43)</f>
        <v>0</v>
      </c>
      <c r="E44" s="1379">
        <f>IF(E43=0,0,E43/N43)</f>
        <v>0</v>
      </c>
      <c r="F44" s="1379">
        <f>IF(F43=0,0,F43/N43)</f>
        <v>0</v>
      </c>
      <c r="G44" s="1379">
        <f>IF(G43=0,0,G43/N43)</f>
        <v>0</v>
      </c>
      <c r="H44" s="1379">
        <f>IF(H43=0,0,H43/N43)</f>
        <v>0</v>
      </c>
      <c r="I44" s="1379">
        <f>IF(I43=0,0,I43/N43)</f>
        <v>0</v>
      </c>
      <c r="J44" s="1379">
        <f>IF(J43=0,0,J43/N43)</f>
        <v>0</v>
      </c>
      <c r="K44" s="1379">
        <f>IF(K43=0,0,K43/N43)</f>
        <v>0</v>
      </c>
      <c r="L44" s="1379">
        <f>IF(L43=0,0,L43/N43)</f>
        <v>0</v>
      </c>
      <c r="M44" s="1379">
        <f>IF(M43=0,0,M43/N43)</f>
        <v>0</v>
      </c>
      <c r="N44" s="1379">
        <f>IF(N43=0,0,N43/N43)</f>
        <v>0</v>
      </c>
    </row>
    <row r="45" spans="2:14" s="830" customFormat="1" ht="15">
      <c r="B45" s="1412" t="s">
        <v>498</v>
      </c>
      <c r="C45" s="1413"/>
      <c r="D45" s="1413"/>
      <c r="E45" s="1413"/>
      <c r="F45" s="1413"/>
      <c r="G45" s="1413"/>
      <c r="H45" s="1413"/>
      <c r="I45" s="1413"/>
      <c r="J45" s="1413"/>
      <c r="K45" s="1413"/>
      <c r="L45" s="1413"/>
      <c r="M45" s="1413"/>
      <c r="N45" s="1414"/>
    </row>
    <row r="46" spans="2:14" s="830" customFormat="1" ht="15">
      <c r="B46" s="1410" t="s">
        <v>702</v>
      </c>
      <c r="C46" s="837"/>
      <c r="D46" s="837"/>
      <c r="E46" s="837"/>
      <c r="F46" s="837"/>
      <c r="G46" s="837"/>
      <c r="H46" s="837"/>
      <c r="I46" s="837"/>
      <c r="J46" s="837"/>
      <c r="K46" s="837"/>
      <c r="L46" s="837"/>
      <c r="M46" s="837"/>
      <c r="N46" s="1405">
        <f>SUM(C46:M46)</f>
        <v>0</v>
      </c>
    </row>
    <row r="47" spans="2:14" s="830" customFormat="1" ht="15">
      <c r="B47" s="1397" t="s">
        <v>692</v>
      </c>
      <c r="C47" s="837"/>
      <c r="D47" s="837"/>
      <c r="E47" s="837"/>
      <c r="F47" s="837"/>
      <c r="G47" s="837"/>
      <c r="H47" s="837"/>
      <c r="I47" s="837"/>
      <c r="J47" s="837"/>
      <c r="K47" s="837"/>
      <c r="L47" s="837"/>
      <c r="M47" s="837"/>
      <c r="N47" s="1405">
        <f>SUM(C47:M47)</f>
        <v>0</v>
      </c>
    </row>
    <row r="48" spans="2:14" s="830" customFormat="1" ht="45">
      <c r="B48" s="1411" t="s">
        <v>693</v>
      </c>
      <c r="C48" s="1379">
        <f>IF(C47=0,0,C47/N47)</f>
        <v>0</v>
      </c>
      <c r="D48" s="1379">
        <f>IF(D47=0,0,D47/N47)</f>
        <v>0</v>
      </c>
      <c r="E48" s="1379">
        <f>IF(E47=0,0,E47/N47)</f>
        <v>0</v>
      </c>
      <c r="F48" s="1379">
        <f>IF(F47=0,0,F47/N47)</f>
        <v>0</v>
      </c>
      <c r="G48" s="1379">
        <f>IF(G47=0,0,G47/N47)</f>
        <v>0</v>
      </c>
      <c r="H48" s="1379">
        <f>IF(H47=0,0,H47/N47)</f>
        <v>0</v>
      </c>
      <c r="I48" s="1379">
        <f>IF(I47=0,0,I47/N47)</f>
        <v>0</v>
      </c>
      <c r="J48" s="1379">
        <f>IF(J47=0,0,J47/N47)</f>
        <v>0</v>
      </c>
      <c r="K48" s="1379">
        <f>IF(K47=0,0,K47/N47)</f>
        <v>0</v>
      </c>
      <c r="L48" s="1379">
        <f>IF(L47=0,0,L47/N47)</f>
        <v>0</v>
      </c>
      <c r="M48" s="1379">
        <f>IF(M47=0,0,M47/N47)</f>
        <v>0</v>
      </c>
      <c r="N48" s="1379">
        <f>IF(N47=0,0,N47/N47)</f>
        <v>0</v>
      </c>
    </row>
    <row r="49" spans="2:14" s="830" customFormat="1" ht="15">
      <c r="B49" s="1412" t="s">
        <v>494</v>
      </c>
      <c r="C49" s="1413"/>
      <c r="D49" s="1413"/>
      <c r="E49" s="1413"/>
      <c r="F49" s="1413"/>
      <c r="G49" s="1413"/>
      <c r="H49" s="1413"/>
      <c r="I49" s="1413"/>
      <c r="J49" s="1413"/>
      <c r="K49" s="1413"/>
      <c r="L49" s="1413"/>
      <c r="M49" s="1413"/>
      <c r="N49" s="1414"/>
    </row>
    <row r="50" spans="2:14" s="830" customFormat="1" ht="15">
      <c r="B50" s="1410" t="s">
        <v>702</v>
      </c>
      <c r="C50" s="837"/>
      <c r="D50" s="837"/>
      <c r="E50" s="837"/>
      <c r="F50" s="837"/>
      <c r="G50" s="837"/>
      <c r="H50" s="837"/>
      <c r="I50" s="837"/>
      <c r="J50" s="837"/>
      <c r="K50" s="837"/>
      <c r="L50" s="837"/>
      <c r="M50" s="837"/>
      <c r="N50" s="1405">
        <f>SUM(C50:M50)</f>
        <v>0</v>
      </c>
    </row>
    <row r="51" spans="2:14" s="830" customFormat="1" ht="15">
      <c r="B51" s="1397" t="s">
        <v>692</v>
      </c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1405">
        <f>SUM(C51:M51)</f>
        <v>0</v>
      </c>
    </row>
    <row r="52" spans="2:14" s="830" customFormat="1" ht="45.75" thickBot="1">
      <c r="B52" s="1415" t="s">
        <v>693</v>
      </c>
      <c r="C52" s="1379">
        <f>IF(C51=0,0,C51/N51)</f>
        <v>0</v>
      </c>
      <c r="D52" s="1379">
        <f>IF(D51=0,0,D51/N51)</f>
        <v>0</v>
      </c>
      <c r="E52" s="1379">
        <f>IF(E51=0,0,E51/N51)</f>
        <v>0</v>
      </c>
      <c r="F52" s="1379">
        <f>IF(F51=0,0,F51/N51)</f>
        <v>0</v>
      </c>
      <c r="G52" s="1379">
        <f>IF(G51=0,0,G51/N51)</f>
        <v>0</v>
      </c>
      <c r="H52" s="1379">
        <f>IF(H51=0,0,H51/N51)</f>
        <v>0</v>
      </c>
      <c r="I52" s="1379">
        <f>IF(I51=0,0,I51/N51)</f>
        <v>0</v>
      </c>
      <c r="J52" s="1379">
        <f>IF(J51=0,0,J51/N51)</f>
        <v>0</v>
      </c>
      <c r="K52" s="1379">
        <f>IF(K51=0,0,K51/N51)</f>
        <v>0</v>
      </c>
      <c r="L52" s="1379">
        <f>IF(L51=0,0,L51/N51)</f>
        <v>0</v>
      </c>
      <c r="M52" s="1379">
        <f>IF(M51=0,0,M51/N51)</f>
        <v>0</v>
      </c>
      <c r="N52" s="1379">
        <f>IF(N51=0,0,N51/N51)</f>
        <v>0</v>
      </c>
    </row>
    <row r="53" spans="1:7" s="745" customFormat="1" ht="15">
      <c r="A53" s="744"/>
      <c r="D53" s="746"/>
      <c r="E53" s="746"/>
      <c r="F53" s="746"/>
      <c r="G53" s="746"/>
    </row>
    <row r="54" spans="1:7" s="745" customFormat="1" ht="15">
      <c r="A54" s="744"/>
      <c r="B54" s="745" t="s">
        <v>211</v>
      </c>
      <c r="D54" s="746"/>
      <c r="E54" s="746"/>
      <c r="F54" s="746"/>
      <c r="G54" s="746"/>
    </row>
    <row r="55" spans="1:7" s="745" customFormat="1" ht="15">
      <c r="A55" s="744"/>
      <c r="D55" s="746"/>
      <c r="E55" s="746"/>
      <c r="F55" s="746"/>
      <c r="G55" s="746"/>
    </row>
    <row r="56" spans="1:7" s="745" customFormat="1" ht="15">
      <c r="A56" s="744"/>
      <c r="B56" s="745" t="s">
        <v>211</v>
      </c>
      <c r="D56" s="746"/>
      <c r="E56" s="746"/>
      <c r="F56" s="746"/>
      <c r="G56" s="746"/>
    </row>
    <row r="57" s="745" customFormat="1" ht="15"/>
    <row r="58" s="745" customFormat="1" ht="15"/>
    <row r="59" s="745" customFormat="1" ht="15"/>
  </sheetData>
  <sheetProtection password="C7AC" sheet="1"/>
  <mergeCells count="13">
    <mergeCell ref="L3:L4"/>
    <mergeCell ref="M3:M4"/>
    <mergeCell ref="N3:N4"/>
    <mergeCell ref="H3:H4"/>
    <mergeCell ref="I3:I4"/>
    <mergeCell ref="J3:J4"/>
    <mergeCell ref="K3:K4"/>
    <mergeCell ref="B1:F1"/>
    <mergeCell ref="B3:B4"/>
    <mergeCell ref="C3:C4"/>
    <mergeCell ref="D3:D4"/>
    <mergeCell ref="E3:E4"/>
    <mergeCell ref="F3:G3"/>
  </mergeCells>
  <dataValidations count="1">
    <dataValidation operator="greaterThanOrEqual" allowBlank="1" showInputMessage="1" showErrorMessage="1" sqref="C46:N48 C42:N44 D22:N24 C26:N28 C30:N32 C7:C24 C38:N40 D9:N20 C34:N36 D21:M21 D7:M8 C50:N52"/>
  </dataValidations>
  <printOptions/>
  <pageMargins left="0.75" right="0.75" top="1" bottom="1" header="0.5" footer="0.5"/>
  <pageSetup horizontalDpi="600" verticalDpi="600" orientation="portrait" paperSize="9" scale="36" r:id="rId1"/>
  <colBreaks count="1" manualBreakCount="1">
    <brk id="4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20" zoomScaleSheetLayoutView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2" sqref="D12"/>
    </sheetView>
  </sheetViews>
  <sheetFormatPr defaultColWidth="9.140625" defaultRowHeight="12.75"/>
  <cols>
    <col min="1" max="1" width="7.00390625" style="74" customWidth="1"/>
    <col min="2" max="2" width="63.7109375" style="75" customWidth="1"/>
    <col min="3" max="4" width="19.28125" style="75" customWidth="1"/>
    <col min="5" max="16384" width="9.140625" style="75" customWidth="1"/>
  </cols>
  <sheetData>
    <row r="1" spans="1:4" s="158" customFormat="1" ht="12.75">
      <c r="A1" s="155"/>
      <c r="B1" s="156" t="s">
        <v>739</v>
      </c>
      <c r="C1" s="157"/>
      <c r="D1" s="662" t="s">
        <v>205</v>
      </c>
    </row>
    <row r="2" spans="2:4" ht="13.5" thickBot="1">
      <c r="B2" s="91"/>
      <c r="C2" s="92"/>
      <c r="D2" s="614" t="s">
        <v>956</v>
      </c>
    </row>
    <row r="3" spans="1:4" ht="28.5" customHeight="1">
      <c r="A3" s="178" t="s">
        <v>212</v>
      </c>
      <c r="B3" s="179" t="s">
        <v>207</v>
      </c>
      <c r="C3" s="179" t="s">
        <v>208</v>
      </c>
      <c r="D3" s="180" t="s">
        <v>213</v>
      </c>
    </row>
    <row r="4" spans="1:4" ht="12.75">
      <c r="A4" s="113" t="s">
        <v>250</v>
      </c>
      <c r="B4" s="160" t="s">
        <v>254</v>
      </c>
      <c r="C4" s="161"/>
      <c r="D4" s="162" t="s">
        <v>210</v>
      </c>
    </row>
    <row r="5" spans="1:4" ht="12.75">
      <c r="A5" s="99">
        <v>21</v>
      </c>
      <c r="B5" s="163" t="s">
        <v>255</v>
      </c>
      <c r="C5" s="164">
        <f>C6+C7+C8+C9+C10+C13</f>
        <v>0</v>
      </c>
      <c r="D5" s="164">
        <f>D6+D7+D8+D9+D10+D13</f>
        <v>0</v>
      </c>
    </row>
    <row r="6" spans="1:4" ht="12.75">
      <c r="A6" s="113" t="s">
        <v>221</v>
      </c>
      <c r="B6" s="165" t="s">
        <v>256</v>
      </c>
      <c r="C6" s="104"/>
      <c r="D6" s="105"/>
    </row>
    <row r="7" spans="1:4" ht="12.75">
      <c r="A7" s="113" t="s">
        <v>222</v>
      </c>
      <c r="B7" s="165" t="s">
        <v>262</v>
      </c>
      <c r="C7" s="104"/>
      <c r="D7" s="105"/>
    </row>
    <row r="8" spans="1:4" ht="12.75">
      <c r="A8" s="113" t="s">
        <v>223</v>
      </c>
      <c r="B8" s="166" t="s">
        <v>772</v>
      </c>
      <c r="C8" s="104"/>
      <c r="D8" s="105"/>
    </row>
    <row r="9" spans="1:4" ht="12.75">
      <c r="A9" s="113" t="s">
        <v>769</v>
      </c>
      <c r="B9" s="166" t="s">
        <v>770</v>
      </c>
      <c r="C9" s="104"/>
      <c r="D9" s="105"/>
    </row>
    <row r="10" spans="1:4" ht="12.75">
      <c r="A10" s="113" t="s">
        <v>224</v>
      </c>
      <c r="B10" s="166" t="s">
        <v>263</v>
      </c>
      <c r="C10" s="1513">
        <f>C11+C12</f>
        <v>0</v>
      </c>
      <c r="D10" s="1514">
        <f>D11+D12</f>
        <v>0</v>
      </c>
    </row>
    <row r="11" spans="1:4" ht="12.75">
      <c r="A11" s="113" t="s">
        <v>251</v>
      </c>
      <c r="B11" s="167" t="s">
        <v>264</v>
      </c>
      <c r="C11" s="104"/>
      <c r="D11" s="105"/>
    </row>
    <row r="12" spans="1:4" ht="12.75">
      <c r="A12" s="113" t="s">
        <v>252</v>
      </c>
      <c r="B12" s="167" t="s">
        <v>265</v>
      </c>
      <c r="C12" s="104"/>
      <c r="D12" s="105"/>
    </row>
    <row r="13" spans="1:4" ht="12.75">
      <c r="A13" s="113" t="s">
        <v>225</v>
      </c>
      <c r="B13" s="165" t="s">
        <v>266</v>
      </c>
      <c r="C13" s="104"/>
      <c r="D13" s="105"/>
    </row>
    <row r="14" spans="1:4" ht="12.75">
      <c r="A14" s="99">
        <v>22</v>
      </c>
      <c r="B14" s="168" t="s">
        <v>267</v>
      </c>
      <c r="C14" s="164">
        <f>C15+C16+C17+C18+C19</f>
        <v>0</v>
      </c>
      <c r="D14" s="169">
        <f>D15+D16+D17+D18+D19</f>
        <v>0</v>
      </c>
    </row>
    <row r="15" spans="1:4" ht="12.75">
      <c r="A15" s="113" t="s">
        <v>221</v>
      </c>
      <c r="B15" s="170" t="s">
        <v>268</v>
      </c>
      <c r="C15" s="104"/>
      <c r="D15" s="105"/>
    </row>
    <row r="16" spans="1:4" ht="12.75">
      <c r="A16" s="113" t="s">
        <v>222</v>
      </c>
      <c r="B16" s="170" t="s">
        <v>269</v>
      </c>
      <c r="C16" s="104"/>
      <c r="D16" s="105"/>
    </row>
    <row r="17" spans="1:4" ht="12.75">
      <c r="A17" s="113" t="s">
        <v>223</v>
      </c>
      <c r="B17" s="170" t="s">
        <v>270</v>
      </c>
      <c r="C17" s="104"/>
      <c r="D17" s="105"/>
    </row>
    <row r="18" spans="1:4" ht="12.75">
      <c r="A18" s="113" t="s">
        <v>224</v>
      </c>
      <c r="B18" s="170" t="s">
        <v>271</v>
      </c>
      <c r="C18" s="104"/>
      <c r="D18" s="105"/>
    </row>
    <row r="19" spans="1:4" ht="12.75">
      <c r="A19" s="113" t="s">
        <v>225</v>
      </c>
      <c r="B19" s="170" t="s">
        <v>272</v>
      </c>
      <c r="C19" s="104"/>
      <c r="D19" s="105"/>
    </row>
    <row r="20" spans="1:4" ht="12.75">
      <c r="A20" s="99" t="s">
        <v>845</v>
      </c>
      <c r="B20" s="163" t="s">
        <v>847</v>
      </c>
      <c r="C20" s="527"/>
      <c r="D20" s="527"/>
    </row>
    <row r="21" spans="1:4" ht="12.75">
      <c r="A21" s="99" t="s">
        <v>846</v>
      </c>
      <c r="B21" s="163" t="s">
        <v>848</v>
      </c>
      <c r="C21" s="527"/>
      <c r="D21" s="527"/>
    </row>
    <row r="22" spans="1:4" ht="12.75">
      <c r="A22" s="99">
        <v>23</v>
      </c>
      <c r="B22" s="163" t="s">
        <v>273</v>
      </c>
      <c r="C22" s="527"/>
      <c r="D22" s="527"/>
    </row>
    <row r="23" spans="1:4" ht="12.75">
      <c r="A23" s="152">
        <v>24</v>
      </c>
      <c r="B23" s="171" t="s">
        <v>274</v>
      </c>
      <c r="C23" s="172">
        <f>C5+C14+C20+C21+C22</f>
        <v>0</v>
      </c>
      <c r="D23" s="172">
        <f>D5+D14+D20+D21+D22</f>
        <v>0</v>
      </c>
    </row>
    <row r="24" spans="1:4" ht="13.5" thickBot="1">
      <c r="A24" s="173">
        <v>25</v>
      </c>
      <c r="B24" s="174" t="s">
        <v>763</v>
      </c>
      <c r="C24" s="175">
        <f>'R0102'!C22+'R0103'!C23</f>
        <v>0</v>
      </c>
      <c r="D24" s="176">
        <f>'R0102'!D22+'R0103'!D23</f>
        <v>0</v>
      </c>
    </row>
    <row r="25" s="575" customFormat="1" ht="12.75">
      <c r="A25" s="582"/>
    </row>
    <row r="26" spans="1:2" s="575" customFormat="1" ht="12.75">
      <c r="A26" s="582"/>
      <c r="B26" s="575" t="s">
        <v>211</v>
      </c>
    </row>
    <row r="27" s="575" customFormat="1" ht="12.75">
      <c r="A27" s="582"/>
    </row>
    <row r="28" spans="1:2" s="575" customFormat="1" ht="12.75">
      <c r="A28" s="582"/>
      <c r="B28" s="575" t="s">
        <v>211</v>
      </c>
    </row>
    <row r="29" s="575" customFormat="1" ht="12.75">
      <c r="A29" s="582"/>
    </row>
    <row r="30" spans="1:4" s="575" customFormat="1" ht="106.5" customHeight="1">
      <c r="A30" s="1606" t="s">
        <v>25</v>
      </c>
      <c r="B30" s="1607"/>
      <c r="C30" s="1607"/>
      <c r="D30" s="1607"/>
    </row>
    <row r="31" s="575" customFormat="1" ht="12.75">
      <c r="A31" s="582"/>
    </row>
    <row r="35" ht="12.75">
      <c r="A35" s="75"/>
    </row>
    <row r="37" ht="12.75">
      <c r="A37" s="75"/>
    </row>
  </sheetData>
  <sheetProtection password="C7AC" sheet="1"/>
  <mergeCells count="1">
    <mergeCell ref="A30:D30"/>
  </mergeCells>
  <conditionalFormatting sqref="D25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C14 D4 D6:D9 D11:D22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0" sqref="C20"/>
    </sheetView>
  </sheetViews>
  <sheetFormatPr defaultColWidth="9.140625" defaultRowHeight="12.75"/>
  <cols>
    <col min="1" max="1" width="9.140625" style="1416" customWidth="1"/>
    <col min="2" max="2" width="33.421875" style="1416" customWidth="1"/>
    <col min="3" max="3" width="98.421875" style="1416" customWidth="1"/>
    <col min="4" max="16384" width="9.140625" style="1416" customWidth="1"/>
  </cols>
  <sheetData>
    <row r="1" spans="2:3" ht="15">
      <c r="B1" s="1382" t="s">
        <v>753</v>
      </c>
      <c r="C1" s="1382"/>
    </row>
    <row r="2" ht="15">
      <c r="B2" s="1417" t="s">
        <v>705</v>
      </c>
    </row>
    <row r="3" spans="2:3" ht="15.75" thickBot="1">
      <c r="B3" s="1418"/>
      <c r="C3" s="1416" t="s">
        <v>956</v>
      </c>
    </row>
    <row r="4" spans="2:3" ht="15">
      <c r="B4" s="1419"/>
      <c r="C4" s="1420" t="s">
        <v>764</v>
      </c>
    </row>
    <row r="5" spans="2:3" s="953" customFormat="1" ht="15">
      <c r="B5" s="1421" t="s">
        <v>480</v>
      </c>
      <c r="C5" s="1422"/>
    </row>
    <row r="6" spans="2:3" s="953" customFormat="1" ht="12.75" customHeight="1">
      <c r="B6" s="1421" t="s">
        <v>706</v>
      </c>
      <c r="C6" s="1422"/>
    </row>
    <row r="7" spans="2:3" s="953" customFormat="1" ht="15">
      <c r="B7" s="1421" t="s">
        <v>707</v>
      </c>
      <c r="C7" s="1422"/>
    </row>
    <row r="8" spans="2:3" s="953" customFormat="1" ht="13.5" customHeight="1">
      <c r="B8" s="1421" t="s">
        <v>708</v>
      </c>
      <c r="C8" s="1422"/>
    </row>
    <row r="9" spans="2:3" s="953" customFormat="1" ht="13.5" customHeight="1">
      <c r="B9" s="1423" t="s">
        <v>709</v>
      </c>
      <c r="C9" s="1424"/>
    </row>
    <row r="10" spans="2:3" s="953" customFormat="1" ht="45.75" thickBot="1">
      <c r="B10" s="1425" t="s">
        <v>781</v>
      </c>
      <c r="C10" s="1426"/>
    </row>
    <row r="11" spans="1:7" s="1427" customFormat="1" ht="15">
      <c r="A11" s="744"/>
      <c r="B11" s="745"/>
      <c r="C11" s="745"/>
      <c r="D11" s="746"/>
      <c r="E11" s="746"/>
      <c r="F11" s="746"/>
      <c r="G11" s="746"/>
    </row>
    <row r="12" spans="1:7" s="1427" customFormat="1" ht="15">
      <c r="A12" s="744"/>
      <c r="B12" s="745" t="s">
        <v>211</v>
      </c>
      <c r="C12" s="745"/>
      <c r="D12" s="746"/>
      <c r="E12" s="746"/>
      <c r="F12" s="746"/>
      <c r="G12" s="746"/>
    </row>
    <row r="13" spans="1:7" s="1427" customFormat="1" ht="15">
      <c r="A13" s="744"/>
      <c r="B13" s="745"/>
      <c r="C13" s="745"/>
      <c r="D13" s="746"/>
      <c r="E13" s="746"/>
      <c r="F13" s="746"/>
      <c r="G13" s="746"/>
    </row>
    <row r="14" spans="1:7" s="1427" customFormat="1" ht="15">
      <c r="A14" s="744"/>
      <c r="B14" s="745" t="s">
        <v>211</v>
      </c>
      <c r="C14" s="745"/>
      <c r="D14" s="746"/>
      <c r="E14" s="746"/>
      <c r="F14" s="746"/>
      <c r="G14" s="746"/>
    </row>
    <row r="15" s="1427" customFormat="1" ht="15"/>
    <row r="16" s="1427" customFormat="1" ht="15"/>
    <row r="17" s="1427" customFormat="1" ht="15"/>
    <row r="18" s="1427" customFormat="1" ht="15"/>
    <row r="19" s="1427" customFormat="1" ht="15"/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1"/>
  <sheetViews>
    <sheetView zoomScale="130" zoomScaleNormal="13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3" sqref="B13"/>
    </sheetView>
  </sheetViews>
  <sheetFormatPr defaultColWidth="9.140625" defaultRowHeight="12.75"/>
  <cols>
    <col min="1" max="1" width="9.140625" style="17" customWidth="1"/>
    <col min="2" max="2" width="89.8515625" style="17" customWidth="1"/>
    <col min="3" max="3" width="31.421875" style="17" customWidth="1"/>
    <col min="4" max="16384" width="9.140625" style="17" customWidth="1"/>
  </cols>
  <sheetData>
    <row r="1" ht="12.75">
      <c r="B1" s="2" t="s">
        <v>753</v>
      </c>
    </row>
    <row r="2" ht="12.75">
      <c r="B2" s="2" t="s">
        <v>710</v>
      </c>
    </row>
    <row r="3" ht="12" thickBot="1"/>
    <row r="4" spans="1:3" ht="16.5" customHeight="1">
      <c r="A4" s="24"/>
      <c r="B4" s="25" t="s">
        <v>378</v>
      </c>
      <c r="C4" s="21" t="s">
        <v>711</v>
      </c>
    </row>
    <row r="5" spans="1:3" ht="11.25">
      <c r="A5" s="26">
        <v>1</v>
      </c>
      <c r="B5" s="20" t="s">
        <v>765</v>
      </c>
      <c r="C5" s="22"/>
    </row>
    <row r="6" spans="1:3" ht="11.25">
      <c r="A6" s="26">
        <v>2</v>
      </c>
      <c r="B6" s="20" t="s">
        <v>766</v>
      </c>
      <c r="C6" s="22"/>
    </row>
    <row r="7" spans="1:3" ht="12" thickBot="1">
      <c r="A7" s="27">
        <v>3</v>
      </c>
      <c r="B7" s="28" t="s">
        <v>767</v>
      </c>
      <c r="C7" s="23"/>
    </row>
    <row r="8" spans="1:7" s="605" customFormat="1" ht="12.75">
      <c r="A8" s="601"/>
      <c r="B8" s="602"/>
      <c r="C8" s="602"/>
      <c r="D8" s="574"/>
      <c r="E8" s="574"/>
      <c r="F8" s="574"/>
      <c r="G8" s="574"/>
    </row>
    <row r="9" spans="1:7" s="605" customFormat="1" ht="12.75">
      <c r="A9" s="601"/>
      <c r="B9" s="602" t="s">
        <v>211</v>
      </c>
      <c r="C9" s="602"/>
      <c r="D9" s="574"/>
      <c r="E9" s="574"/>
      <c r="F9" s="574"/>
      <c r="G9" s="574"/>
    </row>
    <row r="10" spans="1:7" s="605" customFormat="1" ht="12.75">
      <c r="A10" s="601"/>
      <c r="B10" s="602"/>
      <c r="C10" s="602"/>
      <c r="D10" s="574"/>
      <c r="E10" s="574"/>
      <c r="F10" s="574"/>
      <c r="G10" s="574"/>
    </row>
    <row r="11" spans="1:7" s="605" customFormat="1" ht="12.75">
      <c r="A11" s="601"/>
      <c r="B11" s="602" t="s">
        <v>211</v>
      </c>
      <c r="C11" s="602"/>
      <c r="D11" s="574"/>
      <c r="E11" s="574"/>
      <c r="F11" s="574"/>
      <c r="G11" s="574"/>
    </row>
    <row r="12" s="605" customFormat="1" ht="11.25"/>
    <row r="13" s="605" customFormat="1" ht="11.25"/>
    <row r="14" s="605" customFormat="1" ht="11.25"/>
    <row r="15" s="605" customFormat="1" ht="11.25"/>
    <row r="16" s="605" customFormat="1" ht="11.25"/>
  </sheetData>
  <sheetProtection password="C7AC" sheet="1"/>
  <dataValidations count="1">
    <dataValidation type="textLength" operator="greaterThanOrEqual" allowBlank="1" showInputMessage="1" showErrorMessage="1" sqref="C5:C7">
      <formula1>1</formula1>
    </dataValidation>
  </dataValidation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8"/>
  <sheetViews>
    <sheetView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3" sqref="E23"/>
    </sheetView>
  </sheetViews>
  <sheetFormatPr defaultColWidth="9.140625" defaultRowHeight="12.75"/>
  <cols>
    <col min="1" max="1" width="9.140625" style="490" customWidth="1"/>
    <col min="2" max="2" width="5.7109375" style="490" bestFit="1" customWidth="1"/>
    <col min="3" max="3" width="23.140625" style="490" customWidth="1"/>
    <col min="4" max="4" width="14.00390625" style="490" customWidth="1"/>
    <col min="5" max="5" width="11.8515625" style="490" customWidth="1"/>
    <col min="6" max="6" width="21.00390625" style="490" customWidth="1"/>
    <col min="7" max="7" width="25.28125" style="490" customWidth="1"/>
    <col min="8" max="8" width="12.28125" style="490" customWidth="1"/>
    <col min="9" max="16384" width="9.140625" style="490" customWidth="1"/>
  </cols>
  <sheetData>
    <row r="1" spans="3:5" ht="12.75">
      <c r="C1" s="1869" t="s">
        <v>754</v>
      </c>
      <c r="D1" s="1869"/>
      <c r="E1" s="1869"/>
    </row>
    <row r="2" spans="3:5" ht="12.75">
      <c r="C2" s="219" t="s">
        <v>717</v>
      </c>
      <c r="D2" s="491"/>
      <c r="E2" s="491"/>
    </row>
    <row r="3" spans="3:7" ht="13.5" thickBot="1">
      <c r="C3" s="492"/>
      <c r="D3" s="492"/>
      <c r="E3" s="492"/>
      <c r="F3" s="492"/>
      <c r="G3" s="493" t="s">
        <v>956</v>
      </c>
    </row>
    <row r="4" spans="2:8" s="495" customFormat="1" ht="12.75">
      <c r="B4" s="1870" t="s">
        <v>212</v>
      </c>
      <c r="C4" s="1865" t="s">
        <v>712</v>
      </c>
      <c r="D4" s="1872" t="s">
        <v>713</v>
      </c>
      <c r="E4" s="1865" t="s">
        <v>714</v>
      </c>
      <c r="F4" s="1865" t="s">
        <v>715</v>
      </c>
      <c r="G4" s="1867" t="s">
        <v>716</v>
      </c>
      <c r="H4" s="494"/>
    </row>
    <row r="5" spans="2:8" s="495" customFormat="1" ht="12.75">
      <c r="B5" s="1871"/>
      <c r="C5" s="1866"/>
      <c r="D5" s="1873"/>
      <c r="E5" s="1866"/>
      <c r="F5" s="1866"/>
      <c r="G5" s="1868"/>
      <c r="H5" s="494"/>
    </row>
    <row r="6" spans="2:8" ht="12.75">
      <c r="B6" s="496">
        <v>1</v>
      </c>
      <c r="C6" s="497">
        <v>2</v>
      </c>
      <c r="D6" s="498">
        <v>3</v>
      </c>
      <c r="E6" s="497">
        <v>4</v>
      </c>
      <c r="F6" s="498">
        <v>5</v>
      </c>
      <c r="G6" s="499">
        <v>6</v>
      </c>
      <c r="H6" s="500"/>
    </row>
    <row r="7" spans="2:8" ht="12.75">
      <c r="B7" s="501"/>
      <c r="C7" s="501"/>
      <c r="D7" s="501"/>
      <c r="E7" s="502"/>
      <c r="F7" s="502"/>
      <c r="G7" s="503"/>
      <c r="H7" s="500"/>
    </row>
    <row r="8" spans="2:8" ht="12.75">
      <c r="B8" s="501"/>
      <c r="C8" s="501"/>
      <c r="D8" s="501"/>
      <c r="E8" s="502"/>
      <c r="F8" s="502"/>
      <c r="G8" s="503"/>
      <c r="H8" s="500"/>
    </row>
    <row r="9" spans="2:8" ht="12.75">
      <c r="B9" s="501"/>
      <c r="C9" s="501"/>
      <c r="D9" s="501"/>
      <c r="E9" s="502"/>
      <c r="F9" s="502"/>
      <c r="G9" s="503"/>
      <c r="H9" s="500"/>
    </row>
    <row r="10" spans="2:8" ht="12.75">
      <c r="B10" s="501"/>
      <c r="C10" s="501"/>
      <c r="D10" s="501"/>
      <c r="E10" s="502"/>
      <c r="F10" s="502"/>
      <c r="G10" s="503"/>
      <c r="H10" s="500"/>
    </row>
    <row r="11" spans="2:8" ht="12.75">
      <c r="B11" s="501"/>
      <c r="C11" s="501"/>
      <c r="D11" s="501"/>
      <c r="E11" s="502"/>
      <c r="F11" s="502"/>
      <c r="G11" s="503"/>
      <c r="H11" s="500"/>
    </row>
    <row r="12" spans="2:8" ht="12.75">
      <c r="B12" s="501"/>
      <c r="C12" s="501"/>
      <c r="D12" s="501"/>
      <c r="E12" s="502"/>
      <c r="F12" s="502"/>
      <c r="G12" s="503"/>
      <c r="H12" s="500"/>
    </row>
    <row r="13" spans="2:8" ht="12.75">
      <c r="B13" s="501"/>
      <c r="C13" s="501"/>
      <c r="D13" s="501"/>
      <c r="E13" s="502"/>
      <c r="F13" s="502"/>
      <c r="G13" s="503"/>
      <c r="H13" s="500"/>
    </row>
    <row r="14" spans="2:8" ht="12.75">
      <c r="B14" s="501"/>
      <c r="C14" s="501"/>
      <c r="D14" s="501"/>
      <c r="E14" s="502"/>
      <c r="F14" s="502"/>
      <c r="G14" s="503"/>
      <c r="H14" s="500"/>
    </row>
    <row r="15" spans="2:7" ht="12.75">
      <c r="B15" s="501"/>
      <c r="C15" s="501"/>
      <c r="D15" s="501"/>
      <c r="E15" s="502"/>
      <c r="F15" s="502"/>
      <c r="G15" s="503"/>
    </row>
    <row r="16" spans="2:7" ht="12.75">
      <c r="B16" s="501"/>
      <c r="C16" s="505"/>
      <c r="D16" s="505"/>
      <c r="E16" s="506"/>
      <c r="F16" s="506"/>
      <c r="G16" s="504"/>
    </row>
    <row r="17" spans="2:7" ht="12.75">
      <c r="B17" s="501"/>
      <c r="C17" s="505"/>
      <c r="D17" s="505"/>
      <c r="E17" s="506"/>
      <c r="F17" s="506"/>
      <c r="G17" s="504"/>
    </row>
    <row r="18" spans="2:7" ht="12.75">
      <c r="B18" s="501"/>
      <c r="C18" s="505"/>
      <c r="D18" s="505"/>
      <c r="E18" s="506"/>
      <c r="F18" s="506"/>
      <c r="G18" s="504"/>
    </row>
    <row r="19" spans="2:7" ht="12.75">
      <c r="B19" s="501"/>
      <c r="C19" s="505"/>
      <c r="D19" s="505"/>
      <c r="E19" s="506"/>
      <c r="F19" s="506"/>
      <c r="G19" s="504"/>
    </row>
    <row r="20" spans="2:7" ht="12.75">
      <c r="B20" s="501"/>
      <c r="C20" s="505"/>
      <c r="D20" s="505"/>
      <c r="E20" s="506"/>
      <c r="F20" s="506"/>
      <c r="G20" s="504"/>
    </row>
    <row r="21" spans="2:7" ht="12.75">
      <c r="B21" s="501"/>
      <c r="C21" s="505"/>
      <c r="D21" s="505"/>
      <c r="E21" s="506"/>
      <c r="F21" s="506"/>
      <c r="G21" s="504"/>
    </row>
    <row r="22" spans="2:7" ht="12.75">
      <c r="B22" s="501"/>
      <c r="C22" s="507"/>
      <c r="D22" s="507"/>
      <c r="E22" s="508"/>
      <c r="F22" s="508"/>
      <c r="G22" s="509"/>
    </row>
    <row r="23" spans="2:7" ht="12.75">
      <c r="B23" s="1864" t="s">
        <v>208</v>
      </c>
      <c r="C23" s="1864"/>
      <c r="D23" s="1864"/>
      <c r="E23" s="510">
        <f>SUM(E7:E22)</f>
        <v>0</v>
      </c>
      <c r="F23" s="510">
        <f>SUM(F7:F22)</f>
        <v>0</v>
      </c>
      <c r="G23" s="510">
        <f>SUM(G7:G22)</f>
        <v>0</v>
      </c>
    </row>
    <row r="24" spans="1:7" s="606" customFormat="1" ht="12.75">
      <c r="A24" s="582"/>
      <c r="B24" s="575"/>
      <c r="C24" s="575"/>
      <c r="D24" s="577"/>
      <c r="E24" s="577"/>
      <c r="F24" s="577"/>
      <c r="G24" s="577"/>
    </row>
    <row r="25" spans="1:7" s="606" customFormat="1" ht="12.75">
      <c r="A25" s="582"/>
      <c r="B25" s="575" t="s">
        <v>211</v>
      </c>
      <c r="C25" s="575"/>
      <c r="D25" s="577"/>
      <c r="E25" s="577"/>
      <c r="F25" s="577"/>
      <c r="G25" s="577"/>
    </row>
    <row r="26" spans="1:7" s="606" customFormat="1" ht="12.75">
      <c r="A26" s="582"/>
      <c r="B26" s="575"/>
      <c r="C26" s="575"/>
      <c r="D26" s="577"/>
      <c r="E26" s="577"/>
      <c r="F26" s="577"/>
      <c r="G26" s="577"/>
    </row>
    <row r="27" spans="1:7" s="606" customFormat="1" ht="12.75">
      <c r="A27" s="582"/>
      <c r="B27" s="575"/>
      <c r="C27" s="575"/>
      <c r="D27" s="577"/>
      <c r="E27" s="577"/>
      <c r="F27" s="577"/>
      <c r="G27" s="577"/>
    </row>
    <row r="28" spans="1:7" s="606" customFormat="1" ht="12.75">
      <c r="A28" s="582"/>
      <c r="B28" s="575" t="s">
        <v>211</v>
      </c>
      <c r="C28" s="575"/>
      <c r="D28" s="577"/>
      <c r="E28" s="577"/>
      <c r="F28" s="577"/>
      <c r="G28" s="577"/>
    </row>
    <row r="29" s="606" customFormat="1" ht="12.75"/>
    <row r="30" s="606" customFormat="1" ht="12.75"/>
    <row r="31" s="606" customFormat="1" ht="12.75"/>
    <row r="32" s="606" customFormat="1" ht="12.75"/>
  </sheetData>
  <sheetProtection password="C7AC" sheet="1"/>
  <mergeCells count="8">
    <mergeCell ref="B23:D23"/>
    <mergeCell ref="F4:F5"/>
    <mergeCell ref="G4:G5"/>
    <mergeCell ref="C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48"/>
  <sheetViews>
    <sheetView zoomScale="110" zoomScaleNormal="11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1" sqref="D41"/>
    </sheetView>
  </sheetViews>
  <sheetFormatPr defaultColWidth="9.140625" defaultRowHeight="12.75"/>
  <cols>
    <col min="1" max="1" width="6.7109375" style="549" customWidth="1"/>
    <col min="2" max="2" width="45.7109375" style="549" customWidth="1"/>
    <col min="3" max="3" width="27.421875" style="549" customWidth="1"/>
    <col min="4" max="4" width="21.57421875" style="549" customWidth="1"/>
    <col min="5" max="6" width="24.7109375" style="549" customWidth="1"/>
    <col min="7" max="7" width="20.00390625" style="549" customWidth="1"/>
    <col min="8" max="10" width="15.140625" style="548" customWidth="1"/>
    <col min="11" max="11" width="39.00390625" style="72" customWidth="1"/>
    <col min="12" max="16384" width="9.140625" style="549" customWidth="1"/>
  </cols>
  <sheetData>
    <row r="1" spans="1:12" ht="15">
      <c r="A1" s="545"/>
      <c r="B1" s="546" t="s">
        <v>755</v>
      </c>
      <c r="C1" s="547"/>
      <c r="D1" s="547"/>
      <c r="E1" s="547"/>
      <c r="F1" s="547"/>
      <c r="G1" s="547"/>
      <c r="L1" s="545"/>
    </row>
    <row r="2" spans="1:12" ht="15">
      <c r="A2" s="545"/>
      <c r="B2" s="1874" t="s">
        <v>834</v>
      </c>
      <c r="C2" s="1874"/>
      <c r="D2" s="547"/>
      <c r="E2" s="547"/>
      <c r="F2" s="547"/>
      <c r="G2" s="547"/>
      <c r="L2" s="545"/>
    </row>
    <row r="3" spans="1:11" ht="12.75">
      <c r="A3" s="545"/>
      <c r="B3" s="550"/>
      <c r="H3" s="513"/>
      <c r="I3" s="513"/>
      <c r="J3" s="513"/>
      <c r="K3" s="513" t="s">
        <v>956</v>
      </c>
    </row>
    <row r="4" spans="1:12" s="555" customFormat="1" ht="49.5" customHeight="1">
      <c r="A4" s="551" t="s">
        <v>212</v>
      </c>
      <c r="B4" s="552" t="s">
        <v>718</v>
      </c>
      <c r="C4" s="552" t="s">
        <v>726</v>
      </c>
      <c r="D4" s="335" t="s">
        <v>719</v>
      </c>
      <c r="E4" s="335" t="s">
        <v>720</v>
      </c>
      <c r="F4" s="335" t="s">
        <v>721</v>
      </c>
      <c r="G4" s="335" t="s">
        <v>722</v>
      </c>
      <c r="H4" s="553" t="s">
        <v>803</v>
      </c>
      <c r="I4" s="553" t="s">
        <v>723</v>
      </c>
      <c r="J4" s="553" t="s">
        <v>761</v>
      </c>
      <c r="K4" s="553" t="s">
        <v>808</v>
      </c>
      <c r="L4" s="554"/>
    </row>
    <row r="5" spans="1:12" ht="12.75">
      <c r="A5" s="556">
        <v>1</v>
      </c>
      <c r="B5" s="557">
        <v>2</v>
      </c>
      <c r="C5" s="556">
        <v>3</v>
      </c>
      <c r="D5" s="330">
        <v>4</v>
      </c>
      <c r="E5" s="330">
        <v>5</v>
      </c>
      <c r="F5" s="330">
        <v>6</v>
      </c>
      <c r="G5" s="330">
        <v>7</v>
      </c>
      <c r="H5" s="558">
        <v>8</v>
      </c>
      <c r="I5" s="558">
        <v>9</v>
      </c>
      <c r="J5" s="558">
        <v>10</v>
      </c>
      <c r="K5" s="558">
        <v>11</v>
      </c>
      <c r="L5" s="559"/>
    </row>
    <row r="6" spans="1:12" ht="12.75">
      <c r="A6" s="560">
        <v>1</v>
      </c>
      <c r="B6" s="561" t="s">
        <v>724</v>
      </c>
      <c r="C6" s="562"/>
      <c r="D6" s="563">
        <f>SUM(D7:D17)</f>
        <v>0</v>
      </c>
      <c r="E6" s="563">
        <f>SUM(E7:E17)</f>
        <v>0</v>
      </c>
      <c r="F6" s="563">
        <f>SUM(F7:F17)</f>
        <v>0</v>
      </c>
      <c r="G6" s="563">
        <f>SUM(G7:G17)</f>
        <v>0</v>
      </c>
      <c r="H6" s="565"/>
      <c r="I6" s="565"/>
      <c r="J6" s="565"/>
      <c r="K6" s="565"/>
      <c r="L6" s="436"/>
    </row>
    <row r="7" spans="1:12" ht="12.75">
      <c r="A7" s="560"/>
      <c r="B7" s="561" t="s">
        <v>1091</v>
      </c>
      <c r="C7" s="562"/>
      <c r="D7" s="563"/>
      <c r="E7" s="564"/>
      <c r="F7" s="564"/>
      <c r="G7" s="564"/>
      <c r="H7" s="565"/>
      <c r="I7" s="565"/>
      <c r="J7" s="565"/>
      <c r="K7" s="565"/>
      <c r="L7" s="436"/>
    </row>
    <row r="8" spans="1:12" ht="12.75">
      <c r="A8" s="560"/>
      <c r="B8" s="561"/>
      <c r="C8" s="562"/>
      <c r="D8" s="563"/>
      <c r="E8" s="564"/>
      <c r="F8" s="564"/>
      <c r="G8" s="564"/>
      <c r="H8" s="565"/>
      <c r="I8" s="565"/>
      <c r="J8" s="565"/>
      <c r="K8" s="565"/>
      <c r="L8" s="436"/>
    </row>
    <row r="9" spans="1:12" ht="12.75">
      <c r="A9" s="560"/>
      <c r="B9" s="561"/>
      <c r="C9" s="562"/>
      <c r="D9" s="563"/>
      <c r="E9" s="564"/>
      <c r="F9" s="564"/>
      <c r="G9" s="564"/>
      <c r="H9" s="565"/>
      <c r="I9" s="565"/>
      <c r="J9" s="565"/>
      <c r="K9" s="565"/>
      <c r="L9" s="436"/>
    </row>
    <row r="10" spans="1:12" ht="12.75">
      <c r="A10" s="560"/>
      <c r="B10" s="561"/>
      <c r="C10" s="562"/>
      <c r="D10" s="563"/>
      <c r="E10" s="564"/>
      <c r="F10" s="564"/>
      <c r="G10" s="564"/>
      <c r="H10" s="565"/>
      <c r="I10" s="565"/>
      <c r="J10" s="565"/>
      <c r="K10" s="565"/>
      <c r="L10" s="436"/>
    </row>
    <row r="11" spans="1:12" ht="12.75">
      <c r="A11" s="560"/>
      <c r="B11" s="561"/>
      <c r="C11" s="562"/>
      <c r="D11" s="563"/>
      <c r="E11" s="564"/>
      <c r="F11" s="564"/>
      <c r="G11" s="564"/>
      <c r="H11" s="565"/>
      <c r="I11" s="565"/>
      <c r="J11" s="565"/>
      <c r="K11" s="565"/>
      <c r="L11" s="436"/>
    </row>
    <row r="12" spans="1:12" ht="12.75">
      <c r="A12" s="560"/>
      <c r="B12" s="561"/>
      <c r="C12" s="562"/>
      <c r="D12" s="563"/>
      <c r="E12" s="564"/>
      <c r="F12" s="564"/>
      <c r="G12" s="564"/>
      <c r="H12" s="565"/>
      <c r="I12" s="565"/>
      <c r="J12" s="565"/>
      <c r="K12" s="565"/>
      <c r="L12" s="436"/>
    </row>
    <row r="13" spans="1:12" ht="12.75">
      <c r="A13" s="560"/>
      <c r="B13" s="561"/>
      <c r="C13" s="562"/>
      <c r="D13" s="563"/>
      <c r="E13" s="564"/>
      <c r="F13" s="564"/>
      <c r="G13" s="564"/>
      <c r="H13" s="565"/>
      <c r="I13" s="565"/>
      <c r="J13" s="565"/>
      <c r="K13" s="565"/>
      <c r="L13" s="436"/>
    </row>
    <row r="14" spans="1:12" ht="12.75">
      <c r="A14" s="560"/>
      <c r="B14" s="561"/>
      <c r="C14" s="562"/>
      <c r="D14" s="563"/>
      <c r="E14" s="564"/>
      <c r="F14" s="564"/>
      <c r="G14" s="564"/>
      <c r="H14" s="565"/>
      <c r="I14" s="565"/>
      <c r="J14" s="565"/>
      <c r="K14" s="565"/>
      <c r="L14" s="436"/>
    </row>
    <row r="15" spans="1:12" ht="12.75">
      <c r="A15" s="560"/>
      <c r="B15" s="561"/>
      <c r="C15" s="562"/>
      <c r="D15" s="563"/>
      <c r="E15" s="564"/>
      <c r="F15" s="564"/>
      <c r="G15" s="564"/>
      <c r="H15" s="565"/>
      <c r="I15" s="565"/>
      <c r="J15" s="565"/>
      <c r="K15" s="565"/>
      <c r="L15" s="436"/>
    </row>
    <row r="16" spans="1:12" ht="12.75">
      <c r="A16" s="560"/>
      <c r="B16" s="561"/>
      <c r="C16" s="562"/>
      <c r="D16" s="563"/>
      <c r="E16" s="564"/>
      <c r="F16" s="564"/>
      <c r="G16" s="564"/>
      <c r="H16" s="565"/>
      <c r="I16" s="565"/>
      <c r="J16" s="565"/>
      <c r="K16" s="565"/>
      <c r="L16" s="436"/>
    </row>
    <row r="17" spans="1:12" ht="12.75">
      <c r="A17" s="560"/>
      <c r="B17" s="561"/>
      <c r="C17" s="562"/>
      <c r="D17" s="563"/>
      <c r="E17" s="564"/>
      <c r="F17" s="564"/>
      <c r="G17" s="564"/>
      <c r="H17" s="565"/>
      <c r="I17" s="565"/>
      <c r="J17" s="565"/>
      <c r="K17" s="565"/>
      <c r="L17" s="436"/>
    </row>
    <row r="18" spans="1:12" ht="12.75">
      <c r="A18" s="566">
        <v>2</v>
      </c>
      <c r="B18" s="561" t="s">
        <v>725</v>
      </c>
      <c r="C18" s="562"/>
      <c r="D18" s="563">
        <f>SUM(D20:D29)</f>
        <v>0</v>
      </c>
      <c r="E18" s="563">
        <f>SUM(E20:E29)</f>
        <v>0</v>
      </c>
      <c r="F18" s="563">
        <f>SUM(F20:F29)</f>
        <v>0</v>
      </c>
      <c r="G18" s="563">
        <f>SUM(G20:G29)</f>
        <v>0</v>
      </c>
      <c r="H18" s="565"/>
      <c r="I18" s="565"/>
      <c r="J18" s="565"/>
      <c r="K18" s="565"/>
      <c r="L18" s="436"/>
    </row>
    <row r="19" spans="1:12" ht="12.75">
      <c r="A19" s="566"/>
      <c r="B19" s="561" t="s">
        <v>1091</v>
      </c>
      <c r="C19" s="562"/>
      <c r="D19" s="563"/>
      <c r="E19" s="564"/>
      <c r="F19" s="564"/>
      <c r="G19" s="564"/>
      <c r="H19" s="565"/>
      <c r="I19" s="565"/>
      <c r="J19" s="565"/>
      <c r="K19" s="565"/>
      <c r="L19" s="436"/>
    </row>
    <row r="20" spans="1:12" ht="12.75">
      <c r="A20" s="566"/>
      <c r="B20" s="561"/>
      <c r="C20" s="562"/>
      <c r="D20" s="563"/>
      <c r="E20" s="564"/>
      <c r="F20" s="564"/>
      <c r="G20" s="564"/>
      <c r="H20" s="565"/>
      <c r="I20" s="565"/>
      <c r="J20" s="565"/>
      <c r="K20" s="565"/>
      <c r="L20" s="436"/>
    </row>
    <row r="21" spans="1:12" ht="12.75">
      <c r="A21" s="566"/>
      <c r="B21" s="561"/>
      <c r="C21" s="562"/>
      <c r="D21" s="563"/>
      <c r="E21" s="564"/>
      <c r="F21" s="564"/>
      <c r="G21" s="564"/>
      <c r="H21" s="565"/>
      <c r="I21" s="565"/>
      <c r="J21" s="565"/>
      <c r="K21" s="565"/>
      <c r="L21" s="436"/>
    </row>
    <row r="22" spans="1:12" ht="12.75">
      <c r="A22" s="566"/>
      <c r="B22" s="561"/>
      <c r="C22" s="562"/>
      <c r="D22" s="563"/>
      <c r="E22" s="564"/>
      <c r="F22" s="564"/>
      <c r="G22" s="564"/>
      <c r="H22" s="565"/>
      <c r="I22" s="565"/>
      <c r="J22" s="565"/>
      <c r="K22" s="565"/>
      <c r="L22" s="436"/>
    </row>
    <row r="23" spans="1:12" ht="12.75">
      <c r="A23" s="566"/>
      <c r="B23" s="561"/>
      <c r="C23" s="562"/>
      <c r="D23" s="563"/>
      <c r="E23" s="564"/>
      <c r="F23" s="564"/>
      <c r="G23" s="564"/>
      <c r="H23" s="565"/>
      <c r="I23" s="565"/>
      <c r="J23" s="565"/>
      <c r="K23" s="565"/>
      <c r="L23" s="436"/>
    </row>
    <row r="24" spans="1:12" ht="12.75">
      <c r="A24" s="566"/>
      <c r="B24" s="561"/>
      <c r="C24" s="562"/>
      <c r="D24" s="563"/>
      <c r="E24" s="564"/>
      <c r="F24" s="564"/>
      <c r="G24" s="564"/>
      <c r="H24" s="565"/>
      <c r="I24" s="565"/>
      <c r="J24" s="565"/>
      <c r="K24" s="565"/>
      <c r="L24" s="436"/>
    </row>
    <row r="25" spans="1:12" ht="12.75">
      <c r="A25" s="566"/>
      <c r="B25" s="561"/>
      <c r="C25" s="562"/>
      <c r="D25" s="563"/>
      <c r="E25" s="564"/>
      <c r="F25" s="564"/>
      <c r="G25" s="564"/>
      <c r="H25" s="565"/>
      <c r="I25" s="565"/>
      <c r="J25" s="565"/>
      <c r="K25" s="565"/>
      <c r="L25" s="436"/>
    </row>
    <row r="26" spans="1:12" ht="12.75">
      <c r="A26" s="566"/>
      <c r="B26" s="561"/>
      <c r="C26" s="562"/>
      <c r="D26" s="563"/>
      <c r="E26" s="564"/>
      <c r="F26" s="564"/>
      <c r="G26" s="564"/>
      <c r="H26" s="565"/>
      <c r="I26" s="565"/>
      <c r="J26" s="565"/>
      <c r="K26" s="565"/>
      <c r="L26" s="436"/>
    </row>
    <row r="27" spans="1:12" ht="12.75">
      <c r="A27" s="566"/>
      <c r="B27" s="561"/>
      <c r="C27" s="562"/>
      <c r="D27" s="563"/>
      <c r="E27" s="564"/>
      <c r="F27" s="564"/>
      <c r="G27" s="564"/>
      <c r="H27" s="565"/>
      <c r="I27" s="565"/>
      <c r="J27" s="565"/>
      <c r="K27" s="565"/>
      <c r="L27" s="436"/>
    </row>
    <row r="28" spans="1:12" ht="12.75">
      <c r="A28" s="566"/>
      <c r="B28" s="561"/>
      <c r="C28" s="562"/>
      <c r="D28" s="563"/>
      <c r="E28" s="564"/>
      <c r="F28" s="564"/>
      <c r="G28" s="564"/>
      <c r="H28" s="565"/>
      <c r="I28" s="565"/>
      <c r="J28" s="565"/>
      <c r="K28" s="565"/>
      <c r="L28" s="436"/>
    </row>
    <row r="29" spans="1:12" ht="12.75">
      <c r="A29" s="566"/>
      <c r="B29" s="561"/>
      <c r="C29" s="562"/>
      <c r="D29" s="563"/>
      <c r="E29" s="564"/>
      <c r="F29" s="564"/>
      <c r="G29" s="564"/>
      <c r="H29" s="565"/>
      <c r="I29" s="565"/>
      <c r="J29" s="565"/>
      <c r="K29" s="565"/>
      <c r="L29" s="436"/>
    </row>
    <row r="30" spans="1:11" s="548" customFormat="1" ht="15">
      <c r="A30" s="567">
        <v>3</v>
      </c>
      <c r="B30" s="568" t="s">
        <v>809</v>
      </c>
      <c r="C30" s="569"/>
      <c r="D30" s="1544">
        <f>SUM(D32:D36)</f>
        <v>0</v>
      </c>
      <c r="E30" s="1544">
        <f>SUM(E32:E36)</f>
        <v>0</v>
      </c>
      <c r="F30" s="1544">
        <f>SUM(F32:F36)</f>
        <v>0</v>
      </c>
      <c r="G30" s="1544">
        <f>SUM(G32:G36)</f>
        <v>0</v>
      </c>
      <c r="H30" s="565"/>
      <c r="I30" s="565"/>
      <c r="J30" s="565"/>
      <c r="K30" s="565"/>
    </row>
    <row r="31" spans="1:11" s="548" customFormat="1" ht="15">
      <c r="A31" s="567"/>
      <c r="B31" s="568" t="s">
        <v>1091</v>
      </c>
      <c r="C31" s="569"/>
      <c r="D31" s="565"/>
      <c r="E31" s="565"/>
      <c r="F31" s="565"/>
      <c r="G31" s="565"/>
      <c r="H31" s="565"/>
      <c r="I31" s="565"/>
      <c r="J31" s="565"/>
      <c r="K31" s="565"/>
    </row>
    <row r="32" spans="1:11" s="548" customFormat="1" ht="15">
      <c r="A32" s="567"/>
      <c r="B32" s="568"/>
      <c r="C32" s="569"/>
      <c r="D32" s="565"/>
      <c r="E32" s="565"/>
      <c r="F32" s="565"/>
      <c r="G32" s="565"/>
      <c r="H32" s="565"/>
      <c r="I32" s="565"/>
      <c r="J32" s="565"/>
      <c r="K32" s="565"/>
    </row>
    <row r="33" spans="1:11" s="548" customFormat="1" ht="15">
      <c r="A33" s="567"/>
      <c r="B33" s="568"/>
      <c r="C33" s="569"/>
      <c r="D33" s="565"/>
      <c r="E33" s="565"/>
      <c r="F33" s="565"/>
      <c r="G33" s="565"/>
      <c r="H33" s="565"/>
      <c r="I33" s="565"/>
      <c r="J33" s="565"/>
      <c r="K33" s="565"/>
    </row>
    <row r="34" spans="1:11" s="548" customFormat="1" ht="15">
      <c r="A34" s="567"/>
      <c r="B34" s="568"/>
      <c r="C34" s="569"/>
      <c r="D34" s="565"/>
      <c r="E34" s="565"/>
      <c r="F34" s="565"/>
      <c r="G34" s="565"/>
      <c r="H34" s="565"/>
      <c r="I34" s="565"/>
      <c r="J34" s="565"/>
      <c r="K34" s="565"/>
    </row>
    <row r="35" spans="1:11" s="548" customFormat="1" ht="15">
      <c r="A35" s="567"/>
      <c r="B35" s="568"/>
      <c r="C35" s="569"/>
      <c r="D35" s="565"/>
      <c r="E35" s="565"/>
      <c r="F35" s="565"/>
      <c r="G35" s="565"/>
      <c r="H35" s="565"/>
      <c r="I35" s="565"/>
      <c r="J35" s="565"/>
      <c r="K35" s="565"/>
    </row>
    <row r="36" spans="1:11" s="548" customFormat="1" ht="15">
      <c r="A36" s="567"/>
      <c r="B36" s="568"/>
      <c r="C36" s="569"/>
      <c r="D36" s="565"/>
      <c r="E36" s="565"/>
      <c r="F36" s="565"/>
      <c r="G36" s="565"/>
      <c r="H36" s="565"/>
      <c r="I36" s="565"/>
      <c r="J36" s="565"/>
      <c r="K36" s="565"/>
    </row>
    <row r="37" spans="1:11" ht="12.75">
      <c r="A37" s="570"/>
      <c r="B37" s="571" t="s">
        <v>208</v>
      </c>
      <c r="C37" s="571"/>
      <c r="D37" s="572">
        <f>D6+D18+D30</f>
        <v>0</v>
      </c>
      <c r="E37" s="572">
        <f>E6+E18+E30</f>
        <v>0</v>
      </c>
      <c r="F37" s="572">
        <f>F6+F18+F30</f>
        <v>0</v>
      </c>
      <c r="G37" s="572">
        <f>G6+G18+G30</f>
        <v>0</v>
      </c>
      <c r="H37" s="572"/>
      <c r="I37" s="572"/>
      <c r="J37" s="572"/>
      <c r="K37" s="572"/>
    </row>
    <row r="38" spans="1:11" s="589" customFormat="1" ht="12.75">
      <c r="A38" s="582"/>
      <c r="B38" s="575"/>
      <c r="C38" s="575"/>
      <c r="D38" s="577"/>
      <c r="E38" s="577"/>
      <c r="F38" s="577"/>
      <c r="G38" s="607"/>
      <c r="H38" s="608"/>
      <c r="I38" s="608"/>
      <c r="J38" s="608"/>
      <c r="K38" s="608"/>
    </row>
    <row r="39" spans="1:11" s="589" customFormat="1" ht="12.75">
      <c r="A39" s="582"/>
      <c r="B39" s="575" t="s">
        <v>211</v>
      </c>
      <c r="C39" s="575"/>
      <c r="D39" s="577"/>
      <c r="E39" s="577"/>
      <c r="F39" s="577"/>
      <c r="G39" s="577"/>
      <c r="H39" s="608"/>
      <c r="I39" s="608"/>
      <c r="J39" s="608"/>
      <c r="K39" s="608"/>
    </row>
    <row r="40" spans="1:11" s="589" customFormat="1" ht="12.75">
      <c r="A40" s="582"/>
      <c r="B40" s="575"/>
      <c r="C40" s="575"/>
      <c r="D40" s="577"/>
      <c r="E40" s="577"/>
      <c r="F40" s="577"/>
      <c r="G40" s="577"/>
      <c r="H40" s="608"/>
      <c r="I40" s="608"/>
      <c r="J40" s="608"/>
      <c r="K40" s="608"/>
    </row>
    <row r="41" spans="1:11" s="589" customFormat="1" ht="15">
      <c r="A41" s="582"/>
      <c r="B41" s="575"/>
      <c r="C41" s="575"/>
      <c r="D41" s="577"/>
      <c r="E41" s="577"/>
      <c r="F41" s="577"/>
      <c r="G41" s="577"/>
      <c r="H41" s="609"/>
      <c r="I41" s="609"/>
      <c r="J41" s="609"/>
      <c r="K41" s="577"/>
    </row>
    <row r="42" spans="1:11" s="589" customFormat="1" ht="15">
      <c r="A42" s="582"/>
      <c r="B42" s="575" t="s">
        <v>211</v>
      </c>
      <c r="C42" s="575"/>
      <c r="D42" s="577"/>
      <c r="E42" s="577"/>
      <c r="F42" s="577"/>
      <c r="G42" s="577"/>
      <c r="H42" s="609"/>
      <c r="I42" s="609"/>
      <c r="J42" s="609"/>
      <c r="K42" s="577"/>
    </row>
    <row r="43" spans="8:11" s="589" customFormat="1" ht="15">
      <c r="H43" s="609"/>
      <c r="I43" s="609"/>
      <c r="J43" s="609"/>
      <c r="K43" s="577"/>
    </row>
    <row r="44" spans="8:11" s="589" customFormat="1" ht="15">
      <c r="H44" s="609"/>
      <c r="I44" s="609"/>
      <c r="J44" s="609"/>
      <c r="K44" s="577"/>
    </row>
    <row r="45" spans="8:11" s="589" customFormat="1" ht="15">
      <c r="H45" s="609"/>
      <c r="I45" s="609"/>
      <c r="J45" s="609"/>
      <c r="K45" s="577"/>
    </row>
    <row r="46" spans="8:11" s="589" customFormat="1" ht="15">
      <c r="H46" s="609"/>
      <c r="I46" s="609"/>
      <c r="J46" s="609"/>
      <c r="K46" s="577"/>
    </row>
    <row r="47" spans="8:11" s="589" customFormat="1" ht="15">
      <c r="H47" s="609"/>
      <c r="I47" s="609"/>
      <c r="J47" s="609"/>
      <c r="K47" s="577"/>
    </row>
    <row r="48" spans="8:11" s="589" customFormat="1" ht="15">
      <c r="H48" s="609"/>
      <c r="I48" s="609"/>
      <c r="J48" s="609"/>
      <c r="K48" s="577"/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" sqref="G12"/>
    </sheetView>
  </sheetViews>
  <sheetFormatPr defaultColWidth="25.28125" defaultRowHeight="12.75"/>
  <cols>
    <col min="1" max="1" width="4.00390625" style="124" customWidth="1"/>
    <col min="2" max="2" width="29.140625" style="124" customWidth="1"/>
    <col min="3" max="4" width="15.421875" style="124" customWidth="1"/>
    <col min="5" max="6" width="13.8515625" style="124" customWidth="1"/>
    <col min="7" max="7" width="16.00390625" style="124" customWidth="1"/>
    <col min="8" max="16384" width="25.28125" style="124" customWidth="1"/>
  </cols>
  <sheetData>
    <row r="1" spans="2:11" s="213" customFormat="1" ht="14.25" customHeight="1">
      <c r="B1" s="1876" t="s">
        <v>755</v>
      </c>
      <c r="C1" s="1876"/>
      <c r="D1" s="1876"/>
      <c r="E1" s="1876"/>
      <c r="I1" s="511"/>
      <c r="J1" s="511"/>
      <c r="K1" s="511"/>
    </row>
    <row r="2" spans="2:12" s="72" customFormat="1" ht="12.75">
      <c r="B2" s="1875" t="s">
        <v>816</v>
      </c>
      <c r="C2" s="1875"/>
      <c r="D2" s="1875"/>
      <c r="E2" s="1875"/>
      <c r="F2" s="512"/>
      <c r="G2" s="513"/>
      <c r="H2" s="513" t="s">
        <v>956</v>
      </c>
      <c r="I2" s="513"/>
      <c r="J2" s="513"/>
      <c r="K2" s="513"/>
      <c r="L2" s="513"/>
    </row>
    <row r="3" spans="1:8" ht="12.75">
      <c r="A3" s="1877" t="s">
        <v>810</v>
      </c>
      <c r="B3" s="1877"/>
      <c r="C3" s="1877"/>
      <c r="D3" s="1877"/>
      <c r="E3" s="1877"/>
      <c r="F3" s="1877"/>
      <c r="G3" s="1877"/>
      <c r="H3" s="1877"/>
    </row>
    <row r="4" spans="1:8" ht="36" customHeight="1">
      <c r="A4" s="467" t="s">
        <v>212</v>
      </c>
      <c r="B4" s="514" t="s">
        <v>811</v>
      </c>
      <c r="C4" s="418" t="s">
        <v>638</v>
      </c>
      <c r="D4" s="418" t="s">
        <v>812</v>
      </c>
      <c r="E4" s="418" t="s">
        <v>640</v>
      </c>
      <c r="F4" s="418" t="s">
        <v>813</v>
      </c>
      <c r="G4" s="418" t="s">
        <v>814</v>
      </c>
      <c r="H4" s="515" t="s">
        <v>646</v>
      </c>
    </row>
    <row r="5" spans="1:8" s="354" customFormat="1" ht="12.75">
      <c r="A5" s="516">
        <v>1</v>
      </c>
      <c r="B5" s="517">
        <v>2</v>
      </c>
      <c r="C5" s="462">
        <v>3</v>
      </c>
      <c r="D5" s="462">
        <v>4</v>
      </c>
      <c r="E5" s="462">
        <v>5</v>
      </c>
      <c r="F5" s="462">
        <v>6</v>
      </c>
      <c r="G5" s="462">
        <v>7</v>
      </c>
      <c r="H5" s="518">
        <v>8</v>
      </c>
    </row>
    <row r="6" spans="1:8" ht="12.75">
      <c r="A6" s="519"/>
      <c r="B6" s="520"/>
      <c r="C6" s="419"/>
      <c r="D6" s="419"/>
      <c r="E6" s="419"/>
      <c r="F6" s="419"/>
      <c r="G6" s="419"/>
      <c r="H6" s="521"/>
    </row>
    <row r="7" spans="1:8" ht="12.75">
      <c r="A7" s="519"/>
      <c r="B7" s="520"/>
      <c r="C7" s="419"/>
      <c r="D7" s="419"/>
      <c r="E7" s="419"/>
      <c r="F7" s="419"/>
      <c r="G7" s="419"/>
      <c r="H7" s="521"/>
    </row>
    <row r="8" spans="1:8" ht="12.75">
      <c r="A8" s="519"/>
      <c r="B8" s="520"/>
      <c r="C8" s="419"/>
      <c r="D8" s="419"/>
      <c r="E8" s="419"/>
      <c r="F8" s="419"/>
      <c r="G8" s="419"/>
      <c r="H8" s="521"/>
    </row>
    <row r="9" spans="1:8" ht="12.75">
      <c r="A9" s="519"/>
      <c r="B9" s="520"/>
      <c r="C9" s="419"/>
      <c r="D9" s="419"/>
      <c r="E9" s="419"/>
      <c r="F9" s="419"/>
      <c r="G9" s="419"/>
      <c r="H9" s="521"/>
    </row>
    <row r="10" spans="1:8" ht="12.75">
      <c r="A10" s="519"/>
      <c r="B10" s="520"/>
      <c r="C10" s="419"/>
      <c r="D10" s="419"/>
      <c r="E10" s="419"/>
      <c r="F10" s="419"/>
      <c r="G10" s="419"/>
      <c r="H10" s="521"/>
    </row>
    <row r="11" spans="1:8" ht="12.75">
      <c r="A11" s="519"/>
      <c r="B11" s="520"/>
      <c r="C11" s="419"/>
      <c r="D11" s="419"/>
      <c r="E11" s="419"/>
      <c r="F11" s="419"/>
      <c r="G11" s="419"/>
      <c r="H11" s="521"/>
    </row>
    <row r="12" spans="1:8" ht="12.75">
      <c r="A12" s="519"/>
      <c r="B12" s="520"/>
      <c r="C12" s="419"/>
      <c r="D12" s="419"/>
      <c r="E12" s="419"/>
      <c r="F12" s="419"/>
      <c r="G12" s="419"/>
      <c r="H12" s="521"/>
    </row>
    <row r="13" spans="1:8" ht="12.75">
      <c r="A13" s="519"/>
      <c r="B13" s="520"/>
      <c r="C13" s="419"/>
      <c r="D13" s="419"/>
      <c r="E13" s="419"/>
      <c r="F13" s="419"/>
      <c r="G13" s="419"/>
      <c r="H13" s="521"/>
    </row>
    <row r="14" spans="1:8" ht="12.75">
      <c r="A14" s="519"/>
      <c r="B14" s="520"/>
      <c r="C14" s="419"/>
      <c r="D14" s="419"/>
      <c r="E14" s="419"/>
      <c r="F14" s="419"/>
      <c r="G14" s="419"/>
      <c r="H14" s="521"/>
    </row>
    <row r="15" spans="1:8" ht="12.75">
      <c r="A15" s="519"/>
      <c r="B15" s="520"/>
      <c r="C15" s="419"/>
      <c r="D15" s="419"/>
      <c r="E15" s="419"/>
      <c r="F15" s="419"/>
      <c r="G15" s="419"/>
      <c r="H15" s="521"/>
    </row>
    <row r="16" spans="1:8" ht="12.75">
      <c r="A16" s="519"/>
      <c r="B16" s="520"/>
      <c r="C16" s="419"/>
      <c r="D16" s="419"/>
      <c r="E16" s="419"/>
      <c r="F16" s="419"/>
      <c r="G16" s="419"/>
      <c r="H16" s="521"/>
    </row>
    <row r="17" spans="1:8" ht="12.75">
      <c r="A17" s="519"/>
      <c r="B17" s="520"/>
      <c r="C17" s="419"/>
      <c r="D17" s="419"/>
      <c r="E17" s="419"/>
      <c r="F17" s="419"/>
      <c r="G17" s="419"/>
      <c r="H17" s="521"/>
    </row>
    <row r="18" spans="1:8" ht="12.75">
      <c r="A18" s="519"/>
      <c r="B18" s="520"/>
      <c r="C18" s="419"/>
      <c r="D18" s="419"/>
      <c r="E18" s="419"/>
      <c r="F18" s="419"/>
      <c r="G18" s="419"/>
      <c r="H18" s="521"/>
    </row>
    <row r="19" spans="1:8" ht="12.75">
      <c r="A19" s="519"/>
      <c r="B19" s="520"/>
      <c r="C19" s="419"/>
      <c r="D19" s="419"/>
      <c r="E19" s="419"/>
      <c r="F19" s="419"/>
      <c r="G19" s="419"/>
      <c r="H19" s="521"/>
    </row>
    <row r="20" spans="1:8" ht="12.75">
      <c r="A20" s="519"/>
      <c r="B20" s="520"/>
      <c r="C20" s="419"/>
      <c r="D20" s="419"/>
      <c r="E20" s="419"/>
      <c r="F20" s="419"/>
      <c r="G20" s="419"/>
      <c r="H20" s="521"/>
    </row>
    <row r="21" spans="1:8" ht="12.75">
      <c r="A21" s="519"/>
      <c r="B21" s="520"/>
      <c r="C21" s="419"/>
      <c r="D21" s="419"/>
      <c r="E21" s="419"/>
      <c r="F21" s="419"/>
      <c r="G21" s="419"/>
      <c r="H21" s="521"/>
    </row>
    <row r="22" spans="1:8" ht="12.75">
      <c r="A22" s="519"/>
      <c r="B22" s="520"/>
      <c r="C22" s="419"/>
      <c r="D22" s="419"/>
      <c r="E22" s="419"/>
      <c r="F22" s="419"/>
      <c r="G22" s="419"/>
      <c r="H22" s="521"/>
    </row>
    <row r="23" spans="1:8" ht="12.75">
      <c r="A23" s="519"/>
      <c r="B23" s="520"/>
      <c r="C23" s="419"/>
      <c r="D23" s="419"/>
      <c r="E23" s="419"/>
      <c r="F23" s="419"/>
      <c r="G23" s="419"/>
      <c r="H23" s="521"/>
    </row>
    <row r="24" spans="1:8" ht="12.75">
      <c r="A24" s="519"/>
      <c r="B24" s="520"/>
      <c r="C24" s="419"/>
      <c r="D24" s="419"/>
      <c r="E24" s="419"/>
      <c r="F24" s="419"/>
      <c r="G24" s="419"/>
      <c r="H24" s="521"/>
    </row>
    <row r="25" spans="1:8" ht="12.75">
      <c r="A25" s="519"/>
      <c r="B25" s="520"/>
      <c r="C25" s="419"/>
      <c r="D25" s="419"/>
      <c r="E25" s="419"/>
      <c r="F25" s="419"/>
      <c r="G25" s="419"/>
      <c r="H25" s="521"/>
    </row>
    <row r="26" spans="1:8" ht="12.75">
      <c r="A26" s="519"/>
      <c r="B26" s="520"/>
      <c r="C26" s="419"/>
      <c r="D26" s="419"/>
      <c r="E26" s="419"/>
      <c r="F26" s="419"/>
      <c r="G26" s="419"/>
      <c r="H26" s="521"/>
    </row>
    <row r="27" spans="1:8" ht="12.75">
      <c r="A27" s="519"/>
      <c r="B27" s="520"/>
      <c r="C27" s="419"/>
      <c r="D27" s="419"/>
      <c r="E27" s="419"/>
      <c r="F27" s="419"/>
      <c r="G27" s="419"/>
      <c r="H27" s="521"/>
    </row>
    <row r="28" spans="1:8" ht="12.75">
      <c r="A28" s="519"/>
      <c r="B28" s="520"/>
      <c r="C28" s="419"/>
      <c r="D28" s="419"/>
      <c r="E28" s="419"/>
      <c r="F28" s="419"/>
      <c r="G28" s="419"/>
      <c r="H28" s="521"/>
    </row>
    <row r="29" spans="1:8" ht="12.75">
      <c r="A29" s="519"/>
      <c r="B29" s="520"/>
      <c r="C29" s="419"/>
      <c r="D29" s="419"/>
      <c r="E29" s="419"/>
      <c r="F29" s="419"/>
      <c r="G29" s="419"/>
      <c r="H29" s="521"/>
    </row>
    <row r="30" spans="1:8" ht="12.75">
      <c r="A30" s="519"/>
      <c r="B30" s="520"/>
      <c r="C30" s="419"/>
      <c r="D30" s="419"/>
      <c r="E30" s="419"/>
      <c r="F30" s="419"/>
      <c r="G30" s="419"/>
      <c r="H30" s="521"/>
    </row>
    <row r="31" spans="1:8" ht="12.75">
      <c r="A31" s="519"/>
      <c r="B31" s="520"/>
      <c r="C31" s="419"/>
      <c r="D31" s="419"/>
      <c r="E31" s="419"/>
      <c r="F31" s="419"/>
      <c r="G31" s="419"/>
      <c r="H31" s="521"/>
    </row>
    <row r="32" spans="1:8" ht="12.75">
      <c r="A32" s="519"/>
      <c r="B32" s="520"/>
      <c r="C32" s="419"/>
      <c r="D32" s="419"/>
      <c r="E32" s="419"/>
      <c r="F32" s="419"/>
      <c r="G32" s="419"/>
      <c r="H32" s="521"/>
    </row>
    <row r="33" spans="1:8" ht="12.75">
      <c r="A33" s="519"/>
      <c r="B33" s="520"/>
      <c r="C33" s="419"/>
      <c r="D33" s="419"/>
      <c r="E33" s="419"/>
      <c r="F33" s="419"/>
      <c r="G33" s="419"/>
      <c r="H33" s="521"/>
    </row>
    <row r="34" spans="1:8" ht="12.75">
      <c r="A34" s="519"/>
      <c r="B34" s="520"/>
      <c r="C34" s="419"/>
      <c r="D34" s="419"/>
      <c r="E34" s="419"/>
      <c r="F34" s="419"/>
      <c r="G34" s="419"/>
      <c r="H34" s="521"/>
    </row>
    <row r="35" spans="1:8" ht="12.75">
      <c r="A35" s="519"/>
      <c r="B35" s="520"/>
      <c r="C35" s="419"/>
      <c r="D35" s="419"/>
      <c r="E35" s="419"/>
      <c r="F35" s="419"/>
      <c r="G35" s="419"/>
      <c r="H35" s="521"/>
    </row>
    <row r="36" s="577" customFormat="1" ht="12.75"/>
    <row r="37" spans="2:6" s="577" customFormat="1" ht="12.75">
      <c r="B37" s="575" t="s">
        <v>211</v>
      </c>
      <c r="C37" s="575"/>
      <c r="D37" s="575"/>
      <c r="E37" s="593"/>
      <c r="F37" s="593"/>
    </row>
    <row r="38" spans="2:6" s="577" customFormat="1" ht="12.75">
      <c r="B38" s="575"/>
      <c r="C38" s="575"/>
      <c r="D38" s="575"/>
      <c r="E38" s="593"/>
      <c r="F38" s="593"/>
    </row>
    <row r="39" spans="2:6" s="577" customFormat="1" ht="12.75">
      <c r="B39" s="575" t="s">
        <v>211</v>
      </c>
      <c r="C39" s="575"/>
      <c r="D39" s="575"/>
      <c r="E39" s="593"/>
      <c r="F39" s="593"/>
    </row>
    <row r="40" spans="2:6" ht="15">
      <c r="B40" s="522"/>
      <c r="C40" s="522"/>
      <c r="D40" s="522"/>
      <c r="E40" s="522"/>
      <c r="F40" s="522"/>
    </row>
  </sheetData>
  <sheetProtection password="C7AC" sheet="1"/>
  <mergeCells count="3">
    <mergeCell ref="B2:E2"/>
    <mergeCell ref="B1:E1"/>
    <mergeCell ref="A3:H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1" sqref="G31"/>
    </sheetView>
  </sheetViews>
  <sheetFormatPr defaultColWidth="8.8515625" defaultRowHeight="12.75"/>
  <cols>
    <col min="1" max="1" width="4.8515625" style="124" customWidth="1"/>
    <col min="2" max="2" width="23.28125" style="124" customWidth="1"/>
    <col min="3" max="4" width="16.7109375" style="124" customWidth="1"/>
    <col min="5" max="6" width="15.7109375" style="124" customWidth="1"/>
    <col min="7" max="7" width="16.421875" style="124" customWidth="1"/>
    <col min="8" max="8" width="14.8515625" style="124" customWidth="1"/>
    <col min="9" max="16384" width="8.8515625" style="124" customWidth="1"/>
  </cols>
  <sheetData>
    <row r="1" spans="2:5" ht="12.75">
      <c r="B1" s="1880" t="s">
        <v>755</v>
      </c>
      <c r="C1" s="1880"/>
      <c r="D1" s="1880"/>
      <c r="E1" s="1880"/>
    </row>
    <row r="2" spans="2:8" ht="12.75">
      <c r="B2" s="1875" t="s">
        <v>816</v>
      </c>
      <c r="C2" s="1875"/>
      <c r="D2" s="1875"/>
      <c r="E2" s="1875"/>
      <c r="H2" s="124" t="s">
        <v>956</v>
      </c>
    </row>
    <row r="3" spans="1:8" ht="12.75">
      <c r="A3" s="519"/>
      <c r="B3" s="1878" t="s">
        <v>815</v>
      </c>
      <c r="C3" s="1877"/>
      <c r="D3" s="1877"/>
      <c r="E3" s="1877"/>
      <c r="F3" s="1877"/>
      <c r="G3" s="1877"/>
      <c r="H3" s="1879"/>
    </row>
    <row r="4" spans="1:8" ht="25.5">
      <c r="A4" s="467" t="s">
        <v>212</v>
      </c>
      <c r="B4" s="514" t="s">
        <v>811</v>
      </c>
      <c r="C4" s="418" t="s">
        <v>638</v>
      </c>
      <c r="D4" s="418" t="s">
        <v>812</v>
      </c>
      <c r="E4" s="418" t="s">
        <v>640</v>
      </c>
      <c r="F4" s="418" t="s">
        <v>813</v>
      </c>
      <c r="G4" s="418" t="s">
        <v>814</v>
      </c>
      <c r="H4" s="515" t="s">
        <v>646</v>
      </c>
    </row>
    <row r="5" spans="1:8" ht="12.75">
      <c r="A5" s="516">
        <v>1</v>
      </c>
      <c r="B5" s="517">
        <v>2</v>
      </c>
      <c r="C5" s="462">
        <v>3</v>
      </c>
      <c r="D5" s="462">
        <v>4</v>
      </c>
      <c r="E5" s="462">
        <v>5</v>
      </c>
      <c r="F5" s="462">
        <v>6</v>
      </c>
      <c r="G5" s="462">
        <v>7</v>
      </c>
      <c r="H5" s="518">
        <v>8</v>
      </c>
    </row>
    <row r="6" spans="1:8" ht="12.75">
      <c r="A6" s="519"/>
      <c r="B6" s="520"/>
      <c r="C6" s="419"/>
      <c r="D6" s="419"/>
      <c r="E6" s="419"/>
      <c r="F6" s="419"/>
      <c r="G6" s="419"/>
      <c r="H6" s="521"/>
    </row>
    <row r="7" spans="1:8" ht="12.75">
      <c r="A7" s="519"/>
      <c r="B7" s="520"/>
      <c r="C7" s="419"/>
      <c r="D7" s="419"/>
      <c r="E7" s="419"/>
      <c r="F7" s="419"/>
      <c r="G7" s="419"/>
      <c r="H7" s="521"/>
    </row>
    <row r="8" spans="1:8" ht="12.75">
      <c r="A8" s="519"/>
      <c r="B8" s="520"/>
      <c r="C8" s="419"/>
      <c r="D8" s="419"/>
      <c r="E8" s="419"/>
      <c r="F8" s="419"/>
      <c r="G8" s="419"/>
      <c r="H8" s="521"/>
    </row>
    <row r="9" spans="1:8" ht="12.75">
      <c r="A9" s="519"/>
      <c r="B9" s="520"/>
      <c r="C9" s="419"/>
      <c r="D9" s="419"/>
      <c r="E9" s="419"/>
      <c r="F9" s="419"/>
      <c r="G9" s="419"/>
      <c r="H9" s="521"/>
    </row>
    <row r="10" spans="1:8" ht="12.75">
      <c r="A10" s="519"/>
      <c r="B10" s="520"/>
      <c r="C10" s="419"/>
      <c r="D10" s="419"/>
      <c r="E10" s="419"/>
      <c r="F10" s="419"/>
      <c r="G10" s="419"/>
      <c r="H10" s="521"/>
    </row>
    <row r="11" spans="1:8" ht="12.75">
      <c r="A11" s="519"/>
      <c r="B11" s="520"/>
      <c r="C11" s="419"/>
      <c r="D11" s="419"/>
      <c r="E11" s="419"/>
      <c r="F11" s="419"/>
      <c r="G11" s="419"/>
      <c r="H11" s="521"/>
    </row>
    <row r="12" spans="1:8" ht="12.75">
      <c r="A12" s="519"/>
      <c r="B12" s="520"/>
      <c r="C12" s="419"/>
      <c r="D12" s="419"/>
      <c r="E12" s="419"/>
      <c r="F12" s="419"/>
      <c r="G12" s="419"/>
      <c r="H12" s="521"/>
    </row>
    <row r="13" spans="1:8" ht="12.75">
      <c r="A13" s="519"/>
      <c r="B13" s="520"/>
      <c r="C13" s="419"/>
      <c r="D13" s="419"/>
      <c r="E13" s="419"/>
      <c r="F13" s="419"/>
      <c r="G13" s="419"/>
      <c r="H13" s="521"/>
    </row>
    <row r="14" spans="1:8" ht="12.75">
      <c r="A14" s="519"/>
      <c r="B14" s="520"/>
      <c r="C14" s="419"/>
      <c r="D14" s="419"/>
      <c r="E14" s="419"/>
      <c r="F14" s="419"/>
      <c r="G14" s="419"/>
      <c r="H14" s="521"/>
    </row>
    <row r="15" spans="1:8" ht="12.75">
      <c r="A15" s="519"/>
      <c r="B15" s="520"/>
      <c r="C15" s="419"/>
      <c r="D15" s="419"/>
      <c r="E15" s="419"/>
      <c r="F15" s="419"/>
      <c r="G15" s="419"/>
      <c r="H15" s="521"/>
    </row>
    <row r="16" spans="1:8" ht="12.75">
      <c r="A16" s="519"/>
      <c r="B16" s="520"/>
      <c r="C16" s="419"/>
      <c r="D16" s="419"/>
      <c r="E16" s="419"/>
      <c r="F16" s="419"/>
      <c r="G16" s="419"/>
      <c r="H16" s="521"/>
    </row>
    <row r="17" spans="1:8" ht="12.75">
      <c r="A17" s="519"/>
      <c r="B17" s="520"/>
      <c r="C17" s="419"/>
      <c r="D17" s="419"/>
      <c r="E17" s="419"/>
      <c r="F17" s="419"/>
      <c r="G17" s="419"/>
      <c r="H17" s="521"/>
    </row>
    <row r="18" spans="1:8" ht="12.75">
      <c r="A18" s="519"/>
      <c r="B18" s="520"/>
      <c r="C18" s="419"/>
      <c r="D18" s="419"/>
      <c r="E18" s="419"/>
      <c r="F18" s="419"/>
      <c r="G18" s="419"/>
      <c r="H18" s="521"/>
    </row>
    <row r="19" spans="1:8" ht="12.75">
      <c r="A19" s="519"/>
      <c r="B19" s="520"/>
      <c r="C19" s="419"/>
      <c r="D19" s="419"/>
      <c r="E19" s="419"/>
      <c r="F19" s="419"/>
      <c r="G19" s="419"/>
      <c r="H19" s="521"/>
    </row>
    <row r="20" spans="1:8" ht="12.75">
      <c r="A20" s="519"/>
      <c r="B20" s="520"/>
      <c r="C20" s="419"/>
      <c r="D20" s="419"/>
      <c r="E20" s="419"/>
      <c r="F20" s="419"/>
      <c r="G20" s="419"/>
      <c r="H20" s="521"/>
    </row>
    <row r="21" spans="1:8" ht="12.75">
      <c r="A21" s="519"/>
      <c r="B21" s="520"/>
      <c r="C21" s="419"/>
      <c r="D21" s="419"/>
      <c r="E21" s="419"/>
      <c r="F21" s="419"/>
      <c r="G21" s="419"/>
      <c r="H21" s="521"/>
    </row>
    <row r="22" spans="1:8" ht="12.75">
      <c r="A22" s="519"/>
      <c r="B22" s="520"/>
      <c r="C22" s="419"/>
      <c r="D22" s="419"/>
      <c r="E22" s="419"/>
      <c r="F22" s="419"/>
      <c r="G22" s="419"/>
      <c r="H22" s="521"/>
    </row>
    <row r="23" spans="1:8" ht="12.75">
      <c r="A23" s="519"/>
      <c r="B23" s="520"/>
      <c r="C23" s="419"/>
      <c r="D23" s="419"/>
      <c r="E23" s="419"/>
      <c r="F23" s="419"/>
      <c r="G23" s="419"/>
      <c r="H23" s="521"/>
    </row>
    <row r="24" spans="1:8" ht="12.75">
      <c r="A24" s="519"/>
      <c r="B24" s="520"/>
      <c r="C24" s="419"/>
      <c r="D24" s="419"/>
      <c r="E24" s="419"/>
      <c r="F24" s="419"/>
      <c r="G24" s="419"/>
      <c r="H24" s="521"/>
    </row>
    <row r="25" spans="1:8" ht="12.75">
      <c r="A25" s="519"/>
      <c r="B25" s="520"/>
      <c r="C25" s="419"/>
      <c r="D25" s="419"/>
      <c r="E25" s="419"/>
      <c r="F25" s="419"/>
      <c r="G25" s="419"/>
      <c r="H25" s="521"/>
    </row>
    <row r="26" spans="1:8" ht="12.75">
      <c r="A26" s="519"/>
      <c r="B26" s="520"/>
      <c r="C26" s="419"/>
      <c r="D26" s="419"/>
      <c r="E26" s="419"/>
      <c r="F26" s="419"/>
      <c r="G26" s="419"/>
      <c r="H26" s="521"/>
    </row>
    <row r="27" spans="1:8" ht="12.75">
      <c r="A27" s="519"/>
      <c r="B27" s="520"/>
      <c r="C27" s="419"/>
      <c r="D27" s="419"/>
      <c r="E27" s="419"/>
      <c r="F27" s="419"/>
      <c r="G27" s="419"/>
      <c r="H27" s="521"/>
    </row>
    <row r="28" spans="1:8" ht="12.75">
      <c r="A28" s="519"/>
      <c r="B28" s="520"/>
      <c r="C28" s="419"/>
      <c r="D28" s="419"/>
      <c r="E28" s="419"/>
      <c r="F28" s="419"/>
      <c r="G28" s="419"/>
      <c r="H28" s="521"/>
    </row>
    <row r="29" spans="1:8" ht="12.75">
      <c r="A29" s="519"/>
      <c r="B29" s="520"/>
      <c r="C29" s="419"/>
      <c r="D29" s="419"/>
      <c r="E29" s="419"/>
      <c r="F29" s="419"/>
      <c r="G29" s="419"/>
      <c r="H29" s="521"/>
    </row>
    <row r="30" spans="1:8" ht="12.75">
      <c r="A30" s="519"/>
      <c r="B30" s="520"/>
      <c r="C30" s="419"/>
      <c r="D30" s="419"/>
      <c r="E30" s="419"/>
      <c r="F30" s="419"/>
      <c r="G30" s="419"/>
      <c r="H30" s="521"/>
    </row>
    <row r="31" spans="1:8" ht="12.75">
      <c r="A31" s="519"/>
      <c r="B31" s="520"/>
      <c r="C31" s="419"/>
      <c r="D31" s="419"/>
      <c r="E31" s="419"/>
      <c r="F31" s="419"/>
      <c r="G31" s="419"/>
      <c r="H31" s="521"/>
    </row>
    <row r="32" spans="1:8" ht="12.75">
      <c r="A32" s="519"/>
      <c r="B32" s="520"/>
      <c r="C32" s="419"/>
      <c r="D32" s="419"/>
      <c r="E32" s="419"/>
      <c r="F32" s="419"/>
      <c r="G32" s="419"/>
      <c r="H32" s="521"/>
    </row>
    <row r="33" spans="1:8" ht="12.75">
      <c r="A33" s="519"/>
      <c r="B33" s="520"/>
      <c r="C33" s="419"/>
      <c r="D33" s="419"/>
      <c r="E33" s="419"/>
      <c r="F33" s="419"/>
      <c r="G33" s="419"/>
      <c r="H33" s="521"/>
    </row>
    <row r="34" spans="1:8" ht="12.75">
      <c r="A34" s="519"/>
      <c r="B34" s="520"/>
      <c r="C34" s="419"/>
      <c r="D34" s="419"/>
      <c r="E34" s="419"/>
      <c r="F34" s="419"/>
      <c r="G34" s="419"/>
      <c r="H34" s="521"/>
    </row>
    <row r="35" spans="1:8" ht="12.75">
      <c r="A35" s="519"/>
      <c r="B35" s="520"/>
      <c r="C35" s="419"/>
      <c r="D35" s="419"/>
      <c r="E35" s="419"/>
      <c r="F35" s="419"/>
      <c r="G35" s="419"/>
      <c r="H35" s="521"/>
    </row>
    <row r="36" s="577" customFormat="1" ht="12.75"/>
    <row r="37" spans="2:6" s="577" customFormat="1" ht="12.75">
      <c r="B37" s="575" t="s">
        <v>211</v>
      </c>
      <c r="C37" s="575"/>
      <c r="D37" s="575"/>
      <c r="E37" s="593"/>
      <c r="F37" s="593"/>
    </row>
    <row r="38" spans="2:6" s="577" customFormat="1" ht="12.75">
      <c r="B38" s="575"/>
      <c r="C38" s="575"/>
      <c r="D38" s="575"/>
      <c r="E38" s="593"/>
      <c r="F38" s="593"/>
    </row>
    <row r="39" spans="2:6" s="577" customFormat="1" ht="12.75">
      <c r="B39" s="575" t="s">
        <v>211</v>
      </c>
      <c r="C39" s="575"/>
      <c r="D39" s="575"/>
      <c r="E39" s="593"/>
      <c r="F39" s="593"/>
    </row>
  </sheetData>
  <sheetProtection password="C7AC" sheet="1"/>
  <mergeCells count="3">
    <mergeCell ref="B3:H3"/>
    <mergeCell ref="B1:E1"/>
    <mergeCell ref="B2:E2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zoomScalePageLayoutView="0" workbookViewId="0" topLeftCell="A1">
      <selection activeCell="H8" sqref="H8"/>
    </sheetView>
  </sheetViews>
  <sheetFormatPr defaultColWidth="8.8515625" defaultRowHeight="12.75"/>
  <cols>
    <col min="1" max="1" width="5.28125" style="124" customWidth="1"/>
    <col min="2" max="2" width="57.140625" style="1428" customWidth="1"/>
    <col min="3" max="3" width="11.57421875" style="124" customWidth="1"/>
    <col min="4" max="4" width="11.8515625" style="124" customWidth="1"/>
    <col min="5" max="16384" width="8.8515625" style="124" customWidth="1"/>
  </cols>
  <sheetData>
    <row r="1" ht="12.75">
      <c r="B1" s="1428" t="s">
        <v>727</v>
      </c>
    </row>
    <row r="2" ht="13.5" thickBot="1"/>
    <row r="3" spans="1:5" ht="12.75">
      <c r="A3" s="1429" t="s">
        <v>212</v>
      </c>
      <c r="B3" s="1430" t="s">
        <v>728</v>
      </c>
      <c r="C3" s="1431" t="s">
        <v>729</v>
      </c>
      <c r="D3" s="1431" t="s">
        <v>730</v>
      </c>
      <c r="E3" s="1432" t="s">
        <v>731</v>
      </c>
    </row>
    <row r="4" spans="1:5" ht="25.5">
      <c r="A4" s="1433">
        <v>1</v>
      </c>
      <c r="B4" s="1434" t="s">
        <v>732</v>
      </c>
      <c r="C4" s="1435">
        <f>'R0101'!C30</f>
        <v>0</v>
      </c>
      <c r="D4" s="1435">
        <f>'R0103'!C24</f>
        <v>0</v>
      </c>
      <c r="E4" s="1436">
        <f aca="true" t="shared" si="0" ref="E4:E12">C4-D4</f>
        <v>0</v>
      </c>
    </row>
    <row r="5" spans="1:5" ht="38.25">
      <c r="A5" s="1433">
        <v>2</v>
      </c>
      <c r="B5" s="1434" t="s">
        <v>733</v>
      </c>
      <c r="C5" s="1437">
        <f>'R0103'!C12</f>
        <v>0</v>
      </c>
      <c r="D5" s="1435">
        <f>'R0201'!D57</f>
        <v>0</v>
      </c>
      <c r="E5" s="1436">
        <f t="shared" si="0"/>
        <v>0</v>
      </c>
    </row>
    <row r="6" spans="1:5" ht="38.25">
      <c r="A6" s="1433">
        <v>3</v>
      </c>
      <c r="B6" s="1434" t="s">
        <v>734</v>
      </c>
      <c r="C6" s="1438">
        <f>'R0101'!C11+'R0101'!C13</f>
        <v>0</v>
      </c>
      <c r="D6" s="1439">
        <f>'R0401'!C6+'R0401'!C18</f>
        <v>0</v>
      </c>
      <c r="E6" s="1436">
        <f t="shared" si="0"/>
        <v>0</v>
      </c>
    </row>
    <row r="7" spans="1:5" ht="38.25">
      <c r="A7" s="1433">
        <v>4</v>
      </c>
      <c r="B7" s="1434" t="s">
        <v>963</v>
      </c>
      <c r="C7" s="1435">
        <f>'R0101'!C11+'R0101'!C13</f>
        <v>0</v>
      </c>
      <c r="D7" s="1435">
        <f>'R0402'!C24</f>
        <v>0</v>
      </c>
      <c r="E7" s="1436">
        <f t="shared" si="0"/>
        <v>0</v>
      </c>
    </row>
    <row r="8" spans="1:5" ht="38.25">
      <c r="A8" s="1433">
        <v>5</v>
      </c>
      <c r="B8" s="1434" t="s">
        <v>843</v>
      </c>
      <c r="C8" s="1435">
        <f>'R0101'!C15</f>
        <v>0</v>
      </c>
      <c r="D8" s="1435">
        <f>'R0402'!M24</f>
        <v>0</v>
      </c>
      <c r="E8" s="1436">
        <f t="shared" si="0"/>
        <v>0</v>
      </c>
    </row>
    <row r="9" spans="1:5" ht="38.25">
      <c r="A9" s="1433">
        <v>6</v>
      </c>
      <c r="B9" s="1434" t="s">
        <v>1078</v>
      </c>
      <c r="C9" s="1435">
        <f>'R0103'!C17</f>
        <v>0</v>
      </c>
      <c r="D9" s="1435">
        <f>'R0402'!I24</f>
        <v>0</v>
      </c>
      <c r="E9" s="1436">
        <f t="shared" si="0"/>
        <v>0</v>
      </c>
    </row>
    <row r="10" spans="1:5" ht="38.25">
      <c r="A10" s="1433">
        <v>7</v>
      </c>
      <c r="B10" s="1434" t="s">
        <v>735</v>
      </c>
      <c r="C10" s="1435">
        <f>'R0102'!C6</f>
        <v>0</v>
      </c>
      <c r="D10" s="1440">
        <f>'R0502'!F8</f>
        <v>0</v>
      </c>
      <c r="E10" s="1436">
        <f t="shared" si="0"/>
        <v>0</v>
      </c>
    </row>
    <row r="11" spans="1:5" ht="38.25">
      <c r="A11" s="1433">
        <v>8</v>
      </c>
      <c r="B11" s="1434" t="s">
        <v>736</v>
      </c>
      <c r="C11" s="1435">
        <f>'R0102'!C5</f>
        <v>0</v>
      </c>
      <c r="D11" s="1440">
        <f>'R0502'!F6</f>
        <v>0</v>
      </c>
      <c r="E11" s="1436">
        <f t="shared" si="0"/>
        <v>0</v>
      </c>
    </row>
    <row r="12" spans="1:5" ht="76.5">
      <c r="A12" s="1433">
        <v>9</v>
      </c>
      <c r="B12" s="1434" t="s">
        <v>844</v>
      </c>
      <c r="C12" s="1510">
        <f>'R0402'!J24*0.25+'R0402'!K24*0.5+'R0402'!L24</f>
        <v>0</v>
      </c>
      <c r="D12" s="1435">
        <f>'R0402'!M24</f>
        <v>0</v>
      </c>
      <c r="E12" s="1435">
        <f t="shared" si="0"/>
        <v>0</v>
      </c>
    </row>
    <row r="14" ht="12.75">
      <c r="B14" s="1428" t="s">
        <v>447</v>
      </c>
    </row>
    <row r="15" spans="1:5" ht="12.75">
      <c r="A15" s="519" t="s">
        <v>212</v>
      </c>
      <c r="B15" s="1434" t="s">
        <v>728</v>
      </c>
      <c r="C15" s="519" t="s">
        <v>729</v>
      </c>
      <c r="D15" s="519" t="s">
        <v>730</v>
      </c>
      <c r="E15" s="519" t="s">
        <v>731</v>
      </c>
    </row>
    <row r="16" spans="1:5" ht="38.25">
      <c r="A16" s="519">
        <v>1</v>
      </c>
      <c r="B16" s="1434" t="s">
        <v>448</v>
      </c>
      <c r="C16" s="1435">
        <f>'R0101i'!C38</f>
        <v>0</v>
      </c>
      <c r="D16" s="1435">
        <f>'R010301i'!C20</f>
        <v>0</v>
      </c>
      <c r="E16" s="1435">
        <f>C16-D16</f>
        <v>0</v>
      </c>
    </row>
    <row r="17" spans="1:5" ht="38.25">
      <c r="A17" s="519">
        <v>2</v>
      </c>
      <c r="B17" s="1434" t="s">
        <v>449</v>
      </c>
      <c r="C17" s="1510">
        <f>'R0102i'!C23</f>
        <v>0</v>
      </c>
      <c r="D17" s="1510">
        <f>'R010301i'!C21</f>
        <v>0</v>
      </c>
      <c r="E17" s="1435">
        <f>C17-D17</f>
        <v>0</v>
      </c>
    </row>
    <row r="18" spans="1:5" ht="38.25">
      <c r="A18" s="1433">
        <v>3</v>
      </c>
      <c r="B18" s="1434" t="s">
        <v>734</v>
      </c>
      <c r="C18" s="1435">
        <f>'R0101i'!C14+'R0101i'!C22</f>
        <v>0</v>
      </c>
      <c r="D18" s="1435">
        <f>'R0401i'!B6+'R0401i'!B17</f>
        <v>0</v>
      </c>
      <c r="E18" s="1436">
        <f>C18-D18</f>
        <v>0</v>
      </c>
    </row>
    <row r="19" spans="1:5" ht="38.25">
      <c r="A19" s="1433">
        <v>4</v>
      </c>
      <c r="B19" s="1434" t="s">
        <v>450</v>
      </c>
      <c r="C19" s="1435">
        <f>'R0101i'!C14+'R0101i'!C22</f>
        <v>0</v>
      </c>
      <c r="D19" s="1435">
        <f>'R0402i'!B23</f>
        <v>0</v>
      </c>
      <c r="E19" s="1436">
        <f>C19-D19</f>
        <v>0</v>
      </c>
    </row>
    <row r="20" spans="2:5" ht="38.25">
      <c r="B20" s="1434" t="s">
        <v>451</v>
      </c>
      <c r="C20" s="1435">
        <f>'R0101i'!C14+'R0101i'!C22</f>
        <v>0</v>
      </c>
      <c r="D20" s="1435">
        <f>'R1101i'!M8</f>
        <v>0</v>
      </c>
      <c r="E20" s="1436">
        <f>C20-D20</f>
        <v>0</v>
      </c>
    </row>
    <row r="25" ht="12.75">
      <c r="B25" s="338"/>
    </row>
    <row r="26" spans="2:6" ht="12.75">
      <c r="B26" s="1869"/>
      <c r="C26" s="1869"/>
      <c r="D26" s="1869"/>
      <c r="E26" s="1869"/>
      <c r="F26" s="1869"/>
    </row>
  </sheetData>
  <sheetProtection password="C7AC" sheet="1"/>
  <mergeCells count="1">
    <mergeCell ref="B26:F26"/>
  </mergeCells>
  <conditionalFormatting sqref="E5:E12">
    <cfRule type="cellIs" priority="21" dxfId="1" operator="equal" stopIfTrue="1">
      <formula>0</formula>
    </cfRule>
    <cfRule type="cellIs" priority="22" dxfId="0" operator="greaterThan" stopIfTrue="1">
      <formula>0</formula>
    </cfRule>
  </conditionalFormatting>
  <conditionalFormatting sqref="E16:E17 E4:E12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E16:E17">
    <cfRule type="cellIs" priority="9" dxfId="1" operator="equal" stopIfTrue="1">
      <formula>0</formula>
    </cfRule>
    <cfRule type="cellIs" priority="10" dxfId="0" operator="greaterThan" stopIfTrue="1">
      <formula>0</formula>
    </cfRule>
  </conditionalFormatting>
  <conditionalFormatting sqref="E18">
    <cfRule type="cellIs" priority="7" dxfId="1" operator="equal" stopIfTrue="1">
      <formula>0</formula>
    </cfRule>
    <cfRule type="cellIs" priority="8" dxfId="0" operator="greaterThan" stopIfTrue="1">
      <formula>0</formula>
    </cfRule>
  </conditionalFormatting>
  <conditionalFormatting sqref="E18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E19:E2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E19:E20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O20"/>
  <sheetViews>
    <sheetView view="pageBreakPreview" zoomScale="70" zoomScaleNormal="8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9.140625" style="44" customWidth="1"/>
    <col min="2" max="2" width="61.7109375" style="44" customWidth="1"/>
    <col min="3" max="3" width="16.7109375" style="44" customWidth="1"/>
    <col min="4" max="4" width="20.28125" style="44" customWidth="1"/>
    <col min="5" max="5" width="34.57421875" style="44" customWidth="1"/>
    <col min="6" max="6" width="29.140625" style="44" customWidth="1"/>
    <col min="7" max="7" width="18.8515625" style="44" customWidth="1"/>
    <col min="8" max="8" width="22.00390625" style="44" customWidth="1"/>
    <col min="9" max="10" width="19.7109375" style="44" customWidth="1"/>
    <col min="11" max="11" width="25.28125" style="44" customWidth="1"/>
    <col min="12" max="12" width="15.8515625" style="44" customWidth="1"/>
    <col min="13" max="16384" width="9.140625" style="44" customWidth="1"/>
  </cols>
  <sheetData>
    <row r="2" spans="1:15" ht="15.75">
      <c r="A2" s="1884" t="s">
        <v>1051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6"/>
      <c r="M2" s="1886"/>
      <c r="N2" s="1886"/>
      <c r="O2" s="1887"/>
    </row>
    <row r="3" spans="1:15" ht="16.5" thickBot="1">
      <c r="A3" s="1520"/>
      <c r="B3" s="1520"/>
      <c r="C3" s="1520"/>
      <c r="D3" s="1520"/>
      <c r="E3" s="1520"/>
      <c r="F3" s="1520"/>
      <c r="G3" s="1520"/>
      <c r="H3" s="1520"/>
      <c r="I3" s="1520"/>
      <c r="J3" s="1520"/>
      <c r="K3" s="1520"/>
      <c r="L3" s="1520"/>
      <c r="M3" s="1520"/>
      <c r="N3" s="1520"/>
      <c r="O3" s="1520"/>
    </row>
    <row r="4" spans="1:15" s="1523" customFormat="1" ht="144" customHeight="1" thickBot="1">
      <c r="A4" s="672" t="s">
        <v>212</v>
      </c>
      <c r="B4" s="671" t="s">
        <v>1089</v>
      </c>
      <c r="C4" s="671" t="s">
        <v>964</v>
      </c>
      <c r="D4" s="670" t="s">
        <v>974</v>
      </c>
      <c r="E4" s="671" t="s">
        <v>1055</v>
      </c>
      <c r="F4" s="671" t="s">
        <v>199</v>
      </c>
      <c r="G4" s="671" t="s">
        <v>522</v>
      </c>
      <c r="H4" s="671" t="s">
        <v>968</v>
      </c>
      <c r="I4" s="671" t="s">
        <v>969</v>
      </c>
      <c r="J4" s="671" t="s">
        <v>970</v>
      </c>
      <c r="K4" s="672" t="s">
        <v>825</v>
      </c>
      <c r="L4" s="673"/>
      <c r="M4" s="1522"/>
      <c r="N4" s="1522"/>
      <c r="O4" s="1522"/>
    </row>
    <row r="5" spans="1:15" ht="25.5" customHeight="1" thickBot="1">
      <c r="A5" s="676"/>
      <c r="B5" s="677"/>
      <c r="C5" s="677"/>
      <c r="D5" s="677"/>
      <c r="E5" s="677"/>
      <c r="F5" s="677"/>
      <c r="G5" s="677"/>
      <c r="H5" s="677"/>
      <c r="I5" s="677"/>
      <c r="J5" s="677"/>
      <c r="K5" s="679"/>
      <c r="L5" s="680"/>
      <c r="M5" s="680"/>
      <c r="N5" s="680"/>
      <c r="O5" s="681"/>
    </row>
    <row r="6" spans="1:15" ht="25.5" customHeight="1" thickBot="1">
      <c r="A6" s="676"/>
      <c r="B6" s="677"/>
      <c r="C6" s="677"/>
      <c r="D6" s="677"/>
      <c r="E6" s="677"/>
      <c r="F6" s="677"/>
      <c r="G6" s="677"/>
      <c r="H6" s="677"/>
      <c r="I6" s="677"/>
      <c r="J6" s="677"/>
      <c r="K6" s="679"/>
      <c r="L6" s="682"/>
      <c r="M6" s="682"/>
      <c r="N6" s="682"/>
      <c r="O6" s="681"/>
    </row>
    <row r="7" spans="1:15" ht="25.5" customHeight="1" thickBot="1">
      <c r="A7" s="676"/>
      <c r="B7" s="677"/>
      <c r="C7" s="677"/>
      <c r="D7" s="677"/>
      <c r="E7" s="677"/>
      <c r="F7" s="677"/>
      <c r="G7" s="677"/>
      <c r="H7" s="677"/>
      <c r="I7" s="677"/>
      <c r="J7" s="677"/>
      <c r="K7" s="679"/>
      <c r="L7" s="682"/>
      <c r="M7" s="682"/>
      <c r="N7" s="682"/>
      <c r="O7" s="675"/>
    </row>
    <row r="8" spans="1:15" ht="25.5" customHeight="1" thickBot="1">
      <c r="A8" s="676"/>
      <c r="B8" s="677"/>
      <c r="C8" s="677"/>
      <c r="D8" s="677"/>
      <c r="E8" s="677"/>
      <c r="F8" s="677"/>
      <c r="G8" s="677"/>
      <c r="H8" s="677"/>
      <c r="I8" s="677"/>
      <c r="J8" s="677"/>
      <c r="K8" s="679"/>
      <c r="L8" s="683"/>
      <c r="M8" s="683"/>
      <c r="N8" s="683"/>
      <c r="O8" s="684"/>
    </row>
    <row r="9" spans="1:15" ht="25.5" customHeight="1" thickBot="1">
      <c r="A9" s="676"/>
      <c r="B9" s="677"/>
      <c r="C9" s="677"/>
      <c r="D9" s="677"/>
      <c r="E9" s="677"/>
      <c r="F9" s="677"/>
      <c r="G9" s="677"/>
      <c r="H9" s="677"/>
      <c r="I9" s="677"/>
      <c r="J9" s="677"/>
      <c r="K9" s="679"/>
      <c r="L9" s="680"/>
      <c r="M9" s="680"/>
      <c r="N9" s="680"/>
      <c r="O9" s="681"/>
    </row>
    <row r="10" spans="1:15" ht="25.5" customHeight="1" thickBot="1">
      <c r="A10" s="676"/>
      <c r="B10" s="677"/>
      <c r="C10" s="677"/>
      <c r="D10" s="677"/>
      <c r="E10" s="677"/>
      <c r="F10" s="677"/>
      <c r="G10" s="677"/>
      <c r="H10" s="677"/>
      <c r="I10" s="677"/>
      <c r="J10" s="677"/>
      <c r="K10" s="679"/>
      <c r="L10" s="682"/>
      <c r="M10" s="682"/>
      <c r="N10" s="682"/>
      <c r="O10" s="681"/>
    </row>
    <row r="11" spans="1:15" ht="25.5" customHeight="1" thickBot="1">
      <c r="A11" s="676"/>
      <c r="B11" s="677"/>
      <c r="C11" s="677"/>
      <c r="D11" s="677"/>
      <c r="E11" s="677"/>
      <c r="F11" s="677"/>
      <c r="G11" s="677"/>
      <c r="H11" s="677"/>
      <c r="I11" s="677"/>
      <c r="J11" s="677"/>
      <c r="K11" s="679"/>
      <c r="L11" s="682"/>
      <c r="M11" s="682"/>
      <c r="N11" s="682"/>
      <c r="O11" s="675"/>
    </row>
    <row r="12" spans="1:15" ht="25.5" customHeight="1" thickBot="1">
      <c r="A12" s="676"/>
      <c r="B12" s="677"/>
      <c r="C12" s="677"/>
      <c r="D12" s="677"/>
      <c r="E12" s="677"/>
      <c r="F12" s="677"/>
      <c r="G12" s="677"/>
      <c r="H12" s="677"/>
      <c r="I12" s="677"/>
      <c r="J12" s="677"/>
      <c r="K12" s="679"/>
      <c r="L12" s="682"/>
      <c r="M12" s="682"/>
      <c r="N12" s="682"/>
      <c r="O12" s="675"/>
    </row>
    <row r="13" spans="1:15" ht="25.5" customHeight="1" thickBot="1">
      <c r="A13" s="676"/>
      <c r="B13" s="677"/>
      <c r="C13" s="677"/>
      <c r="D13" s="677"/>
      <c r="E13" s="677"/>
      <c r="F13" s="677"/>
      <c r="G13" s="677"/>
      <c r="H13" s="677"/>
      <c r="I13" s="677"/>
      <c r="J13" s="677"/>
      <c r="K13" s="679"/>
      <c r="L13" s="683"/>
      <c r="M13" s="683"/>
      <c r="N13" s="683"/>
      <c r="O13" s="684"/>
    </row>
    <row r="14" spans="1:15" ht="15.75" customHeight="1">
      <c r="A14" s="1881" t="s">
        <v>1052</v>
      </c>
      <c r="B14" s="1882"/>
      <c r="C14" s="1882"/>
      <c r="D14" s="1882"/>
      <c r="E14" s="1882"/>
      <c r="F14" s="1882"/>
      <c r="G14" s="1882"/>
      <c r="H14" s="1882"/>
      <c r="I14" s="1882"/>
      <c r="J14" s="1882"/>
      <c r="K14" s="1882"/>
      <c r="L14" s="1882"/>
      <c r="M14" s="1882"/>
      <c r="N14" s="1882"/>
      <c r="O14" s="1883"/>
    </row>
    <row r="15" spans="1:15" s="1521" customFormat="1" ht="15.75">
      <c r="A15" s="685"/>
      <c r="B15" s="683"/>
      <c r="C15" s="683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</row>
    <row r="16" spans="1:15" s="1521" customFormat="1" ht="15.75">
      <c r="A16" s="685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6"/>
    </row>
    <row r="17" spans="1:15" s="1521" customFormat="1" ht="15.75">
      <c r="A17" s="685"/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6"/>
    </row>
    <row r="18" spans="1:15" s="1521" customFormat="1" ht="15.75">
      <c r="A18" s="685"/>
      <c r="B18" s="683"/>
      <c r="C18" s="683"/>
      <c r="D18" s="683"/>
      <c r="E18" s="683"/>
      <c r="F18" s="683"/>
      <c r="G18" s="683"/>
      <c r="H18" s="683"/>
      <c r="I18" s="683"/>
      <c r="J18" s="683"/>
      <c r="K18" s="683"/>
      <c r="L18" s="683"/>
      <c r="M18" s="683"/>
      <c r="N18" s="683"/>
      <c r="O18" s="686"/>
    </row>
    <row r="19" spans="2:6" ht="15.75">
      <c r="B19" s="45"/>
      <c r="C19" s="45"/>
      <c r="D19" s="45"/>
      <c r="E19" s="45"/>
      <c r="F19" s="45"/>
    </row>
    <row r="20" spans="2:6" ht="15.75">
      <c r="B20" s="45"/>
      <c r="C20" s="45"/>
      <c r="D20" s="45"/>
      <c r="E20" s="45"/>
      <c r="F20" s="45"/>
    </row>
  </sheetData>
  <sheetProtection/>
  <mergeCells count="3">
    <mergeCell ref="A14:O14"/>
    <mergeCell ref="D15:O15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xSplit="2" ySplit="4" topLeftCell="C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140625" defaultRowHeight="12.75"/>
  <cols>
    <col min="1" max="1" width="9.140625" style="674" customWidth="1"/>
    <col min="2" max="2" width="54.7109375" style="674" customWidth="1"/>
    <col min="3" max="3" width="19.57421875" style="674" customWidth="1"/>
    <col min="4" max="4" width="20.28125" style="674" customWidth="1"/>
    <col min="5" max="5" width="37.8515625" style="674" customWidth="1"/>
    <col min="6" max="6" width="41.28125" style="674" customWidth="1"/>
    <col min="7" max="7" width="18.8515625" style="674" customWidth="1"/>
    <col min="8" max="8" width="17.57421875" style="674" customWidth="1"/>
    <col min="9" max="10" width="20.8515625" style="674" customWidth="1"/>
    <col min="11" max="11" width="25.28125" style="674" customWidth="1"/>
    <col min="12" max="12" width="15.8515625" style="674" customWidth="1"/>
    <col min="13" max="13" width="16.00390625" style="674" customWidth="1"/>
    <col min="14" max="16384" width="9.140625" style="674" customWidth="1"/>
  </cols>
  <sheetData>
    <row r="1" spans="1:13" ht="15.75" customHeight="1">
      <c r="A1" s="1881" t="s">
        <v>1052</v>
      </c>
      <c r="B1" s="1882"/>
      <c r="C1" s="1882"/>
      <c r="D1" s="1882"/>
      <c r="E1" s="1882"/>
      <c r="F1" s="1882"/>
      <c r="G1" s="1882"/>
      <c r="H1" s="1882"/>
      <c r="I1" s="1882"/>
      <c r="J1" s="1882"/>
      <c r="K1" s="1882"/>
      <c r="L1" s="1882"/>
      <c r="M1" s="1882"/>
    </row>
    <row r="2" spans="1:13" ht="52.5" customHeight="1" thickBot="1">
      <c r="A2" s="1896"/>
      <c r="B2" s="1897"/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7"/>
    </row>
    <row r="3" spans="1:13" s="688" customFormat="1" ht="62.25" customHeight="1">
      <c r="A3" s="1890" t="s">
        <v>212</v>
      </c>
      <c r="B3" s="1890" t="s">
        <v>1090</v>
      </c>
      <c r="C3" s="1890" t="s">
        <v>972</v>
      </c>
      <c r="D3" s="1888" t="s">
        <v>973</v>
      </c>
      <c r="E3" s="1890" t="s">
        <v>1055</v>
      </c>
      <c r="F3" s="1890" t="s">
        <v>199</v>
      </c>
      <c r="G3" s="1892" t="s">
        <v>522</v>
      </c>
      <c r="H3" s="1890" t="s">
        <v>975</v>
      </c>
      <c r="I3" s="1890" t="s">
        <v>976</v>
      </c>
      <c r="J3" s="1890" t="s">
        <v>977</v>
      </c>
      <c r="K3" s="1890" t="s">
        <v>978</v>
      </c>
      <c r="L3" s="1890" t="s">
        <v>971</v>
      </c>
      <c r="M3" s="1890" t="s">
        <v>825</v>
      </c>
    </row>
    <row r="4" spans="1:13" s="688" customFormat="1" ht="15.75" thickBot="1">
      <c r="A4" s="1891"/>
      <c r="B4" s="1891"/>
      <c r="C4" s="1891"/>
      <c r="D4" s="1889"/>
      <c r="E4" s="1891"/>
      <c r="F4" s="1891"/>
      <c r="G4" s="1893"/>
      <c r="H4" s="1891"/>
      <c r="I4" s="1891"/>
      <c r="J4" s="1891"/>
      <c r="K4" s="1891"/>
      <c r="L4" s="1891"/>
      <c r="M4" s="1891"/>
    </row>
    <row r="5" spans="1:13" ht="16.5" thickBot="1">
      <c r="A5" s="676"/>
      <c r="B5" s="677"/>
      <c r="C5" s="678"/>
      <c r="D5" s="677"/>
      <c r="E5" s="678"/>
      <c r="F5" s="677"/>
      <c r="G5" s="678"/>
      <c r="H5" s="677"/>
      <c r="I5" s="677"/>
      <c r="J5" s="678"/>
      <c r="K5" s="677"/>
      <c r="L5" s="677"/>
      <c r="M5" s="679"/>
    </row>
    <row r="6" spans="1:13" ht="16.5" thickBot="1">
      <c r="A6" s="676"/>
      <c r="B6" s="677"/>
      <c r="C6" s="678"/>
      <c r="D6" s="677"/>
      <c r="E6" s="678"/>
      <c r="F6" s="677"/>
      <c r="G6" s="678"/>
      <c r="H6" s="677"/>
      <c r="I6" s="677"/>
      <c r="J6" s="678"/>
      <c r="K6" s="677"/>
      <c r="L6" s="677"/>
      <c r="M6" s="679"/>
    </row>
    <row r="7" spans="1:13" ht="16.5" thickBot="1">
      <c r="A7" s="676"/>
      <c r="B7" s="677"/>
      <c r="C7" s="678"/>
      <c r="D7" s="677"/>
      <c r="E7" s="678"/>
      <c r="F7" s="677"/>
      <c r="G7" s="678"/>
      <c r="H7" s="677"/>
      <c r="I7" s="677"/>
      <c r="J7" s="678"/>
      <c r="K7" s="677"/>
      <c r="L7" s="677"/>
      <c r="M7" s="679"/>
    </row>
    <row r="8" spans="1:13" ht="16.5" thickBot="1">
      <c r="A8" s="676"/>
      <c r="B8" s="677"/>
      <c r="C8" s="678"/>
      <c r="D8" s="677"/>
      <c r="E8" s="678"/>
      <c r="F8" s="677"/>
      <c r="G8" s="678"/>
      <c r="H8" s="677"/>
      <c r="I8" s="677"/>
      <c r="J8" s="678"/>
      <c r="K8" s="677"/>
      <c r="L8" s="677"/>
      <c r="M8" s="679"/>
    </row>
    <row r="9" spans="1:13" ht="15.75" customHeight="1">
      <c r="A9" s="1894" t="s">
        <v>1053</v>
      </c>
      <c r="B9" s="1895"/>
      <c r="C9" s="1895"/>
      <c r="D9" s="1895"/>
      <c r="E9" s="1895"/>
      <c r="F9" s="1895"/>
      <c r="G9" s="1895"/>
      <c r="H9" s="1895"/>
      <c r="I9" s="1895"/>
      <c r="J9" s="1895"/>
      <c r="K9" s="1895"/>
      <c r="L9" s="1895"/>
      <c r="M9" s="1895"/>
    </row>
  </sheetData>
  <sheetProtection/>
  <mergeCells count="15">
    <mergeCell ref="L3:L4"/>
    <mergeCell ref="M3:M4"/>
    <mergeCell ref="A3:A4"/>
    <mergeCell ref="B3:B4"/>
    <mergeCell ref="C3:C4"/>
    <mergeCell ref="D3:D4"/>
    <mergeCell ref="E3:E4"/>
    <mergeCell ref="F3:F4"/>
    <mergeCell ref="G3:G4"/>
    <mergeCell ref="A9:M9"/>
    <mergeCell ref="A1:M2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2" ySplit="3" topLeftCell="C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140625" defaultRowHeight="12.75"/>
  <cols>
    <col min="1" max="1" width="9.140625" style="674" customWidth="1"/>
    <col min="2" max="2" width="54.7109375" style="674" customWidth="1"/>
    <col min="3" max="3" width="12.140625" style="674" bestFit="1" customWidth="1"/>
    <col min="4" max="4" width="20.28125" style="674" customWidth="1"/>
    <col min="5" max="5" width="34.57421875" style="674" customWidth="1"/>
    <col min="6" max="6" width="41.28125" style="674" customWidth="1"/>
    <col min="7" max="7" width="18.8515625" style="674" customWidth="1"/>
    <col min="8" max="8" width="17.57421875" style="674" customWidth="1"/>
    <col min="9" max="10" width="20.8515625" style="674" customWidth="1"/>
    <col min="11" max="11" width="25.28125" style="674" customWidth="1"/>
    <col min="12" max="16384" width="9.140625" style="674" customWidth="1"/>
  </cols>
  <sheetData>
    <row r="1" spans="1:11" ht="15.75" customHeight="1">
      <c r="A1" s="1898" t="s">
        <v>1053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ht="36.75" customHeight="1" thickBot="1">
      <c r="A2" s="1900"/>
      <c r="B2" s="1901"/>
      <c r="C2" s="1901"/>
      <c r="D2" s="1901"/>
      <c r="E2" s="1901"/>
      <c r="F2" s="1901"/>
      <c r="G2" s="1901"/>
      <c r="H2" s="1901"/>
      <c r="I2" s="1901"/>
      <c r="J2" s="1901"/>
      <c r="K2" s="1901"/>
    </row>
    <row r="3" spans="1:11" s="688" customFormat="1" ht="95.25" thickBot="1">
      <c r="A3" s="689" t="s">
        <v>212</v>
      </c>
      <c r="B3" s="672" t="s">
        <v>983</v>
      </c>
      <c r="C3" s="671" t="s">
        <v>979</v>
      </c>
      <c r="D3" s="670" t="s">
        <v>980</v>
      </c>
      <c r="E3" s="671" t="s">
        <v>981</v>
      </c>
      <c r="F3" s="671" t="s">
        <v>1054</v>
      </c>
      <c r="G3" s="671" t="s">
        <v>984</v>
      </c>
      <c r="H3" s="671" t="s">
        <v>985</v>
      </c>
      <c r="I3" s="671" t="s">
        <v>986</v>
      </c>
      <c r="J3" s="671" t="s">
        <v>982</v>
      </c>
      <c r="K3" s="671" t="s">
        <v>825</v>
      </c>
    </row>
    <row r="4" spans="1:11" ht="16.5" thickBot="1">
      <c r="A4" s="676"/>
      <c r="B4" s="677"/>
      <c r="C4" s="678"/>
      <c r="D4" s="677"/>
      <c r="E4" s="677"/>
      <c r="F4" s="678"/>
      <c r="G4" s="677"/>
      <c r="H4" s="678"/>
      <c r="I4" s="677"/>
      <c r="J4" s="677"/>
      <c r="K4" s="677"/>
    </row>
    <row r="5" spans="1:11" ht="16.5" thickBot="1">
      <c r="A5" s="676"/>
      <c r="B5" s="677"/>
      <c r="C5" s="678"/>
      <c r="D5" s="677"/>
      <c r="E5" s="677"/>
      <c r="F5" s="678"/>
      <c r="G5" s="677"/>
      <c r="H5" s="678"/>
      <c r="I5" s="677"/>
      <c r="J5" s="677"/>
      <c r="K5" s="677"/>
    </row>
    <row r="6" spans="1:11" ht="16.5" thickBot="1">
      <c r="A6" s="676"/>
      <c r="B6" s="677"/>
      <c r="C6" s="678"/>
      <c r="D6" s="677"/>
      <c r="E6" s="677"/>
      <c r="F6" s="678"/>
      <c r="G6" s="677"/>
      <c r="H6" s="678"/>
      <c r="I6" s="677"/>
      <c r="J6" s="677"/>
      <c r="K6" s="677"/>
    </row>
    <row r="7" spans="1:11" ht="16.5" thickBot="1">
      <c r="A7" s="676"/>
      <c r="B7" s="677"/>
      <c r="C7" s="678"/>
      <c r="D7" s="677"/>
      <c r="E7" s="677"/>
      <c r="F7" s="678"/>
      <c r="G7" s="677"/>
      <c r="H7" s="678"/>
      <c r="I7" s="677"/>
      <c r="J7" s="677"/>
      <c r="K7" s="677"/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7" sqref="B37"/>
    </sheetView>
  </sheetViews>
  <sheetFormatPr defaultColWidth="9.140625" defaultRowHeight="12.75"/>
  <cols>
    <col min="1" max="1" width="7.00390625" style="74" customWidth="1"/>
    <col min="2" max="2" width="63.7109375" style="75" customWidth="1"/>
    <col min="3" max="4" width="19.28125" style="75" customWidth="1"/>
    <col min="5" max="16384" width="9.140625" style="75" customWidth="1"/>
  </cols>
  <sheetData>
    <row r="1" spans="2:4" ht="12.75">
      <c r="B1" s="88" t="s">
        <v>739</v>
      </c>
      <c r="C1" s="89"/>
      <c r="D1" s="177" t="s">
        <v>205</v>
      </c>
    </row>
    <row r="2" spans="2:4" ht="13.5" thickBot="1">
      <c r="B2" s="88" t="s">
        <v>828</v>
      </c>
      <c r="C2" s="92"/>
      <c r="D2" s="159" t="s">
        <v>956</v>
      </c>
    </row>
    <row r="3" spans="1:4" ht="28.5" customHeight="1">
      <c r="A3" s="178" t="s">
        <v>212</v>
      </c>
      <c r="B3" s="179" t="s">
        <v>207</v>
      </c>
      <c r="C3" s="179" t="s">
        <v>208</v>
      </c>
      <c r="D3" s="180" t="s">
        <v>213</v>
      </c>
    </row>
    <row r="4" spans="1:4" ht="12.75">
      <c r="A4" s="181">
        <v>1</v>
      </c>
      <c r="B4" s="182" t="s">
        <v>783</v>
      </c>
      <c r="C4" s="104"/>
      <c r="D4" s="105"/>
    </row>
    <row r="5" spans="1:4" ht="12.75">
      <c r="A5" s="181">
        <v>2</v>
      </c>
      <c r="B5" s="182" t="s">
        <v>822</v>
      </c>
      <c r="C5" s="104"/>
      <c r="D5" s="105"/>
    </row>
    <row r="6" spans="1:4" ht="12.75">
      <c r="A6" s="181">
        <v>3</v>
      </c>
      <c r="B6" s="182" t="s">
        <v>784</v>
      </c>
      <c r="C6" s="104"/>
      <c r="D6" s="105"/>
    </row>
    <row r="7" spans="1:4" ht="12.75">
      <c r="A7" s="183">
        <v>4</v>
      </c>
      <c r="B7" s="184" t="s">
        <v>823</v>
      </c>
      <c r="C7" s="104"/>
      <c r="D7" s="105"/>
    </row>
    <row r="8" spans="1:4" ht="12.75">
      <c r="A8" s="183">
        <v>5</v>
      </c>
      <c r="B8" s="112" t="s">
        <v>785</v>
      </c>
      <c r="C8" s="104"/>
      <c r="D8" s="105"/>
    </row>
    <row r="9" spans="1:4" ht="12.75">
      <c r="A9" s="185">
        <v>6</v>
      </c>
      <c r="B9" s="186" t="s">
        <v>786</v>
      </c>
      <c r="C9" s="187">
        <f>SUM(C4:C8)</f>
        <v>0</v>
      </c>
      <c r="D9" s="187">
        <f>SUM(D4:D8)</f>
        <v>0</v>
      </c>
    </row>
    <row r="10" s="575" customFormat="1" ht="12.75">
      <c r="A10" s="582"/>
    </row>
    <row r="11" spans="1:2" s="575" customFormat="1" ht="12.75">
      <c r="A11" s="582"/>
      <c r="B11" s="575" t="s">
        <v>211</v>
      </c>
    </row>
    <row r="12" s="575" customFormat="1" ht="12.75">
      <c r="A12" s="582"/>
    </row>
    <row r="13" spans="1:2" s="575" customFormat="1" ht="12.75">
      <c r="A13" s="582"/>
      <c r="B13" s="575" t="s">
        <v>211</v>
      </c>
    </row>
    <row r="14" ht="12.75">
      <c r="A14" s="75"/>
    </row>
  </sheetData>
  <sheetProtection password="C7AC" sheet="1"/>
  <conditionalFormatting sqref="D10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D4:D8"/>
  </dataValidations>
  <printOptions/>
  <pageMargins left="0.7" right="0.7" top="0.75" bottom="0.75" header="0.3" footer="0.3"/>
  <pageSetup horizontalDpi="600" verticalDpi="600" orientation="portrait" paperSize="9" scale="81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9"/>
  <sheetViews>
    <sheetView zoomScalePageLayoutView="0" workbookViewId="0" topLeftCell="A1">
      <pane xSplit="2" ySplit="4" topLeftCell="C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140625" defaultRowHeight="12.75"/>
  <cols>
    <col min="1" max="1" width="9.140625" style="674" customWidth="1"/>
    <col min="2" max="2" width="54.7109375" style="674" customWidth="1"/>
    <col min="3" max="3" width="15.140625" style="674" customWidth="1"/>
    <col min="4" max="4" width="20.28125" style="674" customWidth="1"/>
    <col min="5" max="5" width="34.57421875" style="674" customWidth="1"/>
    <col min="6" max="6" width="41.28125" style="674" customWidth="1"/>
    <col min="7" max="7" width="18.8515625" style="674" customWidth="1"/>
    <col min="8" max="8" width="17.57421875" style="674" customWidth="1"/>
    <col min="9" max="10" width="20.8515625" style="674" customWidth="1"/>
    <col min="11" max="11" width="25.28125" style="674" customWidth="1"/>
    <col min="12" max="12" width="15.8515625" style="674" customWidth="1"/>
    <col min="13" max="16" width="9.140625" style="1524" customWidth="1"/>
    <col min="17" max="16384" width="9.140625" style="674" customWidth="1"/>
  </cols>
  <sheetData>
    <row r="2" spans="1:16" s="688" customFormat="1" ht="15.75" customHeight="1">
      <c r="A2" s="1902" t="s">
        <v>987</v>
      </c>
      <c r="B2" s="1903"/>
      <c r="C2" s="1903"/>
      <c r="D2" s="1903"/>
      <c r="E2" s="1903"/>
      <c r="F2" s="1903"/>
      <c r="G2" s="1903"/>
      <c r="H2" s="1903"/>
      <c r="I2" s="1903"/>
      <c r="J2" s="1903"/>
      <c r="K2" s="1903"/>
      <c r="L2" s="1903"/>
      <c r="M2" s="1525"/>
      <c r="N2" s="1525"/>
      <c r="O2" s="1525"/>
      <c r="P2" s="1526"/>
    </row>
    <row r="3" spans="1:16" s="688" customFormat="1" ht="15.75" customHeight="1" thickBot="1">
      <c r="A3" s="1904"/>
      <c r="B3" s="1905"/>
      <c r="C3" s="1905"/>
      <c r="D3" s="1905"/>
      <c r="E3" s="1905"/>
      <c r="F3" s="1905"/>
      <c r="G3" s="1905"/>
      <c r="H3" s="1905"/>
      <c r="I3" s="1905"/>
      <c r="J3" s="1905"/>
      <c r="K3" s="1905"/>
      <c r="L3" s="1905"/>
      <c r="M3" s="1525"/>
      <c r="N3" s="1525"/>
      <c r="O3" s="1525"/>
      <c r="P3" s="1526"/>
    </row>
    <row r="4" spans="1:16" s="688" customFormat="1" ht="111" thickBot="1">
      <c r="A4" s="672"/>
      <c r="B4" s="671" t="s">
        <v>824</v>
      </c>
      <c r="C4" s="671" t="s">
        <v>964</v>
      </c>
      <c r="D4" s="670" t="s">
        <v>988</v>
      </c>
      <c r="E4" s="671" t="s">
        <v>1055</v>
      </c>
      <c r="F4" s="671" t="s">
        <v>199</v>
      </c>
      <c r="G4" s="687" t="s">
        <v>522</v>
      </c>
      <c r="H4" s="671" t="s">
        <v>975</v>
      </c>
      <c r="I4" s="671" t="s">
        <v>965</v>
      </c>
      <c r="J4" s="671" t="s">
        <v>966</v>
      </c>
      <c r="K4" s="671" t="s">
        <v>967</v>
      </c>
      <c r="L4" s="671" t="s">
        <v>825</v>
      </c>
      <c r="M4" s="1525"/>
      <c r="N4" s="1525"/>
      <c r="O4" s="1527"/>
      <c r="P4" s="1526"/>
    </row>
    <row r="5" spans="1:15" ht="16.5" thickBot="1">
      <c r="A5" s="676"/>
      <c r="B5" s="677"/>
      <c r="C5" s="678"/>
      <c r="D5" s="677"/>
      <c r="E5" s="678"/>
      <c r="F5" s="677"/>
      <c r="G5" s="678"/>
      <c r="H5" s="677"/>
      <c r="I5" s="677"/>
      <c r="J5" s="678"/>
      <c r="K5" s="677"/>
      <c r="L5" s="677"/>
      <c r="M5" s="1528"/>
      <c r="N5" s="1528"/>
      <c r="O5" s="1529"/>
    </row>
    <row r="6" spans="1:15" ht="16.5" thickBot="1">
      <c r="A6" s="676"/>
      <c r="B6" s="677"/>
      <c r="C6" s="678"/>
      <c r="D6" s="677"/>
      <c r="E6" s="678"/>
      <c r="F6" s="677"/>
      <c r="G6" s="678"/>
      <c r="H6" s="677"/>
      <c r="I6" s="677"/>
      <c r="J6" s="678"/>
      <c r="K6" s="677"/>
      <c r="L6" s="677"/>
      <c r="M6" s="1528"/>
      <c r="N6" s="1528"/>
      <c r="O6" s="1529"/>
    </row>
    <row r="7" spans="1:15" ht="16.5" thickBot="1">
      <c r="A7" s="676"/>
      <c r="B7" s="677"/>
      <c r="C7" s="678"/>
      <c r="D7" s="677"/>
      <c r="E7" s="678"/>
      <c r="F7" s="677"/>
      <c r="G7" s="678"/>
      <c r="H7" s="677"/>
      <c r="I7" s="677"/>
      <c r="J7" s="678"/>
      <c r="K7" s="677"/>
      <c r="L7" s="677"/>
      <c r="M7" s="1528"/>
      <c r="N7" s="1528"/>
      <c r="O7" s="1529"/>
    </row>
    <row r="8" spans="1:15" ht="16.5" thickBot="1">
      <c r="A8" s="676"/>
      <c r="B8" s="677"/>
      <c r="C8" s="678"/>
      <c r="D8" s="677"/>
      <c r="E8" s="678"/>
      <c r="F8" s="677"/>
      <c r="G8" s="678"/>
      <c r="H8" s="677"/>
      <c r="I8" s="677"/>
      <c r="J8" s="678"/>
      <c r="K8" s="677"/>
      <c r="L8" s="677"/>
      <c r="M8" s="1528"/>
      <c r="N8" s="1528"/>
      <c r="O8" s="1529"/>
    </row>
    <row r="9" spans="1:6" ht="15.75">
      <c r="A9" s="44"/>
      <c r="B9" s="45"/>
      <c r="C9" s="45"/>
      <c r="D9" s="45"/>
      <c r="E9" s="45"/>
      <c r="F9" s="45"/>
    </row>
  </sheetData>
  <sheetProtection/>
  <mergeCells count="1">
    <mergeCell ref="A2:L3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140625" defaultRowHeight="12.75"/>
  <cols>
    <col min="1" max="1" width="7.57421875" style="1530" customWidth="1"/>
    <col min="2" max="2" width="27.7109375" style="1530" customWidth="1"/>
    <col min="3" max="3" width="51.28125" style="1530" customWidth="1"/>
    <col min="4" max="4" width="31.28125" style="1530" customWidth="1"/>
    <col min="5" max="5" width="24.7109375" style="1530" customWidth="1"/>
    <col min="6" max="6" width="32.7109375" style="1530" customWidth="1"/>
    <col min="7" max="7" width="36.00390625" style="1530" customWidth="1"/>
    <col min="8" max="16384" width="9.140625" style="1530" customWidth="1"/>
  </cols>
  <sheetData>
    <row r="1" spans="1:7" ht="33" customHeight="1" thickBot="1">
      <c r="A1" s="1906" t="s">
        <v>989</v>
      </c>
      <c r="B1" s="1907"/>
      <c r="C1" s="1907"/>
      <c r="D1" s="1907"/>
      <c r="E1" s="1907"/>
      <c r="F1" s="1907"/>
      <c r="G1" s="1908"/>
    </row>
    <row r="2" spans="1:7" s="1531" customFormat="1" ht="93" customHeight="1" thickBot="1">
      <c r="A2" s="690" t="s">
        <v>212</v>
      </c>
      <c r="B2" s="670" t="s">
        <v>199</v>
      </c>
      <c r="C2" s="670" t="s">
        <v>990</v>
      </c>
      <c r="D2" s="670" t="s">
        <v>991</v>
      </c>
      <c r="E2" s="670" t="s">
        <v>992</v>
      </c>
      <c r="F2" s="670" t="s">
        <v>993</v>
      </c>
      <c r="G2" s="670" t="s">
        <v>825</v>
      </c>
    </row>
    <row r="3" spans="1:7" s="1531" customFormat="1" ht="56.25" customHeight="1" thickBot="1">
      <c r="A3" s="691">
        <v>1</v>
      </c>
      <c r="B3" s="692" t="s">
        <v>994</v>
      </c>
      <c r="C3" s="693"/>
      <c r="D3" s="693"/>
      <c r="E3" s="693"/>
      <c r="F3" s="693"/>
      <c r="G3" s="693"/>
    </row>
    <row r="4" spans="1:7" s="1531" customFormat="1" ht="56.25" customHeight="1" thickBot="1">
      <c r="A4" s="691">
        <v>2</v>
      </c>
      <c r="B4" s="692" t="s">
        <v>995</v>
      </c>
      <c r="C4" s="693"/>
      <c r="D4" s="693"/>
      <c r="E4" s="693"/>
      <c r="F4" s="693"/>
      <c r="G4" s="693"/>
    </row>
    <row r="5" spans="1:7" s="1531" customFormat="1" ht="56.25" customHeight="1" thickBot="1">
      <c r="A5" s="691">
        <v>3</v>
      </c>
      <c r="B5" s="692" t="s">
        <v>996</v>
      </c>
      <c r="C5" s="693"/>
      <c r="D5" s="693"/>
      <c r="E5" s="693"/>
      <c r="F5" s="693"/>
      <c r="G5" s="693"/>
    </row>
    <row r="6" spans="1:7" s="1531" customFormat="1" ht="56.25" customHeight="1" thickBot="1">
      <c r="A6" s="691">
        <v>4</v>
      </c>
      <c r="B6" s="692" t="s">
        <v>997</v>
      </c>
      <c r="C6" s="693"/>
      <c r="D6" s="693"/>
      <c r="E6" s="693"/>
      <c r="F6" s="693"/>
      <c r="G6" s="693"/>
    </row>
    <row r="7" spans="1:7" s="1531" customFormat="1" ht="56.25" customHeight="1" thickBot="1">
      <c r="A7" s="691">
        <v>5</v>
      </c>
      <c r="B7" s="692" t="s">
        <v>998</v>
      </c>
      <c r="C7" s="693"/>
      <c r="D7" s="693"/>
      <c r="E7" s="693"/>
      <c r="F7" s="693"/>
      <c r="G7" s="693"/>
    </row>
    <row r="8" spans="1:7" s="1531" customFormat="1" ht="56.25" customHeight="1" thickBot="1">
      <c r="A8" s="691">
        <v>6</v>
      </c>
      <c r="B8" s="692" t="s">
        <v>999</v>
      </c>
      <c r="C8" s="693"/>
      <c r="D8" s="693"/>
      <c r="E8" s="693"/>
      <c r="F8" s="693"/>
      <c r="G8" s="693"/>
    </row>
    <row r="9" spans="1:7" s="1531" customFormat="1" ht="56.25" customHeight="1" thickBot="1">
      <c r="A9" s="691">
        <v>7</v>
      </c>
      <c r="B9" s="694" t="s">
        <v>1000</v>
      </c>
      <c r="C9" s="693"/>
      <c r="D9" s="693"/>
      <c r="E9" s="693"/>
      <c r="F9" s="693"/>
      <c r="G9" s="693"/>
    </row>
    <row r="10" spans="1:7" s="1531" customFormat="1" ht="56.25" customHeight="1" thickBot="1">
      <c r="A10" s="691">
        <v>8</v>
      </c>
      <c r="B10" s="694" t="s">
        <v>1001</v>
      </c>
      <c r="C10" s="693"/>
      <c r="D10" s="693"/>
      <c r="E10" s="693"/>
      <c r="F10" s="693"/>
      <c r="G10" s="693"/>
    </row>
    <row r="11" spans="1:7" s="1531" customFormat="1" ht="105" customHeight="1" thickBot="1">
      <c r="A11" s="691">
        <v>9</v>
      </c>
      <c r="B11" s="692" t="s">
        <v>1002</v>
      </c>
      <c r="C11" s="693"/>
      <c r="D11" s="693"/>
      <c r="E11" s="693"/>
      <c r="F11" s="693"/>
      <c r="G11" s="693"/>
    </row>
    <row r="12" spans="1:7" s="1531" customFormat="1" ht="90.75" customHeight="1" thickBot="1">
      <c r="A12" s="691">
        <v>10</v>
      </c>
      <c r="B12" s="692" t="s">
        <v>1003</v>
      </c>
      <c r="C12" s="693"/>
      <c r="D12" s="693"/>
      <c r="E12" s="693"/>
      <c r="F12" s="693"/>
      <c r="G12" s="693"/>
    </row>
    <row r="13" spans="1:7" s="1531" customFormat="1" ht="56.25" customHeight="1" thickBot="1">
      <c r="A13" s="691">
        <v>11</v>
      </c>
      <c r="B13" s="692" t="s">
        <v>1004</v>
      </c>
      <c r="C13" s="693"/>
      <c r="D13" s="693"/>
      <c r="E13" s="693"/>
      <c r="F13" s="693"/>
      <c r="G13" s="693"/>
    </row>
    <row r="14" spans="1:7" s="1532" customFormat="1" ht="15.75">
      <c r="A14" s="695"/>
      <c r="B14" s="695"/>
      <c r="C14" s="695"/>
      <c r="D14" s="695"/>
      <c r="E14" s="695"/>
      <c r="F14" s="695"/>
      <c r="G14" s="695"/>
    </row>
    <row r="15" spans="1:7" s="1532" customFormat="1" ht="15.75">
      <c r="A15" s="695"/>
      <c r="B15" s="695"/>
      <c r="C15" s="695"/>
      <c r="D15" s="695"/>
      <c r="E15" s="695"/>
      <c r="F15" s="695"/>
      <c r="G15" s="695"/>
    </row>
    <row r="16" spans="1:7" s="1532" customFormat="1" ht="15.75">
      <c r="A16" s="695"/>
      <c r="B16" s="695"/>
      <c r="C16" s="695"/>
      <c r="D16" s="695"/>
      <c r="E16" s="695"/>
      <c r="F16" s="695"/>
      <c r="G16" s="695"/>
    </row>
    <row r="17" spans="1:7" s="1532" customFormat="1" ht="15.75">
      <c r="A17" s="695"/>
      <c r="B17" s="695"/>
      <c r="C17" s="695"/>
      <c r="D17" s="695"/>
      <c r="E17" s="695"/>
      <c r="F17" s="695"/>
      <c r="G17" s="695"/>
    </row>
    <row r="18" spans="1:7" s="1532" customFormat="1" ht="15.75">
      <c r="A18" s="695"/>
      <c r="B18" s="695"/>
      <c r="C18" s="695"/>
      <c r="D18" s="695"/>
      <c r="E18" s="695"/>
      <c r="F18" s="695"/>
      <c r="G18" s="695"/>
    </row>
    <row r="19" spans="1:7" s="1532" customFormat="1" ht="15.75">
      <c r="A19" s="695"/>
      <c r="B19" s="695"/>
      <c r="C19" s="695"/>
      <c r="D19" s="695"/>
      <c r="E19" s="695"/>
      <c r="F19" s="695"/>
      <c r="G19" s="695"/>
    </row>
    <row r="20" spans="1:7" s="1532" customFormat="1" ht="15.75">
      <c r="A20" s="695"/>
      <c r="B20" s="695"/>
      <c r="C20" s="695"/>
      <c r="D20" s="695"/>
      <c r="E20" s="695"/>
      <c r="F20" s="695"/>
      <c r="G20" s="695"/>
    </row>
    <row r="21" spans="1:7" s="1532" customFormat="1" ht="15.75">
      <c r="A21" s="695"/>
      <c r="B21" s="695"/>
      <c r="C21" s="695"/>
      <c r="D21" s="695"/>
      <c r="E21" s="695"/>
      <c r="F21" s="695"/>
      <c r="G21" s="695"/>
    </row>
    <row r="22" spans="1:7" s="1532" customFormat="1" ht="15.75">
      <c r="A22" s="695"/>
      <c r="B22" s="696"/>
      <c r="C22" s="696"/>
      <c r="D22" s="696"/>
      <c r="E22" s="696"/>
      <c r="F22" s="696"/>
      <c r="G22" s="696"/>
    </row>
    <row r="23" spans="1:7" s="1532" customFormat="1" ht="15.75">
      <c r="A23" s="695"/>
      <c r="B23" s="696"/>
      <c r="C23" s="696"/>
      <c r="D23" s="696"/>
      <c r="E23" s="696"/>
      <c r="F23" s="696"/>
      <c r="G23" s="696"/>
    </row>
    <row r="24" spans="1:7" s="1532" customFormat="1" ht="15.75">
      <c r="A24" s="695"/>
      <c r="B24" s="696"/>
      <c r="C24" s="696"/>
      <c r="D24" s="696"/>
      <c r="E24" s="696"/>
      <c r="F24" s="696"/>
      <c r="G24" s="696"/>
    </row>
    <row r="25" spans="1:7" s="1532" customFormat="1" ht="15.75">
      <c r="A25" s="695"/>
      <c r="B25" s="696"/>
      <c r="C25" s="696"/>
      <c r="D25" s="696"/>
      <c r="E25" s="696"/>
      <c r="F25" s="696"/>
      <c r="G25" s="696"/>
    </row>
    <row r="26" spans="1:7" s="1532" customFormat="1" ht="15.75">
      <c r="A26" s="695"/>
      <c r="B26" s="696"/>
      <c r="C26" s="696"/>
      <c r="D26" s="696"/>
      <c r="E26" s="696"/>
      <c r="F26" s="696"/>
      <c r="G26" s="696"/>
    </row>
    <row r="27" spans="1:7" s="1532" customFormat="1" ht="15.75">
      <c r="A27" s="695"/>
      <c r="B27" s="696"/>
      <c r="C27" s="696"/>
      <c r="D27" s="696"/>
      <c r="E27" s="696"/>
      <c r="F27" s="696"/>
      <c r="G27" s="696"/>
    </row>
    <row r="28" spans="1:7" s="1532" customFormat="1" ht="15.75">
      <c r="A28" s="695"/>
      <c r="B28" s="696"/>
      <c r="C28" s="696"/>
      <c r="D28" s="696"/>
      <c r="E28" s="696"/>
      <c r="F28" s="696"/>
      <c r="G28" s="696"/>
    </row>
    <row r="29" spans="1:7" s="1532" customFormat="1" ht="15.75">
      <c r="A29" s="695"/>
      <c r="B29" s="696"/>
      <c r="C29" s="696"/>
      <c r="D29" s="696"/>
      <c r="E29" s="696"/>
      <c r="F29" s="696"/>
      <c r="G29" s="696"/>
    </row>
    <row r="30" spans="1:7" ht="15.75">
      <c r="A30" s="697"/>
      <c r="B30" s="698"/>
      <c r="C30" s="698"/>
      <c r="D30" s="698"/>
      <c r="E30" s="698"/>
      <c r="F30" s="698"/>
      <c r="G30" s="698"/>
    </row>
    <row r="31" spans="1:7" ht="15.75">
      <c r="A31" s="697"/>
      <c r="B31" s="698"/>
      <c r="C31" s="698"/>
      <c r="D31" s="698"/>
      <c r="E31" s="698"/>
      <c r="F31" s="698"/>
      <c r="G31" s="698"/>
    </row>
    <row r="32" spans="1:7" ht="15.75">
      <c r="A32" s="1533"/>
      <c r="B32" s="697"/>
      <c r="C32" s="1534"/>
      <c r="D32" s="1534"/>
      <c r="E32" s="1534"/>
      <c r="F32" s="1534"/>
      <c r="G32" s="1533"/>
    </row>
    <row r="33" spans="1:7" ht="15.75">
      <c r="A33" s="1535"/>
      <c r="B33" s="1535"/>
      <c r="C33" s="1535"/>
      <c r="D33" s="1535"/>
      <c r="E33" s="1535"/>
      <c r="F33" s="1535"/>
      <c r="G33" s="153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1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/>
  </sheetPr>
  <dimension ref="A1:Z10"/>
  <sheetViews>
    <sheetView view="pageBreakPreview" zoomScale="70" zoomScaleSheetLayoutView="70" zoomScalePageLayoutView="0" workbookViewId="0" topLeftCell="A1">
      <pane xSplit="2" ySplit="3" topLeftCell="E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8.8515625" defaultRowHeight="12.75"/>
  <cols>
    <col min="1" max="1" width="10.140625" style="707" customWidth="1"/>
    <col min="2" max="2" width="35.57421875" style="707" customWidth="1"/>
    <col min="3" max="3" width="19.00390625" style="707" customWidth="1"/>
    <col min="4" max="4" width="36.140625" style="707" customWidth="1"/>
    <col min="5" max="5" width="25.00390625" style="707" customWidth="1"/>
    <col min="6" max="6" width="23.00390625" style="707" customWidth="1"/>
    <col min="7" max="7" width="22.28125" style="707" customWidth="1"/>
    <col min="8" max="9" width="12.57421875" style="707" customWidth="1"/>
    <col min="10" max="10" width="34.7109375" style="707" customWidth="1"/>
    <col min="11" max="11" width="21.57421875" style="707" customWidth="1"/>
    <col min="12" max="12" width="29.7109375" style="707" customWidth="1"/>
    <col min="13" max="13" width="41.28125" style="707" customWidth="1"/>
    <col min="14" max="14" width="27.57421875" style="707" customWidth="1"/>
    <col min="15" max="15" width="16.28125" style="707" customWidth="1"/>
    <col min="16" max="23" width="19.28125" style="707" customWidth="1"/>
    <col min="24" max="25" width="8.8515625" style="707" customWidth="1"/>
    <col min="26" max="26" width="11.57421875" style="707" customWidth="1"/>
    <col min="27" max="16384" width="8.8515625" style="707" customWidth="1"/>
  </cols>
  <sheetData>
    <row r="1" spans="1:26" ht="29.25" customHeight="1" thickBot="1">
      <c r="A1" s="1914" t="s">
        <v>1005</v>
      </c>
      <c r="B1" s="1915"/>
      <c r="C1" s="1915"/>
      <c r="D1" s="1915"/>
      <c r="E1" s="1915"/>
      <c r="F1" s="1915"/>
      <c r="G1" s="1915"/>
      <c r="H1" s="1915"/>
      <c r="I1" s="1915"/>
      <c r="J1" s="1915"/>
      <c r="K1" s="1915"/>
      <c r="L1" s="1915"/>
      <c r="M1" s="1915"/>
      <c r="N1" s="1915"/>
      <c r="O1" s="1915"/>
      <c r="P1" s="1915"/>
      <c r="Q1" s="1915"/>
      <c r="R1" s="1915"/>
      <c r="S1" s="1915"/>
      <c r="T1" s="1915"/>
      <c r="U1" s="1915"/>
      <c r="V1" s="1915"/>
      <c r="W1" s="1915"/>
      <c r="X1" s="1916"/>
      <c r="Y1" s="1916"/>
      <c r="Z1" s="1917"/>
    </row>
    <row r="2" spans="1:26" s="710" customFormat="1" ht="67.5" customHeight="1" thickBot="1">
      <c r="A2" s="1890" t="s">
        <v>212</v>
      </c>
      <c r="B2" s="1890" t="s">
        <v>1006</v>
      </c>
      <c r="C2" s="1890" t="s">
        <v>1007</v>
      </c>
      <c r="D2" s="1890" t="s">
        <v>1008</v>
      </c>
      <c r="E2" s="1890" t="s">
        <v>1009</v>
      </c>
      <c r="F2" s="1890" t="s">
        <v>1010</v>
      </c>
      <c r="G2" s="1890" t="s">
        <v>1011</v>
      </c>
      <c r="H2" s="1911" t="s">
        <v>1012</v>
      </c>
      <c r="I2" s="1913"/>
      <c r="J2" s="1890" t="s">
        <v>1013</v>
      </c>
      <c r="K2" s="1911" t="s">
        <v>1014</v>
      </c>
      <c r="L2" s="1912"/>
      <c r="M2" s="1913"/>
      <c r="N2" s="1911" t="s">
        <v>1015</v>
      </c>
      <c r="O2" s="1913"/>
      <c r="P2" s="1911" t="s">
        <v>1016</v>
      </c>
      <c r="Q2" s="1913"/>
      <c r="R2" s="1911" t="s">
        <v>1017</v>
      </c>
      <c r="S2" s="1912"/>
      <c r="T2" s="1913"/>
      <c r="U2" s="1911" t="s">
        <v>1018</v>
      </c>
      <c r="V2" s="1912"/>
      <c r="W2" s="1913"/>
      <c r="X2" s="708"/>
      <c r="Y2" s="708"/>
      <c r="Z2" s="709"/>
    </row>
    <row r="3" spans="1:26" s="710" customFormat="1" ht="195" customHeight="1" thickBot="1">
      <c r="A3" s="1891"/>
      <c r="B3" s="1891"/>
      <c r="C3" s="1891"/>
      <c r="D3" s="1891"/>
      <c r="E3" s="1891"/>
      <c r="F3" s="1891"/>
      <c r="G3" s="1891"/>
      <c r="H3" s="699" t="s">
        <v>1019</v>
      </c>
      <c r="I3" s="699" t="s">
        <v>1020</v>
      </c>
      <c r="J3" s="1891"/>
      <c r="K3" s="699" t="s">
        <v>522</v>
      </c>
      <c r="L3" s="699" t="s">
        <v>1021</v>
      </c>
      <c r="M3" s="699" t="s">
        <v>1022</v>
      </c>
      <c r="N3" s="699" t="s">
        <v>1023</v>
      </c>
      <c r="O3" s="699" t="s">
        <v>1024</v>
      </c>
      <c r="P3" s="699" t="s">
        <v>1025</v>
      </c>
      <c r="Q3" s="699" t="s">
        <v>1026</v>
      </c>
      <c r="R3" s="1546" t="s">
        <v>826</v>
      </c>
      <c r="S3" s="1546" t="s">
        <v>1027</v>
      </c>
      <c r="T3" s="1546" t="s">
        <v>1028</v>
      </c>
      <c r="U3" s="1545" t="s">
        <v>826</v>
      </c>
      <c r="V3" s="1546" t="s">
        <v>1027</v>
      </c>
      <c r="W3" s="1546" t="s">
        <v>827</v>
      </c>
      <c r="X3" s="711"/>
      <c r="Y3" s="711"/>
      <c r="Z3" s="711"/>
    </row>
    <row r="4" spans="1:26" ht="16.5" thickBot="1">
      <c r="A4" s="700"/>
      <c r="B4" s="701"/>
      <c r="C4" s="701"/>
      <c r="D4" s="701"/>
      <c r="E4" s="701"/>
      <c r="F4" s="701"/>
      <c r="G4" s="701"/>
      <c r="H4" s="1909"/>
      <c r="I4" s="1910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1537"/>
      <c r="U4" s="701"/>
      <c r="V4" s="701"/>
      <c r="W4" s="701"/>
      <c r="X4" s="712"/>
      <c r="Y4" s="712"/>
      <c r="Z4" s="713"/>
    </row>
    <row r="5" spans="1:26" ht="16.5" thickBot="1">
      <c r="A5" s="702"/>
      <c r="B5" s="703"/>
      <c r="C5" s="703"/>
      <c r="D5" s="703"/>
      <c r="E5" s="703"/>
      <c r="F5" s="703"/>
      <c r="G5" s="703"/>
      <c r="H5" s="1909"/>
      <c r="I5" s="1910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1547"/>
      <c r="U5" s="703"/>
      <c r="V5" s="703"/>
      <c r="W5" s="703"/>
      <c r="X5" s="714"/>
      <c r="Y5" s="714"/>
      <c r="Z5" s="713"/>
    </row>
    <row r="6" spans="1:26" ht="16.5" thickBot="1">
      <c r="A6" s="702"/>
      <c r="B6" s="703"/>
      <c r="C6" s="703"/>
      <c r="D6" s="703"/>
      <c r="E6" s="703"/>
      <c r="F6" s="703"/>
      <c r="G6" s="703"/>
      <c r="H6" s="1909"/>
      <c r="I6" s="1910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1547"/>
      <c r="U6" s="703"/>
      <c r="V6" s="703"/>
      <c r="W6" s="703"/>
      <c r="X6" s="713"/>
      <c r="Y6" s="713"/>
      <c r="Z6" s="713"/>
    </row>
    <row r="7" spans="1:26" ht="16.5" thickBot="1">
      <c r="A7" s="702"/>
      <c r="B7" s="703"/>
      <c r="C7" s="703"/>
      <c r="D7" s="703"/>
      <c r="E7" s="703"/>
      <c r="F7" s="703"/>
      <c r="G7" s="703"/>
      <c r="H7" s="1909"/>
      <c r="I7" s="1910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1547"/>
      <c r="U7" s="703"/>
      <c r="V7" s="703"/>
      <c r="W7" s="703"/>
      <c r="X7" s="715"/>
      <c r="Y7" s="715"/>
      <c r="Z7" s="713"/>
    </row>
    <row r="8" spans="1:26" ht="15">
      <c r="A8" s="713"/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</row>
    <row r="9" spans="1:26" ht="15.75">
      <c r="A9" s="715"/>
      <c r="B9" s="715"/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5"/>
      <c r="X9" s="715"/>
      <c r="Y9" s="715"/>
      <c r="Z9" s="713"/>
    </row>
    <row r="10" spans="1:26" s="717" customFormat="1" ht="15">
      <c r="A10" s="718"/>
      <c r="B10" s="718"/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</row>
  </sheetData>
  <sheetProtection/>
  <mergeCells count="19">
    <mergeCell ref="A1:Z1"/>
    <mergeCell ref="A2:A3"/>
    <mergeCell ref="B2:B3"/>
    <mergeCell ref="C2:C3"/>
    <mergeCell ref="D2:D3"/>
    <mergeCell ref="E2:E3"/>
    <mergeCell ref="F2:F3"/>
    <mergeCell ref="G2:G3"/>
    <mergeCell ref="J2:J3"/>
    <mergeCell ref="H7:I7"/>
    <mergeCell ref="H5:I5"/>
    <mergeCell ref="H6:I6"/>
    <mergeCell ref="R2:T2"/>
    <mergeCell ref="U2:W2"/>
    <mergeCell ref="H4:I4"/>
    <mergeCell ref="K2:M2"/>
    <mergeCell ref="N2:O2"/>
    <mergeCell ref="P2:Q2"/>
    <mergeCell ref="H2:I2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/>
  </sheetPr>
  <dimension ref="A1:Q1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8.8515625" defaultRowHeight="12.75"/>
  <cols>
    <col min="1" max="1" width="7.57421875" style="1549" customWidth="1"/>
    <col min="2" max="2" width="21.57421875" style="1549" customWidth="1"/>
    <col min="3" max="3" width="29.7109375" style="1549" customWidth="1"/>
    <col min="4" max="4" width="41.28125" style="1549" customWidth="1"/>
    <col min="5" max="5" width="27.57421875" style="1549" customWidth="1"/>
    <col min="6" max="6" width="16.28125" style="1549" customWidth="1"/>
    <col min="7" max="14" width="19.28125" style="1549" customWidth="1"/>
    <col min="15" max="16" width="8.8515625" style="1549" customWidth="1"/>
    <col min="17" max="17" width="11.57421875" style="1549" customWidth="1"/>
    <col min="18" max="16384" width="8.8515625" style="1549" customWidth="1"/>
  </cols>
  <sheetData>
    <row r="1" spans="1:17" ht="15.75">
      <c r="A1" s="1548"/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1548"/>
      <c r="Q1" s="1548"/>
    </row>
    <row r="2" spans="1:17" ht="15.75">
      <c r="A2" s="1548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</row>
    <row r="3" spans="1:17" ht="15.75">
      <c r="A3" s="1918"/>
      <c r="B3" s="1918"/>
      <c r="C3" s="1918"/>
      <c r="D3" s="1918"/>
      <c r="E3" s="1918"/>
      <c r="F3" s="1918"/>
      <c r="G3" s="1918"/>
      <c r="H3" s="1918"/>
      <c r="I3" s="1918"/>
      <c r="J3" s="1918"/>
      <c r="K3" s="1918"/>
      <c r="L3" s="1918"/>
      <c r="M3" s="1918"/>
      <c r="N3" s="1918"/>
      <c r="O3" s="1918"/>
      <c r="P3" s="1918"/>
      <c r="Q3" s="1918"/>
    </row>
    <row r="4" spans="1:17" ht="16.5" thickBot="1">
      <c r="A4" s="1918"/>
      <c r="B4" s="1918"/>
      <c r="C4" s="1918"/>
      <c r="D4" s="1918"/>
      <c r="E4" s="1918"/>
      <c r="F4" s="1918"/>
      <c r="G4" s="1918"/>
      <c r="H4" s="1918"/>
      <c r="I4" s="1918"/>
      <c r="J4" s="1918"/>
      <c r="K4" s="1918"/>
      <c r="L4" s="1918"/>
      <c r="M4" s="1918"/>
      <c r="N4" s="1918"/>
      <c r="O4" s="1918"/>
      <c r="P4" s="1918"/>
      <c r="Q4" s="1918"/>
    </row>
    <row r="5" spans="1:17" ht="16.5" thickBot="1">
      <c r="A5" s="1548"/>
      <c r="B5" s="704" t="s">
        <v>212</v>
      </c>
      <c r="C5" s="670" t="s">
        <v>1029</v>
      </c>
      <c r="D5" s="670" t="s">
        <v>1030</v>
      </c>
      <c r="E5" s="704" t="s">
        <v>1031</v>
      </c>
      <c r="F5" s="1548"/>
      <c r="G5" s="1548"/>
      <c r="H5" s="1548"/>
      <c r="I5" s="1548"/>
      <c r="J5" s="1548"/>
      <c r="K5" s="1548"/>
      <c r="L5" s="1548"/>
      <c r="M5" s="1548"/>
      <c r="N5" s="1548"/>
      <c r="O5" s="1548"/>
      <c r="P5" s="1548"/>
      <c r="Q5" s="1548"/>
    </row>
    <row r="6" spans="1:17" ht="16.5" thickBot="1">
      <c r="A6" s="1548"/>
      <c r="B6" s="1536"/>
      <c r="C6" s="705"/>
      <c r="D6" s="705"/>
      <c r="E6" s="1536"/>
      <c r="F6" s="1548"/>
      <c r="G6" s="1548"/>
      <c r="H6" s="1548"/>
      <c r="I6" s="1548"/>
      <c r="J6" s="1548"/>
      <c r="K6" s="1548"/>
      <c r="L6" s="1548"/>
      <c r="M6" s="1548"/>
      <c r="N6" s="1548"/>
      <c r="O6" s="1548"/>
      <c r="P6" s="1548"/>
      <c r="Q6" s="1548"/>
    </row>
    <row r="7" spans="1:17" ht="16.5" thickBot="1">
      <c r="A7" s="1548"/>
      <c r="B7" s="1536"/>
      <c r="C7" s="705"/>
      <c r="D7" s="705"/>
      <c r="E7" s="1536"/>
      <c r="F7" s="1548"/>
      <c r="G7" s="1548"/>
      <c r="H7" s="1548"/>
      <c r="I7" s="1548"/>
      <c r="J7" s="1548"/>
      <c r="K7" s="1548"/>
      <c r="L7" s="1548"/>
      <c r="M7" s="1548"/>
      <c r="N7" s="1548"/>
      <c r="O7" s="1548"/>
      <c r="P7" s="1548"/>
      <c r="Q7" s="1548"/>
    </row>
    <row r="8" spans="1:17" ht="16.5" thickBot="1">
      <c r="A8" s="1548"/>
      <c r="B8" s="1536"/>
      <c r="C8" s="705"/>
      <c r="D8" s="705"/>
      <c r="E8" s="1536"/>
      <c r="F8" s="1548"/>
      <c r="G8" s="1548"/>
      <c r="H8" s="1548"/>
      <c r="I8" s="1548"/>
      <c r="J8" s="1548"/>
      <c r="K8" s="1548"/>
      <c r="L8" s="1548"/>
      <c r="M8" s="1548"/>
      <c r="N8" s="1548"/>
      <c r="O8" s="1548"/>
      <c r="P8" s="1548"/>
      <c r="Q8" s="1548"/>
    </row>
    <row r="9" spans="1:17" ht="16.5" thickBot="1">
      <c r="A9" s="1548"/>
      <c r="B9" s="1536"/>
      <c r="C9" s="705"/>
      <c r="D9" s="705"/>
      <c r="E9" s="1536"/>
      <c r="F9" s="1548"/>
      <c r="G9" s="1548"/>
      <c r="H9" s="1548"/>
      <c r="I9" s="1548"/>
      <c r="J9" s="1548"/>
      <c r="K9" s="1548"/>
      <c r="L9" s="1548"/>
      <c r="M9" s="1548"/>
      <c r="N9" s="1548"/>
      <c r="O9" s="1548"/>
      <c r="P9" s="1548"/>
      <c r="Q9" s="1548"/>
    </row>
    <row r="10" spans="1:17" ht="16.5" thickBot="1">
      <c r="A10" s="1548"/>
      <c r="B10" s="706" t="s">
        <v>1032</v>
      </c>
      <c r="C10" s="705"/>
      <c r="D10" s="705"/>
      <c r="E10" s="1536"/>
      <c r="F10" s="1548"/>
      <c r="G10" s="1548"/>
      <c r="H10" s="1548"/>
      <c r="I10" s="1548"/>
      <c r="J10" s="1548"/>
      <c r="K10" s="1548"/>
      <c r="L10" s="1548"/>
      <c r="M10" s="1548"/>
      <c r="N10" s="1548"/>
      <c r="O10" s="1548"/>
      <c r="P10" s="1548"/>
      <c r="Q10" s="1548"/>
    </row>
    <row r="11" spans="1:17" s="1551" customFormat="1" ht="15.75">
      <c r="A11" s="1550"/>
      <c r="B11" s="1550"/>
      <c r="C11" s="1550"/>
      <c r="D11" s="1550"/>
      <c r="E11" s="1550"/>
      <c r="F11" s="1550"/>
      <c r="G11" s="1550"/>
      <c r="H11" s="1550"/>
      <c r="I11" s="1550"/>
      <c r="J11" s="1550"/>
      <c r="K11" s="1550"/>
      <c r="L11" s="1550"/>
      <c r="M11" s="1550"/>
      <c r="N11" s="1550"/>
      <c r="O11" s="1550"/>
      <c r="P11" s="1550"/>
      <c r="Q11" s="1550"/>
    </row>
    <row r="12" spans="1:17" s="1551" customFormat="1" ht="15.75">
      <c r="A12" s="1552"/>
      <c r="B12" s="1552"/>
      <c r="C12" s="1552"/>
      <c r="D12" s="1552"/>
      <c r="E12" s="1552"/>
      <c r="F12" s="1552"/>
      <c r="G12" s="1552"/>
      <c r="H12" s="1552"/>
      <c r="I12" s="1552"/>
      <c r="J12" s="1552"/>
      <c r="K12" s="1552"/>
      <c r="L12" s="1552"/>
      <c r="M12" s="1552"/>
      <c r="N12" s="1552"/>
      <c r="O12" s="1552"/>
      <c r="P12" s="1552"/>
      <c r="Q12" s="1552"/>
    </row>
    <row r="13" spans="1:17" s="1551" customFormat="1" ht="15.75">
      <c r="A13" s="1552"/>
      <c r="B13" s="1552"/>
      <c r="C13" s="1552"/>
      <c r="D13" s="1552"/>
      <c r="E13" s="1552"/>
      <c r="F13" s="1552"/>
      <c r="G13" s="1552"/>
      <c r="H13" s="1552"/>
      <c r="I13" s="1552"/>
      <c r="J13" s="1552"/>
      <c r="K13" s="1552"/>
      <c r="L13" s="1552"/>
      <c r="M13" s="1552"/>
      <c r="N13" s="1552"/>
      <c r="O13" s="1552"/>
      <c r="P13" s="1552"/>
      <c r="Q13" s="1552"/>
    </row>
  </sheetData>
  <sheetProtection/>
  <mergeCells count="1">
    <mergeCell ref="A3:Q4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/>
  </sheetPr>
  <dimension ref="A3:R13"/>
  <sheetViews>
    <sheetView view="pageBreakPreview" zoomScale="90" zoomScaleSheetLayoutView="90" zoomScalePageLayoutView="0" workbookViewId="0" topLeftCell="A1">
      <pane xSplit="2" ySplit="5" topLeftCell="C6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8.8515625" defaultRowHeight="12.75"/>
  <cols>
    <col min="1" max="1" width="12.57421875" style="707" customWidth="1"/>
    <col min="2" max="2" width="34.7109375" style="707" customWidth="1"/>
    <col min="3" max="3" width="21.57421875" style="707" customWidth="1"/>
    <col min="4" max="4" width="29.7109375" style="707" customWidth="1"/>
    <col min="5" max="5" width="41.28125" style="707" customWidth="1"/>
    <col min="6" max="6" width="27.57421875" style="707" customWidth="1"/>
    <col min="7" max="7" width="16.28125" style="707" customWidth="1"/>
    <col min="8" max="8" width="19.28125" style="707" customWidth="1"/>
    <col min="9" max="15" width="19.28125" style="1555" customWidth="1"/>
    <col min="16" max="17" width="8.8515625" style="1555" customWidth="1"/>
    <col min="18" max="18" width="11.57421875" style="1555" customWidth="1"/>
    <col min="19" max="16384" width="8.8515625" style="1555" customWidth="1"/>
  </cols>
  <sheetData>
    <row r="3" spans="1:8" s="1556" customFormat="1" ht="42" customHeight="1">
      <c r="A3" s="715"/>
      <c r="B3" s="1902" t="s">
        <v>1092</v>
      </c>
      <c r="C3" s="1903"/>
      <c r="D3" s="1903"/>
      <c r="E3" s="1903"/>
      <c r="F3" s="1903"/>
      <c r="G3" s="1903"/>
      <c r="H3" s="1903"/>
    </row>
    <row r="4" spans="1:8" s="1556" customFormat="1" ht="13.5" customHeight="1" thickBot="1">
      <c r="A4" s="715"/>
      <c r="B4" s="715"/>
      <c r="C4" s="715"/>
      <c r="D4" s="715"/>
      <c r="E4" s="715"/>
      <c r="F4" s="715"/>
      <c r="G4" s="715"/>
      <c r="H4" s="715"/>
    </row>
    <row r="5" spans="1:18" ht="126.75" thickBot="1">
      <c r="A5" s="715"/>
      <c r="B5" s="704" t="s">
        <v>212</v>
      </c>
      <c r="C5" s="670" t="s">
        <v>1033</v>
      </c>
      <c r="D5" s="670" t="s">
        <v>981</v>
      </c>
      <c r="E5" s="670" t="s">
        <v>1034</v>
      </c>
      <c r="F5" s="670" t="s">
        <v>1035</v>
      </c>
      <c r="G5" s="670" t="s">
        <v>1036</v>
      </c>
      <c r="H5" s="704" t="s">
        <v>1037</v>
      </c>
      <c r="I5" s="1556"/>
      <c r="J5" s="1556"/>
      <c r="K5" s="1556"/>
      <c r="L5" s="1556"/>
      <c r="M5" s="1556"/>
      <c r="N5" s="1556"/>
      <c r="O5" s="1556"/>
      <c r="P5" s="1556"/>
      <c r="Q5" s="1556"/>
      <c r="R5" s="1557"/>
    </row>
    <row r="6" spans="1:18" ht="45" customHeight="1" thickBot="1">
      <c r="A6" s="715"/>
      <c r="B6" s="691"/>
      <c r="C6" s="693"/>
      <c r="D6" s="693"/>
      <c r="E6" s="693"/>
      <c r="F6" s="693"/>
      <c r="G6" s="693"/>
      <c r="H6" s="691"/>
      <c r="I6" s="1556"/>
      <c r="J6" s="1556"/>
      <c r="K6" s="1556"/>
      <c r="L6" s="1556"/>
      <c r="M6" s="1556"/>
      <c r="N6" s="1556"/>
      <c r="O6" s="1556"/>
      <c r="P6" s="1556"/>
      <c r="Q6" s="1556"/>
      <c r="R6" s="1557"/>
    </row>
    <row r="7" spans="1:18" ht="45" customHeight="1" thickBot="1">
      <c r="A7" s="716"/>
      <c r="B7" s="691"/>
      <c r="C7" s="693"/>
      <c r="D7" s="693"/>
      <c r="E7" s="693"/>
      <c r="F7" s="693"/>
      <c r="G7" s="693"/>
      <c r="H7" s="691"/>
      <c r="I7" s="1558"/>
      <c r="J7" s="1558"/>
      <c r="K7" s="1558"/>
      <c r="L7" s="1558"/>
      <c r="M7" s="1558"/>
      <c r="N7" s="1558"/>
      <c r="O7" s="1558"/>
      <c r="P7" s="1558"/>
      <c r="Q7" s="1558"/>
      <c r="R7" s="1557"/>
    </row>
    <row r="8" spans="1:18" ht="45" customHeight="1" thickBot="1">
      <c r="A8" s="713"/>
      <c r="B8" s="691"/>
      <c r="C8" s="693"/>
      <c r="D8" s="693"/>
      <c r="E8" s="693"/>
      <c r="F8" s="693"/>
      <c r="G8" s="693"/>
      <c r="H8" s="691"/>
      <c r="I8" s="1557"/>
      <c r="J8" s="1557"/>
      <c r="K8" s="1557"/>
      <c r="L8" s="1557"/>
      <c r="M8" s="1557"/>
      <c r="N8" s="1557"/>
      <c r="O8" s="1557"/>
      <c r="P8" s="1557"/>
      <c r="Q8" s="1557"/>
      <c r="R8" s="1557"/>
    </row>
    <row r="9" spans="1:18" ht="45" customHeight="1" thickBot="1">
      <c r="A9" s="715"/>
      <c r="B9" s="691"/>
      <c r="C9" s="693"/>
      <c r="D9" s="693"/>
      <c r="E9" s="693"/>
      <c r="F9" s="693"/>
      <c r="G9" s="693"/>
      <c r="H9" s="691"/>
      <c r="I9" s="1556"/>
      <c r="J9" s="1556"/>
      <c r="K9" s="1556"/>
      <c r="L9" s="1556"/>
      <c r="M9" s="1556"/>
      <c r="N9" s="1556"/>
      <c r="O9" s="1556"/>
      <c r="P9" s="1556"/>
      <c r="Q9" s="1556"/>
      <c r="R9" s="1557"/>
    </row>
    <row r="10" spans="1:18" ht="15">
      <c r="A10" s="716"/>
      <c r="B10" s="716"/>
      <c r="C10" s="716"/>
      <c r="D10" s="716"/>
      <c r="E10" s="716"/>
      <c r="F10" s="716"/>
      <c r="G10" s="716"/>
      <c r="H10" s="716"/>
      <c r="I10" s="1558"/>
      <c r="J10" s="1558"/>
      <c r="K10" s="1558"/>
      <c r="L10" s="1558"/>
      <c r="M10" s="1558"/>
      <c r="N10" s="1558"/>
      <c r="O10" s="1558"/>
      <c r="P10" s="1558"/>
      <c r="Q10" s="1558"/>
      <c r="R10" s="1558"/>
    </row>
    <row r="11" spans="1:18" ht="15">
      <c r="A11" s="716"/>
      <c r="B11" s="716"/>
      <c r="C11" s="716"/>
      <c r="D11" s="716"/>
      <c r="E11" s="716"/>
      <c r="F11" s="716"/>
      <c r="G11" s="716"/>
      <c r="H11" s="716"/>
      <c r="I11" s="1558"/>
      <c r="J11" s="1558"/>
      <c r="K11" s="1558"/>
      <c r="L11" s="1558"/>
      <c r="M11" s="1558"/>
      <c r="N11" s="1558"/>
      <c r="O11" s="1558"/>
      <c r="P11" s="1558"/>
      <c r="Q11" s="1558"/>
      <c r="R11" s="1558"/>
    </row>
    <row r="12" spans="1:8" ht="15">
      <c r="A12" s="718"/>
      <c r="B12" s="718"/>
      <c r="C12" s="718"/>
      <c r="D12" s="718"/>
      <c r="E12" s="718"/>
      <c r="F12" s="718"/>
      <c r="G12" s="718"/>
      <c r="H12" s="718"/>
    </row>
    <row r="13" spans="1:8" ht="15">
      <c r="A13" s="718"/>
      <c r="B13" s="718"/>
      <c r="C13" s="718"/>
      <c r="D13" s="718"/>
      <c r="E13" s="718"/>
      <c r="F13" s="718"/>
      <c r="G13" s="718"/>
      <c r="H13" s="718"/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</sheetPr>
  <dimension ref="A1:Q14"/>
  <sheetViews>
    <sheetView view="pageBreakPreview" zoomScale="90" zoomScaleSheetLayoutView="90" zoomScalePageLayoutView="0" workbookViewId="0" topLeftCell="A1">
      <pane xSplit="2" ySplit="4" topLeftCell="C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8.8515625" defaultRowHeight="12.75"/>
  <cols>
    <col min="1" max="1" width="10.140625" style="707" customWidth="1"/>
    <col min="2" max="2" width="21.57421875" style="707" customWidth="1"/>
    <col min="3" max="3" width="29.7109375" style="707" customWidth="1"/>
    <col min="4" max="4" width="41.28125" style="707" customWidth="1"/>
    <col min="5" max="5" width="27.57421875" style="707" customWidth="1"/>
    <col min="6" max="6" width="21.8515625" style="707" customWidth="1"/>
    <col min="7" max="14" width="19.28125" style="707" customWidth="1"/>
    <col min="15" max="16" width="8.8515625" style="707" customWidth="1"/>
    <col min="17" max="17" width="11.57421875" style="707" customWidth="1"/>
    <col min="18" max="16384" width="8.8515625" style="707" customWidth="1"/>
  </cols>
  <sheetData>
    <row r="1" spans="1:17" ht="15">
      <c r="A1" s="713"/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</row>
    <row r="2" spans="1:17" s="1553" customFormat="1" ht="51.75" customHeight="1">
      <c r="A2" s="1556"/>
      <c r="B2" s="1903" t="s">
        <v>1041</v>
      </c>
      <c r="C2" s="1903"/>
      <c r="D2" s="1903"/>
      <c r="E2" s="1903"/>
      <c r="F2" s="1903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</row>
    <row r="3" spans="1:17" s="1553" customFormat="1" ht="16.5" thickBot="1">
      <c r="A3" s="1554"/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</row>
    <row r="4" spans="1:17" ht="95.25" thickBot="1">
      <c r="A4" s="715"/>
      <c r="B4" s="704" t="s">
        <v>212</v>
      </c>
      <c r="C4" s="704" t="s">
        <v>1038</v>
      </c>
      <c r="D4" s="704" t="s">
        <v>1039</v>
      </c>
      <c r="E4" s="704" t="s">
        <v>199</v>
      </c>
      <c r="F4" s="704" t="s">
        <v>1040</v>
      </c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3"/>
    </row>
    <row r="5" spans="1:17" ht="16.5" thickBot="1">
      <c r="A5" s="715"/>
      <c r="B5" s="691"/>
      <c r="C5" s="693"/>
      <c r="D5" s="693"/>
      <c r="E5" s="693"/>
      <c r="F5" s="691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3"/>
    </row>
    <row r="6" spans="1:17" ht="16.5" thickBot="1">
      <c r="A6" s="715"/>
      <c r="B6" s="691"/>
      <c r="C6" s="693"/>
      <c r="D6" s="693"/>
      <c r="E6" s="693"/>
      <c r="F6" s="691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3"/>
    </row>
    <row r="7" spans="1:17" ht="16.5" thickBot="1">
      <c r="A7" s="715"/>
      <c r="B7" s="691"/>
      <c r="C7" s="693"/>
      <c r="D7" s="693"/>
      <c r="E7" s="693"/>
      <c r="F7" s="691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3"/>
    </row>
    <row r="8" spans="1:17" ht="16.5" thickBot="1">
      <c r="A8" s="715"/>
      <c r="B8" s="691"/>
      <c r="C8" s="693"/>
      <c r="D8" s="693"/>
      <c r="E8" s="693"/>
      <c r="F8" s="691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3"/>
    </row>
    <row r="9" spans="1:17" s="1921" customFormat="1" ht="12.75">
      <c r="A9" s="1919"/>
      <c r="B9" s="1920"/>
      <c r="C9" s="1920"/>
      <c r="D9" s="1920"/>
      <c r="E9" s="1920"/>
      <c r="F9" s="1920"/>
      <c r="G9" s="1920"/>
      <c r="H9" s="1920"/>
      <c r="I9" s="1920"/>
      <c r="J9" s="1920"/>
      <c r="K9" s="1920"/>
      <c r="L9" s="1920"/>
      <c r="M9" s="1920"/>
      <c r="N9" s="1920"/>
      <c r="O9" s="1920"/>
      <c r="P9" s="1920"/>
      <c r="Q9" s="1920"/>
    </row>
    <row r="10" spans="1:17" s="1921" customFormat="1" ht="12.75">
      <c r="A10" s="1919"/>
      <c r="B10" s="1920"/>
      <c r="C10" s="1920"/>
      <c r="D10" s="1920"/>
      <c r="E10" s="1920"/>
      <c r="F10" s="1920"/>
      <c r="G10" s="1920"/>
      <c r="H10" s="1920"/>
      <c r="I10" s="1920"/>
      <c r="J10" s="1920"/>
      <c r="K10" s="1920"/>
      <c r="L10" s="1920"/>
      <c r="M10" s="1920"/>
      <c r="N10" s="1920"/>
      <c r="O10" s="1920"/>
      <c r="P10" s="1920"/>
      <c r="Q10" s="1920"/>
    </row>
    <row r="11" spans="1:17" s="717" customFormat="1" ht="15">
      <c r="A11" s="713"/>
      <c r="B11" s="716"/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</row>
    <row r="12" spans="1:17" s="717" customFormat="1" ht="15">
      <c r="A12" s="716"/>
      <c r="B12" s="716"/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</row>
    <row r="13" spans="1:17" s="717" customFormat="1" ht="15">
      <c r="A13" s="718"/>
      <c r="B13" s="718"/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8"/>
    </row>
    <row r="14" spans="1:17" s="717" customFormat="1" ht="15">
      <c r="A14" s="718"/>
      <c r="B14" s="718"/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</row>
  </sheetData>
  <sheetProtection/>
  <mergeCells count="2">
    <mergeCell ref="A9:IV10"/>
    <mergeCell ref="B2:F2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" sqref="C22"/>
    </sheetView>
  </sheetViews>
  <sheetFormatPr defaultColWidth="9.140625" defaultRowHeight="12.75"/>
  <cols>
    <col min="1" max="1" width="3.28125" style="212" bestFit="1" customWidth="1"/>
    <col min="2" max="2" width="54.7109375" style="124" customWidth="1"/>
    <col min="3" max="4" width="15.421875" style="124" customWidth="1"/>
    <col min="5" max="16384" width="9.140625" style="124" customWidth="1"/>
  </cols>
  <sheetData>
    <row r="1" spans="1:4" s="143" customFormat="1" ht="15.75" customHeight="1">
      <c r="A1" s="120"/>
      <c r="B1" s="121" t="s">
        <v>739</v>
      </c>
      <c r="C1" s="122"/>
      <c r="D1" s="123"/>
    </row>
    <row r="2" spans="1:4" s="143" customFormat="1" ht="18.75" customHeight="1">
      <c r="A2" s="120"/>
      <c r="B2" s="121" t="s">
        <v>849</v>
      </c>
      <c r="C2" s="125"/>
      <c r="D2" s="123"/>
    </row>
    <row r="3" spans="1:4" s="143" customFormat="1" ht="18.75" customHeight="1">
      <c r="A3" s="120"/>
      <c r="B3" s="121"/>
      <c r="C3" s="125"/>
      <c r="D3" s="123" t="s">
        <v>956</v>
      </c>
    </row>
    <row r="4" spans="1:4" s="191" customFormat="1" ht="16.5" thickBot="1">
      <c r="A4" s="188"/>
      <c r="B4" s="189" t="s">
        <v>887</v>
      </c>
      <c r="C4" s="190"/>
      <c r="D4" s="190"/>
    </row>
    <row r="5" spans="1:4" s="195" customFormat="1" ht="31.5">
      <c r="A5" s="192" t="s">
        <v>212</v>
      </c>
      <c r="B5" s="193" t="s">
        <v>207</v>
      </c>
      <c r="C5" s="193" t="s">
        <v>208</v>
      </c>
      <c r="D5" s="194" t="s">
        <v>213</v>
      </c>
    </row>
    <row r="6" spans="1:4" s="196" customFormat="1" ht="12.75">
      <c r="A6" s="134">
        <v>1</v>
      </c>
      <c r="B6" s="135" t="s">
        <v>888</v>
      </c>
      <c r="C6" s="136"/>
      <c r="D6" s="137"/>
    </row>
    <row r="7" spans="1:4" s="196" customFormat="1" ht="12.75">
      <c r="A7" s="134">
        <v>2</v>
      </c>
      <c r="B7" s="135" t="s">
        <v>889</v>
      </c>
      <c r="C7" s="136"/>
      <c r="D7" s="137"/>
    </row>
    <row r="8" spans="1:4" s="196" customFormat="1" ht="12.75">
      <c r="A8" s="134">
        <v>3</v>
      </c>
      <c r="B8" s="135" t="s">
        <v>784</v>
      </c>
      <c r="C8" s="136"/>
      <c r="D8" s="137"/>
    </row>
    <row r="9" spans="1:4" s="196" customFormat="1" ht="12.75">
      <c r="A9" s="134">
        <v>4</v>
      </c>
      <c r="B9" s="135" t="s">
        <v>823</v>
      </c>
      <c r="C9" s="136"/>
      <c r="D9" s="137"/>
    </row>
    <row r="10" spans="1:4" s="196" customFormat="1" ht="12.75">
      <c r="A10" s="134">
        <v>5</v>
      </c>
      <c r="B10" s="135" t="s">
        <v>785</v>
      </c>
      <c r="C10" s="136"/>
      <c r="D10" s="137"/>
    </row>
    <row r="11" spans="1:4" s="201" customFormat="1" ht="13.5" thickBot="1">
      <c r="A11" s="197">
        <v>6</v>
      </c>
      <c r="B11" s="198" t="s">
        <v>890</v>
      </c>
      <c r="C11" s="199">
        <f>SUM(C6:C10)</f>
        <v>0</v>
      </c>
      <c r="D11" s="200">
        <f>SUM(D6:D10)</f>
        <v>0</v>
      </c>
    </row>
    <row r="12" spans="1:4" s="196" customFormat="1" ht="18.75" customHeight="1" thickBot="1">
      <c r="A12" s="202"/>
      <c r="B12" s="1608" t="s">
        <v>891</v>
      </c>
      <c r="C12" s="1608"/>
      <c r="D12" s="1608"/>
    </row>
    <row r="13" spans="1:4" s="203" customFormat="1" ht="31.5">
      <c r="A13" s="192" t="s">
        <v>212</v>
      </c>
      <c r="B13" s="193" t="s">
        <v>207</v>
      </c>
      <c r="C13" s="193" t="s">
        <v>208</v>
      </c>
      <c r="D13" s="194" t="s">
        <v>213</v>
      </c>
    </row>
    <row r="14" spans="1:4" s="196" customFormat="1" ht="12.75">
      <c r="A14" s="204">
        <v>1</v>
      </c>
      <c r="B14" s="205" t="s">
        <v>892</v>
      </c>
      <c r="C14" s="206">
        <f>SUM(C15:C18)</f>
        <v>0</v>
      </c>
      <c r="D14" s="207">
        <f>SUM(D15:D18)</f>
        <v>0</v>
      </c>
    </row>
    <row r="15" spans="1:4" s="196" customFormat="1" ht="12.75">
      <c r="A15" s="134"/>
      <c r="B15" s="135" t="s">
        <v>893</v>
      </c>
      <c r="C15" s="136"/>
      <c r="D15" s="137"/>
    </row>
    <row r="16" spans="1:4" s="196" customFormat="1" ht="12.75">
      <c r="A16" s="134"/>
      <c r="B16" s="135" t="s">
        <v>894</v>
      </c>
      <c r="C16" s="136"/>
      <c r="D16" s="137"/>
    </row>
    <row r="17" spans="1:4" s="196" customFormat="1" ht="12.75">
      <c r="A17" s="134"/>
      <c r="B17" s="135" t="s">
        <v>895</v>
      </c>
      <c r="C17" s="136"/>
      <c r="D17" s="137"/>
    </row>
    <row r="18" spans="1:4" s="196" customFormat="1" ht="12.75">
      <c r="A18" s="134"/>
      <c r="B18" s="135" t="s">
        <v>896</v>
      </c>
      <c r="C18" s="136"/>
      <c r="D18" s="137"/>
    </row>
    <row r="19" spans="1:4" s="196" customFormat="1" ht="12.75">
      <c r="A19" s="204">
        <v>2</v>
      </c>
      <c r="B19" s="205" t="s">
        <v>897</v>
      </c>
      <c r="C19" s="206"/>
      <c r="D19" s="207"/>
    </row>
    <row r="20" spans="1:4" s="196" customFormat="1" ht="12.75">
      <c r="A20" s="204">
        <v>3</v>
      </c>
      <c r="B20" s="205" t="s">
        <v>898</v>
      </c>
      <c r="C20" s="206">
        <f>C14-C19</f>
        <v>0</v>
      </c>
      <c r="D20" s="207">
        <f>D14-D19</f>
        <v>0</v>
      </c>
    </row>
    <row r="21" spans="1:4" s="196" customFormat="1" ht="12.75">
      <c r="A21" s="204">
        <v>4</v>
      </c>
      <c r="B21" s="205" t="s">
        <v>899</v>
      </c>
      <c r="C21" s="206">
        <f>SUM(C22:C25)</f>
        <v>0</v>
      </c>
      <c r="D21" s="207">
        <f>SUM(D22:D25)</f>
        <v>0</v>
      </c>
    </row>
    <row r="22" spans="1:4" s="196" customFormat="1" ht="12.75">
      <c r="A22" s="134"/>
      <c r="B22" s="135" t="s">
        <v>900</v>
      </c>
      <c r="C22" s="136"/>
      <c r="D22" s="137"/>
    </row>
    <row r="23" spans="1:4" s="196" customFormat="1" ht="12.75">
      <c r="A23" s="134"/>
      <c r="B23" s="135" t="s">
        <v>901</v>
      </c>
      <c r="C23" s="136"/>
      <c r="D23" s="137"/>
    </row>
    <row r="24" spans="1:4" s="196" customFormat="1" ht="12.75">
      <c r="A24" s="134"/>
      <c r="B24" s="135" t="s">
        <v>902</v>
      </c>
      <c r="C24" s="136"/>
      <c r="D24" s="137"/>
    </row>
    <row r="25" spans="1:4" s="196" customFormat="1" ht="13.5" thickBot="1">
      <c r="A25" s="208"/>
      <c r="B25" s="209" t="s">
        <v>903</v>
      </c>
      <c r="C25" s="210"/>
      <c r="D25" s="211"/>
    </row>
    <row r="26" s="575" customFormat="1" ht="12.75">
      <c r="A26" s="576"/>
    </row>
    <row r="27" spans="1:2" s="575" customFormat="1" ht="12.75">
      <c r="A27" s="576"/>
      <c r="B27" s="575" t="s">
        <v>905</v>
      </c>
    </row>
    <row r="28" s="575" customFormat="1" ht="12.75">
      <c r="A28" s="576"/>
    </row>
    <row r="29" spans="1:2" s="575" customFormat="1" ht="12.75">
      <c r="A29" s="576"/>
      <c r="B29" s="575" t="s">
        <v>905</v>
      </c>
    </row>
    <row r="30" s="143" customFormat="1" ht="12.75">
      <c r="A30" s="142"/>
    </row>
  </sheetData>
  <sheetProtection password="C7AC" sheet="1"/>
  <mergeCells count="1"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5"/>
  <sheetViews>
    <sheetView view="pageBreakPreview" zoomScale="55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7" sqref="B57"/>
    </sheetView>
  </sheetViews>
  <sheetFormatPr defaultColWidth="9.140625" defaultRowHeight="12.75"/>
  <cols>
    <col min="1" max="1" width="8.7109375" style="723" customWidth="1"/>
    <col min="2" max="2" width="40.7109375" style="724" customWidth="1"/>
    <col min="3" max="4" width="15.57421875" style="724" customWidth="1"/>
    <col min="5" max="6" width="11.28125" style="724" customWidth="1"/>
    <col min="7" max="7" width="32.140625" style="724" customWidth="1"/>
    <col min="8" max="8" width="13.57421875" style="724" customWidth="1"/>
    <col min="9" max="9" width="11.7109375" style="724" customWidth="1"/>
    <col min="10" max="10" width="30.7109375" style="724" customWidth="1"/>
    <col min="11" max="16384" width="9.140625" style="724" customWidth="1"/>
  </cols>
  <sheetData>
    <row r="1" spans="1:2" s="722" customFormat="1" ht="15">
      <c r="A1" s="721"/>
      <c r="B1" s="722" t="s">
        <v>739</v>
      </c>
    </row>
    <row r="2" spans="1:2" s="722" customFormat="1" ht="15">
      <c r="A2" s="721"/>
      <c r="B2" s="722" t="s">
        <v>275</v>
      </c>
    </row>
    <row r="3" ht="14.25">
      <c r="J3" s="724" t="s">
        <v>956</v>
      </c>
    </row>
    <row r="4" spans="1:10" s="750" customFormat="1" ht="28.5">
      <c r="A4" s="747" t="s">
        <v>212</v>
      </c>
      <c r="B4" s="1613" t="s">
        <v>207</v>
      </c>
      <c r="C4" s="1611" t="s">
        <v>276</v>
      </c>
      <c r="D4" s="1611" t="s">
        <v>787</v>
      </c>
      <c r="E4" s="1609" t="s">
        <v>788</v>
      </c>
      <c r="F4" s="1610"/>
      <c r="G4" s="1613" t="s">
        <v>277</v>
      </c>
      <c r="H4" s="748" t="s">
        <v>632</v>
      </c>
      <c r="I4" s="749" t="s">
        <v>761</v>
      </c>
      <c r="J4" s="749" t="s">
        <v>278</v>
      </c>
    </row>
    <row r="5" spans="1:10" s="751" customFormat="1" ht="42.75">
      <c r="A5" s="747"/>
      <c r="B5" s="1614"/>
      <c r="C5" s="1612"/>
      <c r="D5" s="1612"/>
      <c r="E5" s="749" t="s">
        <v>835</v>
      </c>
      <c r="F5" s="749" t="s">
        <v>836</v>
      </c>
      <c r="G5" s="1614"/>
      <c r="H5" s="748"/>
      <c r="I5" s="749"/>
      <c r="J5" s="749"/>
    </row>
    <row r="6" spans="1:10" s="725" customFormat="1" ht="14.25">
      <c r="A6" s="726"/>
      <c r="B6" s="727">
        <v>1</v>
      </c>
      <c r="C6" s="728">
        <v>2</v>
      </c>
      <c r="D6" s="728">
        <v>3</v>
      </c>
      <c r="E6" s="727">
        <v>4</v>
      </c>
      <c r="F6" s="727">
        <v>5</v>
      </c>
      <c r="G6" s="729">
        <v>6</v>
      </c>
      <c r="H6" s="729">
        <v>7</v>
      </c>
      <c r="I6" s="727">
        <v>8</v>
      </c>
      <c r="J6" s="727">
        <v>9</v>
      </c>
    </row>
    <row r="7" spans="1:10" s="737" customFormat="1" ht="14.25">
      <c r="A7" s="730">
        <v>1</v>
      </c>
      <c r="B7" s="731" t="s">
        <v>282</v>
      </c>
      <c r="C7" s="1543">
        <f>C8+C20+C32+C43+C55</f>
        <v>0</v>
      </c>
      <c r="D7" s="1543">
        <f>D8+D20+D32+D43+D55</f>
        <v>0</v>
      </c>
      <c r="E7" s="733"/>
      <c r="F7" s="733"/>
      <c r="G7" s="734"/>
      <c r="H7" s="734"/>
      <c r="I7" s="735"/>
      <c r="J7" s="736"/>
    </row>
    <row r="8" spans="1:10" s="737" customFormat="1" ht="15">
      <c r="A8" s="1539" t="s">
        <v>221</v>
      </c>
      <c r="B8" s="1540" t="s">
        <v>246</v>
      </c>
      <c r="C8" s="1542">
        <f>SUM(C10:C19)</f>
        <v>0</v>
      </c>
      <c r="D8" s="1542">
        <f>SUM(D10:D19)</f>
        <v>0</v>
      </c>
      <c r="E8" s="1541"/>
      <c r="F8" s="1541"/>
      <c r="G8" s="1541"/>
      <c r="H8" s="1541"/>
      <c r="I8" s="1541"/>
      <c r="J8" s="1541"/>
    </row>
    <row r="9" spans="1:10" s="737" customFormat="1" ht="15">
      <c r="A9" s="738"/>
      <c r="B9" s="739" t="s">
        <v>1091</v>
      </c>
      <c r="C9" s="740"/>
      <c r="D9" s="740"/>
      <c r="E9" s="740"/>
      <c r="F9" s="740"/>
      <c r="G9" s="740"/>
      <c r="H9" s="740"/>
      <c r="I9" s="740"/>
      <c r="J9" s="740"/>
    </row>
    <row r="10" spans="1:10" s="737" customFormat="1" ht="15">
      <c r="A10" s="738"/>
      <c r="B10" s="739"/>
      <c r="C10" s="740"/>
      <c r="D10" s="740"/>
      <c r="E10" s="740"/>
      <c r="F10" s="740"/>
      <c r="G10" s="740"/>
      <c r="H10" s="740"/>
      <c r="I10" s="740"/>
      <c r="J10" s="740"/>
    </row>
    <row r="11" spans="1:10" s="737" customFormat="1" ht="15">
      <c r="A11" s="738"/>
      <c r="B11" s="739"/>
      <c r="C11" s="740"/>
      <c r="D11" s="740"/>
      <c r="E11" s="740"/>
      <c r="F11" s="740"/>
      <c r="G11" s="740"/>
      <c r="H11" s="740"/>
      <c r="I11" s="740"/>
      <c r="J11" s="740"/>
    </row>
    <row r="12" spans="1:10" s="737" customFormat="1" ht="15">
      <c r="A12" s="738"/>
      <c r="B12" s="739"/>
      <c r="C12" s="740"/>
      <c r="D12" s="740"/>
      <c r="E12" s="740"/>
      <c r="F12" s="740"/>
      <c r="G12" s="740"/>
      <c r="H12" s="740"/>
      <c r="I12" s="740"/>
      <c r="J12" s="740"/>
    </row>
    <row r="13" spans="1:10" s="737" customFormat="1" ht="15">
      <c r="A13" s="738"/>
      <c r="B13" s="739"/>
      <c r="C13" s="740"/>
      <c r="D13" s="740"/>
      <c r="E13" s="740"/>
      <c r="F13" s="740"/>
      <c r="G13" s="740"/>
      <c r="H13" s="740"/>
      <c r="I13" s="740"/>
      <c r="J13" s="740"/>
    </row>
    <row r="14" spans="1:10" s="737" customFormat="1" ht="15">
      <c r="A14" s="738"/>
      <c r="B14" s="739"/>
      <c r="C14" s="740"/>
      <c r="D14" s="740"/>
      <c r="E14" s="740"/>
      <c r="F14" s="740"/>
      <c r="G14" s="740"/>
      <c r="H14" s="740"/>
      <c r="I14" s="740"/>
      <c r="J14" s="740"/>
    </row>
    <row r="15" spans="1:10" s="737" customFormat="1" ht="15">
      <c r="A15" s="738"/>
      <c r="B15" s="739"/>
      <c r="C15" s="740"/>
      <c r="D15" s="740"/>
      <c r="E15" s="740"/>
      <c r="F15" s="740"/>
      <c r="G15" s="740"/>
      <c r="H15" s="740"/>
      <c r="I15" s="740"/>
      <c r="J15" s="740"/>
    </row>
    <row r="16" spans="1:10" s="737" customFormat="1" ht="15">
      <c r="A16" s="738"/>
      <c r="B16" s="739"/>
      <c r="C16" s="740"/>
      <c r="D16" s="740"/>
      <c r="E16" s="740"/>
      <c r="F16" s="740"/>
      <c r="G16" s="740"/>
      <c r="H16" s="740"/>
      <c r="I16" s="740"/>
      <c r="J16" s="740"/>
    </row>
    <row r="17" spans="1:10" s="737" customFormat="1" ht="15">
      <c r="A17" s="738"/>
      <c r="B17" s="739"/>
      <c r="C17" s="740"/>
      <c r="D17" s="740"/>
      <c r="E17" s="740"/>
      <c r="F17" s="740"/>
      <c r="G17" s="740"/>
      <c r="H17" s="740"/>
      <c r="I17" s="740"/>
      <c r="J17" s="740"/>
    </row>
    <row r="18" spans="1:10" s="737" customFormat="1" ht="15">
      <c r="A18" s="738"/>
      <c r="B18" s="739"/>
      <c r="C18" s="740"/>
      <c r="D18" s="740"/>
      <c r="E18" s="740"/>
      <c r="F18" s="740"/>
      <c r="G18" s="740"/>
      <c r="H18" s="740"/>
      <c r="I18" s="740"/>
      <c r="J18" s="740"/>
    </row>
    <row r="19" spans="1:10" s="737" customFormat="1" ht="15">
      <c r="A19" s="738"/>
      <c r="B19" s="739"/>
      <c r="C19" s="740"/>
      <c r="D19" s="740"/>
      <c r="E19" s="740"/>
      <c r="F19" s="740"/>
      <c r="G19" s="740"/>
      <c r="H19" s="740"/>
      <c r="I19" s="740"/>
      <c r="J19" s="740"/>
    </row>
    <row r="20" spans="1:10" s="737" customFormat="1" ht="15">
      <c r="A20" s="1539" t="s">
        <v>222</v>
      </c>
      <c r="B20" s="1540" t="s">
        <v>102</v>
      </c>
      <c r="C20" s="1542">
        <f>SUM(C22:C31)</f>
        <v>0</v>
      </c>
      <c r="D20" s="1542">
        <f>SUM(D22:D31)</f>
        <v>0</v>
      </c>
      <c r="E20" s="1541"/>
      <c r="F20" s="1541"/>
      <c r="G20" s="1541"/>
      <c r="H20" s="1541"/>
      <c r="I20" s="1541"/>
      <c r="J20" s="1541"/>
    </row>
    <row r="21" spans="1:10" s="737" customFormat="1" ht="15">
      <c r="A21" s="738"/>
      <c r="B21" s="739" t="s">
        <v>1091</v>
      </c>
      <c r="C21" s="740"/>
      <c r="D21" s="740"/>
      <c r="E21" s="740"/>
      <c r="F21" s="740"/>
      <c r="G21" s="740"/>
      <c r="H21" s="740"/>
      <c r="I21" s="740"/>
      <c r="J21" s="740"/>
    </row>
    <row r="22" spans="1:10" s="737" customFormat="1" ht="15">
      <c r="A22" s="738"/>
      <c r="B22" s="739"/>
      <c r="C22" s="740"/>
      <c r="D22" s="740"/>
      <c r="E22" s="740"/>
      <c r="F22" s="740"/>
      <c r="G22" s="740"/>
      <c r="H22" s="740"/>
      <c r="I22" s="740"/>
      <c r="J22" s="740"/>
    </row>
    <row r="23" spans="1:10" s="737" customFormat="1" ht="15">
      <c r="A23" s="738"/>
      <c r="B23" s="739"/>
      <c r="C23" s="740"/>
      <c r="D23" s="740"/>
      <c r="E23" s="740"/>
      <c r="F23" s="740"/>
      <c r="G23" s="740"/>
      <c r="H23" s="740"/>
      <c r="I23" s="740"/>
      <c r="J23" s="740"/>
    </row>
    <row r="24" spans="1:10" s="737" customFormat="1" ht="15">
      <c r="A24" s="738"/>
      <c r="B24" s="739"/>
      <c r="C24" s="740"/>
      <c r="D24" s="740"/>
      <c r="E24" s="740"/>
      <c r="F24" s="740"/>
      <c r="G24" s="740"/>
      <c r="H24" s="740"/>
      <c r="I24" s="740"/>
      <c r="J24" s="740"/>
    </row>
    <row r="25" spans="1:10" s="737" customFormat="1" ht="15">
      <c r="A25" s="738"/>
      <c r="B25" s="739"/>
      <c r="C25" s="740"/>
      <c r="D25" s="740"/>
      <c r="E25" s="740"/>
      <c r="F25" s="740"/>
      <c r="G25" s="740"/>
      <c r="H25" s="740"/>
      <c r="I25" s="740"/>
      <c r="J25" s="740"/>
    </row>
    <row r="26" spans="1:10" s="737" customFormat="1" ht="15">
      <c r="A26" s="738"/>
      <c r="B26" s="739"/>
      <c r="C26" s="740"/>
      <c r="D26" s="740"/>
      <c r="E26" s="740"/>
      <c r="F26" s="740"/>
      <c r="G26" s="740"/>
      <c r="H26" s="740"/>
      <c r="I26" s="740"/>
      <c r="J26" s="740"/>
    </row>
    <row r="27" spans="1:10" s="737" customFormat="1" ht="15">
      <c r="A27" s="738"/>
      <c r="B27" s="739"/>
      <c r="C27" s="740"/>
      <c r="D27" s="740"/>
      <c r="E27" s="740"/>
      <c r="F27" s="740"/>
      <c r="G27" s="740"/>
      <c r="H27" s="740"/>
      <c r="I27" s="740"/>
      <c r="J27" s="740"/>
    </row>
    <row r="28" spans="1:10" s="737" customFormat="1" ht="15">
      <c r="A28" s="738"/>
      <c r="B28" s="739"/>
      <c r="C28" s="740"/>
      <c r="D28" s="740"/>
      <c r="E28" s="740"/>
      <c r="F28" s="740"/>
      <c r="G28" s="740"/>
      <c r="H28" s="740"/>
      <c r="I28" s="740"/>
      <c r="J28" s="740"/>
    </row>
    <row r="29" spans="1:10" s="737" customFormat="1" ht="15">
      <c r="A29" s="738"/>
      <c r="B29" s="739"/>
      <c r="C29" s="740"/>
      <c r="D29" s="740"/>
      <c r="E29" s="740"/>
      <c r="F29" s="740"/>
      <c r="G29" s="740"/>
      <c r="H29" s="740"/>
      <c r="I29" s="740"/>
      <c r="J29" s="740"/>
    </row>
    <row r="30" spans="1:10" s="737" customFormat="1" ht="15">
      <c r="A30" s="738"/>
      <c r="B30" s="739"/>
      <c r="C30" s="740"/>
      <c r="D30" s="740"/>
      <c r="E30" s="740"/>
      <c r="F30" s="740"/>
      <c r="G30" s="740"/>
      <c r="H30" s="740"/>
      <c r="I30" s="740"/>
      <c r="J30" s="740"/>
    </row>
    <row r="31" spans="1:10" s="737" customFormat="1" ht="15">
      <c r="A31" s="738"/>
      <c r="B31" s="739"/>
      <c r="C31" s="740"/>
      <c r="D31" s="740"/>
      <c r="E31" s="740"/>
      <c r="F31" s="740"/>
      <c r="G31" s="740"/>
      <c r="H31" s="740"/>
      <c r="I31" s="740"/>
      <c r="J31" s="740"/>
    </row>
    <row r="32" spans="1:10" s="737" customFormat="1" ht="30">
      <c r="A32" s="1539" t="s">
        <v>223</v>
      </c>
      <c r="B32" s="1540" t="s">
        <v>247</v>
      </c>
      <c r="C32" s="1542">
        <f>SUM(C34:C42)</f>
        <v>0</v>
      </c>
      <c r="D32" s="1542">
        <f>SUM(D34:D42)</f>
        <v>0</v>
      </c>
      <c r="E32" s="1541"/>
      <c r="F32" s="1541"/>
      <c r="G32" s="1541"/>
      <c r="H32" s="1541"/>
      <c r="I32" s="1541"/>
      <c r="J32" s="1541"/>
    </row>
    <row r="33" spans="1:10" s="737" customFormat="1" ht="15">
      <c r="A33" s="738"/>
      <c r="B33" s="739" t="s">
        <v>1091</v>
      </c>
      <c r="C33" s="740"/>
      <c r="D33" s="740"/>
      <c r="E33" s="740"/>
      <c r="F33" s="740"/>
      <c r="G33" s="740"/>
      <c r="H33" s="740"/>
      <c r="I33" s="740"/>
      <c r="J33" s="740"/>
    </row>
    <row r="34" spans="1:10" s="737" customFormat="1" ht="15">
      <c r="A34" s="738"/>
      <c r="B34" s="739"/>
      <c r="C34" s="740"/>
      <c r="D34" s="740"/>
      <c r="E34" s="740"/>
      <c r="F34" s="740"/>
      <c r="G34" s="740"/>
      <c r="H34" s="740"/>
      <c r="I34" s="740"/>
      <c r="J34" s="740"/>
    </row>
    <row r="35" spans="1:10" s="737" customFormat="1" ht="15">
      <c r="A35" s="738"/>
      <c r="B35" s="739"/>
      <c r="C35" s="740"/>
      <c r="D35" s="740"/>
      <c r="E35" s="740"/>
      <c r="F35" s="740"/>
      <c r="G35" s="740"/>
      <c r="H35" s="740"/>
      <c r="I35" s="740"/>
      <c r="J35" s="740"/>
    </row>
    <row r="36" spans="1:10" s="737" customFormat="1" ht="15">
      <c r="A36" s="738"/>
      <c r="B36" s="739"/>
      <c r="C36" s="740"/>
      <c r="D36" s="740"/>
      <c r="E36" s="740"/>
      <c r="F36" s="740"/>
      <c r="G36" s="740"/>
      <c r="H36" s="740"/>
      <c r="I36" s="740"/>
      <c r="J36" s="740"/>
    </row>
    <row r="37" spans="1:10" s="737" customFormat="1" ht="15">
      <c r="A37" s="738"/>
      <c r="B37" s="739"/>
      <c r="C37" s="740"/>
      <c r="D37" s="740"/>
      <c r="E37" s="740"/>
      <c r="F37" s="740"/>
      <c r="G37" s="740"/>
      <c r="H37" s="740"/>
      <c r="I37" s="740"/>
      <c r="J37" s="740"/>
    </row>
    <row r="38" spans="1:10" s="737" customFormat="1" ht="15">
      <c r="A38" s="738"/>
      <c r="B38" s="739"/>
      <c r="C38" s="740"/>
      <c r="D38" s="740"/>
      <c r="E38" s="740"/>
      <c r="F38" s="740"/>
      <c r="G38" s="740"/>
      <c r="H38" s="740"/>
      <c r="I38" s="740"/>
      <c r="J38" s="740"/>
    </row>
    <row r="39" spans="1:10" s="737" customFormat="1" ht="15">
      <c r="A39" s="738"/>
      <c r="B39" s="739"/>
      <c r="C39" s="740"/>
      <c r="D39" s="740"/>
      <c r="E39" s="740"/>
      <c r="F39" s="740"/>
      <c r="G39" s="740"/>
      <c r="H39" s="740"/>
      <c r="I39" s="740"/>
      <c r="J39" s="740"/>
    </row>
    <row r="40" spans="1:10" s="737" customFormat="1" ht="15">
      <c r="A40" s="738"/>
      <c r="B40" s="739"/>
      <c r="C40" s="740"/>
      <c r="D40" s="740"/>
      <c r="E40" s="740"/>
      <c r="F40" s="740"/>
      <c r="G40" s="740"/>
      <c r="H40" s="740"/>
      <c r="I40" s="740"/>
      <c r="J40" s="740"/>
    </row>
    <row r="41" spans="1:10" s="737" customFormat="1" ht="15">
      <c r="A41" s="738"/>
      <c r="B41" s="739"/>
      <c r="C41" s="740"/>
      <c r="D41" s="740"/>
      <c r="E41" s="740"/>
      <c r="F41" s="740"/>
      <c r="G41" s="740"/>
      <c r="H41" s="740"/>
      <c r="I41" s="740"/>
      <c r="J41" s="740"/>
    </row>
    <row r="42" spans="1:10" s="737" customFormat="1" ht="15">
      <c r="A42" s="738"/>
      <c r="B42" s="739"/>
      <c r="C42" s="740"/>
      <c r="D42" s="740"/>
      <c r="E42" s="740"/>
      <c r="F42" s="740"/>
      <c r="G42" s="740"/>
      <c r="H42" s="740"/>
      <c r="I42" s="740"/>
      <c r="J42" s="740"/>
    </row>
    <row r="43" spans="1:10" s="737" customFormat="1" ht="15">
      <c r="A43" s="1539" t="s">
        <v>224</v>
      </c>
      <c r="B43" s="1540" t="s">
        <v>101</v>
      </c>
      <c r="C43" s="1542">
        <f>SUM(C45:C54)</f>
        <v>0</v>
      </c>
      <c r="D43" s="1542">
        <f>SUM(D45:D54)</f>
        <v>0</v>
      </c>
      <c r="E43" s="1541"/>
      <c r="F43" s="1541"/>
      <c r="G43" s="1541"/>
      <c r="H43" s="1541"/>
      <c r="I43" s="1541"/>
      <c r="J43" s="1541"/>
    </row>
    <row r="44" spans="1:10" s="737" customFormat="1" ht="15">
      <c r="A44" s="738"/>
      <c r="B44" s="739" t="s">
        <v>1091</v>
      </c>
      <c r="C44" s="740"/>
      <c r="D44" s="740"/>
      <c r="E44" s="740"/>
      <c r="F44" s="740"/>
      <c r="G44" s="740"/>
      <c r="H44" s="740"/>
      <c r="I44" s="740"/>
      <c r="J44" s="740"/>
    </row>
    <row r="45" spans="1:10" s="737" customFormat="1" ht="15">
      <c r="A45" s="738"/>
      <c r="B45" s="739"/>
      <c r="C45" s="740"/>
      <c r="D45" s="740"/>
      <c r="E45" s="740"/>
      <c r="F45" s="740"/>
      <c r="G45" s="740"/>
      <c r="H45" s="740"/>
      <c r="I45" s="740"/>
      <c r="J45" s="740"/>
    </row>
    <row r="46" spans="1:10" s="737" customFormat="1" ht="15">
      <c r="A46" s="738"/>
      <c r="B46" s="739"/>
      <c r="C46" s="740"/>
      <c r="D46" s="740"/>
      <c r="E46" s="740"/>
      <c r="F46" s="740"/>
      <c r="G46" s="740"/>
      <c r="H46" s="740"/>
      <c r="I46" s="740"/>
      <c r="J46" s="740"/>
    </row>
    <row r="47" spans="1:10" s="737" customFormat="1" ht="15">
      <c r="A47" s="738"/>
      <c r="B47" s="739"/>
      <c r="C47" s="740"/>
      <c r="D47" s="740"/>
      <c r="E47" s="740"/>
      <c r="F47" s="740"/>
      <c r="G47" s="740"/>
      <c r="H47" s="740"/>
      <c r="I47" s="740"/>
      <c r="J47" s="740"/>
    </row>
    <row r="48" spans="1:10" s="737" customFormat="1" ht="15">
      <c r="A48" s="738"/>
      <c r="B48" s="739"/>
      <c r="C48" s="740"/>
      <c r="D48" s="740"/>
      <c r="E48" s="740"/>
      <c r="F48" s="740"/>
      <c r="G48" s="740"/>
      <c r="H48" s="740"/>
      <c r="I48" s="740"/>
      <c r="J48" s="740"/>
    </row>
    <row r="49" spans="1:10" s="737" customFormat="1" ht="15">
      <c r="A49" s="738"/>
      <c r="B49" s="739"/>
      <c r="C49" s="740"/>
      <c r="D49" s="740"/>
      <c r="E49" s="740"/>
      <c r="F49" s="740"/>
      <c r="G49" s="740"/>
      <c r="H49" s="740"/>
      <c r="I49" s="740"/>
      <c r="J49" s="740"/>
    </row>
    <row r="50" spans="1:10" s="737" customFormat="1" ht="15">
      <c r="A50" s="738"/>
      <c r="B50" s="739"/>
      <c r="C50" s="740"/>
      <c r="D50" s="740"/>
      <c r="E50" s="740"/>
      <c r="F50" s="740"/>
      <c r="G50" s="740"/>
      <c r="H50" s="740"/>
      <c r="I50" s="740"/>
      <c r="J50" s="740"/>
    </row>
    <row r="51" spans="1:10" s="737" customFormat="1" ht="15">
      <c r="A51" s="738"/>
      <c r="B51" s="739"/>
      <c r="C51" s="740"/>
      <c r="D51" s="740"/>
      <c r="E51" s="740"/>
      <c r="F51" s="740"/>
      <c r="G51" s="740"/>
      <c r="H51" s="740"/>
      <c r="I51" s="740"/>
      <c r="J51" s="740"/>
    </row>
    <row r="52" spans="1:10" s="737" customFormat="1" ht="15">
      <c r="A52" s="738"/>
      <c r="B52" s="739"/>
      <c r="C52" s="740"/>
      <c r="D52" s="740"/>
      <c r="E52" s="740"/>
      <c r="F52" s="740"/>
      <c r="G52" s="740"/>
      <c r="H52" s="740"/>
      <c r="I52" s="740"/>
      <c r="J52" s="740"/>
    </row>
    <row r="53" spans="1:10" s="737" customFormat="1" ht="15">
      <c r="A53" s="738"/>
      <c r="B53" s="739"/>
      <c r="C53" s="740"/>
      <c r="D53" s="740"/>
      <c r="E53" s="740"/>
      <c r="F53" s="740"/>
      <c r="G53" s="740"/>
      <c r="H53" s="740"/>
      <c r="I53" s="740"/>
      <c r="J53" s="740"/>
    </row>
    <row r="54" spans="1:10" s="737" customFormat="1" ht="15">
      <c r="A54" s="738"/>
      <c r="B54" s="739"/>
      <c r="C54" s="740"/>
      <c r="D54" s="740"/>
      <c r="E54" s="740"/>
      <c r="F54" s="740"/>
      <c r="G54" s="740"/>
      <c r="H54" s="740"/>
      <c r="I54" s="740"/>
      <c r="J54" s="740"/>
    </row>
    <row r="55" spans="1:10" s="737" customFormat="1" ht="15">
      <c r="A55" s="1539" t="s">
        <v>225</v>
      </c>
      <c r="B55" s="1540" t="s">
        <v>789</v>
      </c>
      <c r="C55" s="1542">
        <f>SUM(C57:C61)</f>
        <v>0</v>
      </c>
      <c r="D55" s="1542">
        <f>SUM(D57:D61)</f>
        <v>0</v>
      </c>
      <c r="E55" s="1541"/>
      <c r="F55" s="1541"/>
      <c r="G55" s="1541"/>
      <c r="H55" s="1541"/>
      <c r="I55" s="1541"/>
      <c r="J55" s="1541"/>
    </row>
    <row r="56" spans="1:10" s="737" customFormat="1" ht="15">
      <c r="A56" s="738"/>
      <c r="B56" s="739" t="s">
        <v>1091</v>
      </c>
      <c r="C56" s="1538"/>
      <c r="D56" s="1538"/>
      <c r="E56" s="740"/>
      <c r="F56" s="740"/>
      <c r="G56" s="1538"/>
      <c r="H56" s="1538"/>
      <c r="I56" s="1538"/>
      <c r="J56" s="740"/>
    </row>
    <row r="57" spans="1:10" s="737" customFormat="1" ht="15">
      <c r="A57" s="738"/>
      <c r="B57" s="739"/>
      <c r="C57" s="1538"/>
      <c r="D57" s="1538"/>
      <c r="E57" s="740"/>
      <c r="F57" s="740"/>
      <c r="G57" s="1538"/>
      <c r="H57" s="1538"/>
      <c r="I57" s="1538"/>
      <c r="J57" s="740"/>
    </row>
    <row r="58" spans="1:10" s="737" customFormat="1" ht="15">
      <c r="A58" s="738"/>
      <c r="B58" s="739"/>
      <c r="C58" s="1538"/>
      <c r="D58" s="1538"/>
      <c r="E58" s="740"/>
      <c r="F58" s="740"/>
      <c r="G58" s="1538"/>
      <c r="H58" s="1538"/>
      <c r="I58" s="1538"/>
      <c r="J58" s="740"/>
    </row>
    <row r="59" spans="1:10" s="737" customFormat="1" ht="15">
      <c r="A59" s="738"/>
      <c r="B59" s="739"/>
      <c r="C59" s="1538"/>
      <c r="D59" s="1538"/>
      <c r="E59" s="740"/>
      <c r="F59" s="740"/>
      <c r="G59" s="1538"/>
      <c r="H59" s="1538"/>
      <c r="I59" s="1538"/>
      <c r="J59" s="740"/>
    </row>
    <row r="60" spans="1:10" s="737" customFormat="1" ht="15">
      <c r="A60" s="738"/>
      <c r="B60" s="739"/>
      <c r="C60" s="1538"/>
      <c r="D60" s="1538"/>
      <c r="E60" s="740"/>
      <c r="F60" s="740"/>
      <c r="G60" s="1538"/>
      <c r="H60" s="1538"/>
      <c r="I60" s="1538"/>
      <c r="J60" s="740"/>
    </row>
    <row r="61" spans="1:10" s="737" customFormat="1" ht="15">
      <c r="A61" s="738"/>
      <c r="B61" s="739"/>
      <c r="C61" s="1538"/>
      <c r="D61" s="1538"/>
      <c r="E61" s="740"/>
      <c r="F61" s="740"/>
      <c r="G61" s="1538"/>
      <c r="H61" s="1538"/>
      <c r="I61" s="1538"/>
      <c r="J61" s="740"/>
    </row>
    <row r="62" spans="1:10" s="737" customFormat="1" ht="14.25">
      <c r="A62" s="730">
        <v>2</v>
      </c>
      <c r="B62" s="731" t="s">
        <v>249</v>
      </c>
      <c r="C62" s="735">
        <f>SUM(C64:C68)</f>
        <v>0</v>
      </c>
      <c r="D62" s="735">
        <f>SUM(D64:D68)</f>
        <v>0</v>
      </c>
      <c r="E62" s="733"/>
      <c r="F62" s="733"/>
      <c r="G62" s="734"/>
      <c r="H62" s="735"/>
      <c r="I62" s="735"/>
      <c r="J62" s="736"/>
    </row>
    <row r="63" spans="1:10" s="737" customFormat="1" ht="15">
      <c r="A63" s="738"/>
      <c r="B63" s="739" t="s">
        <v>1091</v>
      </c>
      <c r="C63" s="1538"/>
      <c r="D63" s="1538"/>
      <c r="E63" s="740"/>
      <c r="F63" s="740"/>
      <c r="G63" s="1538"/>
      <c r="H63" s="1538"/>
      <c r="I63" s="1538"/>
      <c r="J63" s="740"/>
    </row>
    <row r="64" spans="1:10" s="737" customFormat="1" ht="15">
      <c r="A64" s="738"/>
      <c r="B64" s="739"/>
      <c r="C64" s="1538"/>
      <c r="D64" s="1538"/>
      <c r="E64" s="740"/>
      <c r="F64" s="740"/>
      <c r="G64" s="1538"/>
      <c r="H64" s="1538"/>
      <c r="I64" s="1538"/>
      <c r="J64" s="740"/>
    </row>
    <row r="65" spans="1:10" s="737" customFormat="1" ht="15">
      <c r="A65" s="738"/>
      <c r="B65" s="739"/>
      <c r="C65" s="1538"/>
      <c r="D65" s="1538"/>
      <c r="E65" s="740"/>
      <c r="F65" s="740"/>
      <c r="G65" s="1538"/>
      <c r="H65" s="1538"/>
      <c r="I65" s="1538"/>
      <c r="J65" s="740"/>
    </row>
    <row r="66" spans="1:10" s="737" customFormat="1" ht="15">
      <c r="A66" s="738"/>
      <c r="B66" s="739"/>
      <c r="C66" s="1538"/>
      <c r="D66" s="1538"/>
      <c r="E66" s="740"/>
      <c r="F66" s="740"/>
      <c r="G66" s="1538"/>
      <c r="H66" s="1538"/>
      <c r="I66" s="1538"/>
      <c r="J66" s="740"/>
    </row>
    <row r="67" spans="1:10" s="737" customFormat="1" ht="15">
      <c r="A67" s="738"/>
      <c r="B67" s="739"/>
      <c r="C67" s="1538"/>
      <c r="D67" s="1538"/>
      <c r="E67" s="740"/>
      <c r="F67" s="740"/>
      <c r="G67" s="1538"/>
      <c r="H67" s="1538"/>
      <c r="I67" s="1538"/>
      <c r="J67" s="740"/>
    </row>
    <row r="68" spans="1:10" s="737" customFormat="1" ht="15">
      <c r="A68" s="738"/>
      <c r="B68" s="739"/>
      <c r="C68" s="1538"/>
      <c r="D68" s="1538"/>
      <c r="E68" s="740"/>
      <c r="F68" s="740"/>
      <c r="G68" s="1538"/>
      <c r="H68" s="1538"/>
      <c r="I68" s="1538"/>
      <c r="J68" s="740"/>
    </row>
    <row r="69" spans="1:10" s="737" customFormat="1" ht="14.25">
      <c r="A69" s="730">
        <v>3</v>
      </c>
      <c r="B69" s="731" t="s">
        <v>257</v>
      </c>
      <c r="C69" s="735"/>
      <c r="D69" s="735"/>
      <c r="E69" s="733"/>
      <c r="F69" s="733"/>
      <c r="G69" s="734"/>
      <c r="H69" s="735"/>
      <c r="I69" s="735"/>
      <c r="J69" s="736"/>
    </row>
    <row r="70" spans="1:10" s="737" customFormat="1" ht="15">
      <c r="A70" s="738"/>
      <c r="B70" s="739" t="s">
        <v>1091</v>
      </c>
      <c r="C70" s="1538"/>
      <c r="D70" s="1538"/>
      <c r="E70" s="740"/>
      <c r="F70" s="740"/>
      <c r="G70" s="1538"/>
      <c r="H70" s="1538"/>
      <c r="I70" s="1538"/>
      <c r="J70" s="740"/>
    </row>
    <row r="71" spans="1:10" s="737" customFormat="1" ht="15">
      <c r="A71" s="738"/>
      <c r="B71" s="739"/>
      <c r="C71" s="1538"/>
      <c r="D71" s="1538"/>
      <c r="E71" s="740"/>
      <c r="F71" s="740"/>
      <c r="G71" s="1538"/>
      <c r="H71" s="1538"/>
      <c r="I71" s="1538"/>
      <c r="J71" s="740"/>
    </row>
    <row r="72" spans="1:10" s="737" customFormat="1" ht="15">
      <c r="A72" s="738"/>
      <c r="B72" s="739"/>
      <c r="C72" s="1538"/>
      <c r="D72" s="1538"/>
      <c r="E72" s="740"/>
      <c r="F72" s="740"/>
      <c r="G72" s="1538"/>
      <c r="H72" s="1538"/>
      <c r="I72" s="1538"/>
      <c r="J72" s="740"/>
    </row>
    <row r="73" spans="1:10" s="737" customFormat="1" ht="15">
      <c r="A73" s="738"/>
      <c r="B73" s="739"/>
      <c r="C73" s="1538"/>
      <c r="D73" s="1538"/>
      <c r="E73" s="740"/>
      <c r="F73" s="740"/>
      <c r="G73" s="1538"/>
      <c r="H73" s="1538"/>
      <c r="I73" s="1538"/>
      <c r="J73" s="740"/>
    </row>
    <row r="74" spans="1:10" s="737" customFormat="1" ht="15">
      <c r="A74" s="738"/>
      <c r="B74" s="739"/>
      <c r="C74" s="1538"/>
      <c r="D74" s="1538"/>
      <c r="E74" s="740"/>
      <c r="F74" s="740"/>
      <c r="G74" s="1538"/>
      <c r="H74" s="1538"/>
      <c r="I74" s="1538"/>
      <c r="J74" s="740"/>
    </row>
    <row r="75" spans="1:10" s="737" customFormat="1" ht="15">
      <c r="A75" s="738"/>
      <c r="B75" s="739"/>
      <c r="C75" s="1538"/>
      <c r="D75" s="1538"/>
      <c r="E75" s="740"/>
      <c r="F75" s="740"/>
      <c r="G75" s="1538"/>
      <c r="H75" s="1538"/>
      <c r="I75" s="1538"/>
      <c r="J75" s="740"/>
    </row>
    <row r="76" spans="1:10" s="737" customFormat="1" ht="42.75">
      <c r="A76" s="730">
        <v>4</v>
      </c>
      <c r="B76" s="731" t="s">
        <v>829</v>
      </c>
      <c r="C76" s="732">
        <f>C77+C89</f>
        <v>0</v>
      </c>
      <c r="D76" s="732">
        <f>D77+D89</f>
        <v>0</v>
      </c>
      <c r="E76" s="735"/>
      <c r="F76" s="735"/>
      <c r="G76" s="735"/>
      <c r="H76" s="735"/>
      <c r="I76" s="735"/>
      <c r="J76" s="735"/>
    </row>
    <row r="77" spans="1:10" s="737" customFormat="1" ht="38.25" customHeight="1">
      <c r="A77" s="1539" t="s">
        <v>221</v>
      </c>
      <c r="B77" s="1540" t="s">
        <v>775</v>
      </c>
      <c r="C77" s="1541"/>
      <c r="D77" s="1541"/>
      <c r="E77" s="1541"/>
      <c r="F77" s="1541"/>
      <c r="G77" s="1541"/>
      <c r="H77" s="1541"/>
      <c r="I77" s="1541"/>
      <c r="J77" s="1541"/>
    </row>
    <row r="78" spans="1:10" s="737" customFormat="1" ht="15">
      <c r="A78" s="741"/>
      <c r="B78" s="739" t="s">
        <v>1091</v>
      </c>
      <c r="C78" s="740"/>
      <c r="D78" s="740"/>
      <c r="E78" s="740"/>
      <c r="F78" s="740"/>
      <c r="G78" s="740"/>
      <c r="H78" s="740"/>
      <c r="I78" s="740"/>
      <c r="J78" s="740"/>
    </row>
    <row r="79" spans="1:10" s="737" customFormat="1" ht="15">
      <c r="A79" s="741"/>
      <c r="B79" s="742"/>
      <c r="C79" s="740"/>
      <c r="D79" s="740"/>
      <c r="E79" s="740"/>
      <c r="F79" s="740"/>
      <c r="G79" s="740"/>
      <c r="H79" s="740"/>
      <c r="I79" s="740"/>
      <c r="J79" s="740"/>
    </row>
    <row r="80" spans="1:10" s="737" customFormat="1" ht="15">
      <c r="A80" s="741"/>
      <c r="B80" s="742"/>
      <c r="C80" s="740"/>
      <c r="D80" s="740"/>
      <c r="E80" s="740"/>
      <c r="F80" s="740"/>
      <c r="G80" s="740"/>
      <c r="H80" s="740"/>
      <c r="I80" s="740"/>
      <c r="J80" s="740"/>
    </row>
    <row r="81" spans="1:10" s="737" customFormat="1" ht="15">
      <c r="A81" s="741"/>
      <c r="B81" s="742"/>
      <c r="C81" s="740"/>
      <c r="D81" s="740"/>
      <c r="E81" s="740"/>
      <c r="F81" s="740"/>
      <c r="G81" s="740"/>
      <c r="H81" s="740"/>
      <c r="I81" s="740"/>
      <c r="J81" s="740"/>
    </row>
    <row r="82" spans="1:10" s="737" customFormat="1" ht="15">
      <c r="A82" s="741"/>
      <c r="B82" s="742"/>
      <c r="C82" s="740"/>
      <c r="D82" s="740"/>
      <c r="E82" s="740"/>
      <c r="F82" s="740"/>
      <c r="G82" s="740"/>
      <c r="H82" s="740"/>
      <c r="I82" s="740"/>
      <c r="J82" s="740"/>
    </row>
    <row r="83" spans="1:10" s="737" customFormat="1" ht="15">
      <c r="A83" s="741"/>
      <c r="B83" s="742"/>
      <c r="C83" s="740"/>
      <c r="D83" s="740"/>
      <c r="E83" s="740"/>
      <c r="F83" s="740"/>
      <c r="G83" s="740"/>
      <c r="H83" s="740"/>
      <c r="I83" s="740"/>
      <c r="J83" s="740"/>
    </row>
    <row r="84" spans="1:10" s="737" customFormat="1" ht="15">
      <c r="A84" s="741"/>
      <c r="B84" s="742"/>
      <c r="C84" s="740"/>
      <c r="D84" s="740"/>
      <c r="E84" s="740"/>
      <c r="F84" s="740"/>
      <c r="G84" s="740"/>
      <c r="H84" s="740"/>
      <c r="I84" s="740"/>
      <c r="J84" s="740"/>
    </row>
    <row r="85" spans="1:10" s="737" customFormat="1" ht="15">
      <c r="A85" s="741"/>
      <c r="B85" s="742"/>
      <c r="C85" s="740"/>
      <c r="D85" s="740"/>
      <c r="E85" s="740"/>
      <c r="F85" s="740"/>
      <c r="G85" s="740"/>
      <c r="H85" s="740"/>
      <c r="I85" s="740"/>
      <c r="J85" s="740"/>
    </row>
    <row r="86" spans="1:10" s="737" customFormat="1" ht="15">
      <c r="A86" s="741"/>
      <c r="B86" s="742"/>
      <c r="C86" s="740"/>
      <c r="D86" s="740"/>
      <c r="E86" s="740"/>
      <c r="F86" s="740"/>
      <c r="G86" s="740"/>
      <c r="H86" s="740"/>
      <c r="I86" s="740"/>
      <c r="J86" s="740"/>
    </row>
    <row r="87" spans="1:10" s="737" customFormat="1" ht="15">
      <c r="A87" s="741"/>
      <c r="B87" s="742"/>
      <c r="C87" s="740"/>
      <c r="D87" s="740"/>
      <c r="E87" s="740"/>
      <c r="F87" s="740"/>
      <c r="G87" s="740"/>
      <c r="H87" s="740"/>
      <c r="I87" s="740"/>
      <c r="J87" s="740"/>
    </row>
    <row r="88" spans="1:10" s="737" customFormat="1" ht="15">
      <c r="A88" s="741"/>
      <c r="B88" s="742"/>
      <c r="C88" s="740"/>
      <c r="D88" s="740"/>
      <c r="E88" s="740"/>
      <c r="F88" s="740"/>
      <c r="G88" s="740"/>
      <c r="H88" s="740"/>
      <c r="I88" s="740"/>
      <c r="J88" s="740"/>
    </row>
    <row r="89" spans="1:10" s="737" customFormat="1" ht="38.25" customHeight="1">
      <c r="A89" s="1539" t="s">
        <v>222</v>
      </c>
      <c r="B89" s="1540" t="s">
        <v>776</v>
      </c>
      <c r="C89" s="1541"/>
      <c r="D89" s="1541"/>
      <c r="E89" s="1541"/>
      <c r="F89" s="1541"/>
      <c r="G89" s="1541"/>
      <c r="H89" s="1541"/>
      <c r="I89" s="1541"/>
      <c r="J89" s="1541"/>
    </row>
    <row r="90" spans="1:10" s="737" customFormat="1" ht="15">
      <c r="A90" s="741"/>
      <c r="B90" s="739" t="s">
        <v>1091</v>
      </c>
      <c r="C90" s="740"/>
      <c r="D90" s="740"/>
      <c r="E90" s="740"/>
      <c r="F90" s="740"/>
      <c r="G90" s="740"/>
      <c r="H90" s="740"/>
      <c r="I90" s="740"/>
      <c r="J90" s="740"/>
    </row>
    <row r="91" spans="1:10" s="737" customFormat="1" ht="15">
      <c r="A91" s="741"/>
      <c r="B91" s="742"/>
      <c r="C91" s="740"/>
      <c r="D91" s="740"/>
      <c r="E91" s="740"/>
      <c r="F91" s="740"/>
      <c r="G91" s="740"/>
      <c r="H91" s="740"/>
      <c r="I91" s="740"/>
      <c r="J91" s="740"/>
    </row>
    <row r="92" spans="1:10" s="737" customFormat="1" ht="15">
      <c r="A92" s="741"/>
      <c r="B92" s="742"/>
      <c r="C92" s="740"/>
      <c r="D92" s="740"/>
      <c r="E92" s="740"/>
      <c r="F92" s="740"/>
      <c r="G92" s="740"/>
      <c r="H92" s="740"/>
      <c r="I92" s="740"/>
      <c r="J92" s="740"/>
    </row>
    <row r="93" spans="1:10" s="737" customFormat="1" ht="15">
      <c r="A93" s="741"/>
      <c r="B93" s="742"/>
      <c r="C93" s="740"/>
      <c r="D93" s="740"/>
      <c r="E93" s="740"/>
      <c r="F93" s="740"/>
      <c r="G93" s="740"/>
      <c r="H93" s="740"/>
      <c r="I93" s="740"/>
      <c r="J93" s="740"/>
    </row>
    <row r="94" spans="1:10" s="737" customFormat="1" ht="15">
      <c r="A94" s="741"/>
      <c r="B94" s="742"/>
      <c r="C94" s="740"/>
      <c r="D94" s="740"/>
      <c r="E94" s="740"/>
      <c r="F94" s="740"/>
      <c r="G94" s="740"/>
      <c r="H94" s="740"/>
      <c r="I94" s="740"/>
      <c r="J94" s="740"/>
    </row>
    <row r="95" spans="1:10" s="737" customFormat="1" ht="15">
      <c r="A95" s="741"/>
      <c r="B95" s="742"/>
      <c r="C95" s="740"/>
      <c r="D95" s="740"/>
      <c r="E95" s="740"/>
      <c r="F95" s="740"/>
      <c r="G95" s="740"/>
      <c r="H95" s="740"/>
      <c r="I95" s="740"/>
      <c r="J95" s="740"/>
    </row>
    <row r="96" spans="1:10" s="737" customFormat="1" ht="15">
      <c r="A96" s="741"/>
      <c r="B96" s="742"/>
      <c r="C96" s="740"/>
      <c r="D96" s="740"/>
      <c r="E96" s="740"/>
      <c r="F96" s="740"/>
      <c r="G96" s="740"/>
      <c r="H96" s="740"/>
      <c r="I96" s="740"/>
      <c r="J96" s="740"/>
    </row>
    <row r="97" spans="1:10" s="737" customFormat="1" ht="15">
      <c r="A97" s="741"/>
      <c r="B97" s="742"/>
      <c r="C97" s="740"/>
      <c r="D97" s="740"/>
      <c r="E97" s="740"/>
      <c r="F97" s="740"/>
      <c r="G97" s="740"/>
      <c r="H97" s="740"/>
      <c r="I97" s="740"/>
      <c r="J97" s="740"/>
    </row>
    <row r="98" spans="1:10" s="737" customFormat="1" ht="15">
      <c r="A98" s="741"/>
      <c r="B98" s="742"/>
      <c r="C98" s="740"/>
      <c r="D98" s="740"/>
      <c r="E98" s="740"/>
      <c r="F98" s="740"/>
      <c r="G98" s="740"/>
      <c r="H98" s="740"/>
      <c r="I98" s="740"/>
      <c r="J98" s="740"/>
    </row>
    <row r="99" spans="1:10" s="737" customFormat="1" ht="15">
      <c r="A99" s="741"/>
      <c r="B99" s="742"/>
      <c r="C99" s="740"/>
      <c r="D99" s="740"/>
      <c r="E99" s="740"/>
      <c r="F99" s="740"/>
      <c r="G99" s="740"/>
      <c r="H99" s="740"/>
      <c r="I99" s="740"/>
      <c r="J99" s="740"/>
    </row>
    <row r="100" spans="1:10" s="737" customFormat="1" ht="15">
      <c r="A100" s="741"/>
      <c r="B100" s="742"/>
      <c r="C100" s="740"/>
      <c r="D100" s="740"/>
      <c r="E100" s="740"/>
      <c r="F100" s="740"/>
      <c r="G100" s="740"/>
      <c r="H100" s="740"/>
      <c r="I100" s="740"/>
      <c r="J100" s="740"/>
    </row>
    <row r="101" spans="1:10" s="743" customFormat="1" ht="14.25">
      <c r="A101" s="774"/>
      <c r="B101" s="775" t="s">
        <v>281</v>
      </c>
      <c r="C101" s="776">
        <f>C7+C62+C69+C76</f>
        <v>0</v>
      </c>
      <c r="D101" s="776">
        <f>D7+D62+D69+D76</f>
        <v>0</v>
      </c>
      <c r="E101" s="777"/>
      <c r="F101" s="777"/>
      <c r="G101" s="777"/>
      <c r="H101" s="777"/>
      <c r="I101" s="777"/>
      <c r="J101" s="777"/>
    </row>
    <row r="102" spans="1:4" s="746" customFormat="1" ht="15">
      <c r="A102" s="744"/>
      <c r="B102" s="745"/>
      <c r="C102" s="745"/>
      <c r="D102" s="745"/>
    </row>
    <row r="103" spans="1:4" s="746" customFormat="1" ht="15">
      <c r="A103" s="744"/>
      <c r="B103" s="745" t="s">
        <v>211</v>
      </c>
      <c r="C103" s="745"/>
      <c r="D103" s="745"/>
    </row>
    <row r="104" spans="1:4" s="746" customFormat="1" ht="15">
      <c r="A104" s="744"/>
      <c r="B104" s="745"/>
      <c r="C104" s="745"/>
      <c r="D104" s="745"/>
    </row>
    <row r="105" spans="1:4" s="746" customFormat="1" ht="15">
      <c r="A105" s="744"/>
      <c r="B105" s="745" t="s">
        <v>211</v>
      </c>
      <c r="C105" s="745"/>
      <c r="D105" s="745"/>
    </row>
  </sheetData>
  <sheetProtection password="C7AC" sheet="1"/>
  <mergeCells count="5">
    <mergeCell ref="E4:F4"/>
    <mergeCell ref="C4:C5"/>
    <mergeCell ref="D4:D5"/>
    <mergeCell ref="B4:B5"/>
    <mergeCell ref="G4:G5"/>
  </mergeCells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Шамуратбеков Апсамат Абдыманапович</cp:lastModifiedBy>
  <cp:lastPrinted>2018-07-04T11:10:18Z</cp:lastPrinted>
  <dcterms:created xsi:type="dcterms:W3CDTF">1996-10-08T23:32:33Z</dcterms:created>
  <dcterms:modified xsi:type="dcterms:W3CDTF">2024-01-11T11:21:49Z</dcterms:modified>
  <cp:category/>
  <cp:version/>
  <cp:contentType/>
  <cp:contentStatus/>
</cp:coreProperties>
</file>