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3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transactions'!$A$1:$H$58</definedName>
    <definedName name="_xlnm.Print_Area" localSheetId="2">'T-bills, interbank credit'!$A$1:$H$62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<sst xmlns="http://schemas.openxmlformats.org/spreadsheetml/2006/main" count="653" uniqueCount="115">
  <si>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</si>
  <si>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</si>
  <si>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</si>
  <si>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</si>
  <si>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</si>
  <si>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</si>
  <si>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2013</t>
  </si>
  <si>
    <t>June 2013</t>
  </si>
  <si>
    <t>Table 1. Major macroeconomic indicators of the Kyrgyz Republic</t>
  </si>
  <si>
    <t>(percent/som/USD)</t>
  </si>
  <si>
    <t>Jan 2013</t>
  </si>
  <si>
    <t>Feb 2013</t>
  </si>
  <si>
    <t>Mar 2013</t>
  </si>
  <si>
    <t>Apr 2013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</si>
  <si>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</si>
  <si>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</si>
  <si>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</si>
  <si>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</si>
  <si>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</si>
  <si>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</si>
  <si>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</si>
  <si>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</si>
  <si>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</si>
  <si>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</si>
  <si>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</si>
  <si>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</si>
  <si>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</si>
  <si>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May 2012</t>
  </si>
  <si>
    <t>June 2012</t>
  </si>
  <si>
    <t>Growth for the month</t>
  </si>
  <si>
    <t>Growth from the beginning of the year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</si>
  <si>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</si>
  <si>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</si>
  <si>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</si>
  <si>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</si>
  <si>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</si>
  <si>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</si>
  <si>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</si>
  <si>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</si>
  <si>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</si>
  <si>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</si>
  <si>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</si>
  <si>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</si>
  <si>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</si>
  <si>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</si>
  <si>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</si>
  <si>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</si>
  <si>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</si>
  <si>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</si>
  <si>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</si>
  <si>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</si>
  <si>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June 2012</t>
  </si>
  <si>
    <t>Jan - June 2013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</si>
  <si>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</si>
  <si>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</si>
  <si>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</si>
  <si>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</si>
  <si>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</si>
  <si>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</si>
  <si>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</si>
  <si>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</si>
  <si>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</si>
  <si>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</si>
  <si>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</si>
  <si>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</si>
  <si>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</si>
  <si>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</si>
  <si>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</si>
  <si>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</si>
  <si>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</si>
  <si>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</si>
  <si>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</si>
  <si>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</si>
  <si>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</si>
  <si>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</si>
  <si>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</si>
  <si>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</si>
  <si>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</si>
  <si>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</si>
  <si>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</si>
  <si>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</si>
  <si>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</si>
  <si>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</si>
  <si>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</si>
  <si>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</si>
  <si>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</si>
  <si>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</si>
  <si>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</si>
  <si>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</si>
  <si>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</si>
  <si>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</si>
  <si>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</si>
  <si>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</si>
  <si>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</si>
  <si>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</si>
  <si>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</si>
  <si>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</si>
  <si>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</si>
  <si>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</si>
  <si>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</si>
  <si>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</si>
  <si>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</si>
  <si>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</si>
  <si>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</si>
  <si>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</si>
  <si>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</si>
  <si>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</si>
  <si>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</si>
  <si>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</si>
  <si>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</si>
  <si>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</si>
  <si>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</si>
  <si>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</si>
  <si>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 xml:space="preserve">Intraday credits </t>
  </si>
  <si>
    <t>Credit auctions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</si>
</sst>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9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Fill="1">
      <alignment/>
      <protection/>
    </xf>
    <xf numFmtId="0" fontId="10" fillId="0" borderId="0" xfId="53" applyFont="1" applyFill="1">
      <alignment/>
      <protection/>
    </xf>
    <xf numFmtId="173" fontId="10" fillId="0" borderId="0" xfId="58" applyNumberFormat="1" applyFont="1" applyFill="1" applyAlignment="1">
      <alignment/>
    </xf>
    <xf numFmtId="0" fontId="10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3" fillId="0" borderId="0" xfId="53" applyFont="1" applyAlignment="1">
      <alignment/>
      <protection/>
    </xf>
    <xf numFmtId="0" fontId="13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53" applyFont="1" applyAlignment="1">
      <alignment horizont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2" fillId="0" borderId="0" xfId="53" applyNumberFormat="1" applyFont="1" applyAlignment="1">
      <alignment horizontal="center"/>
      <protection/>
    </xf>
    <xf numFmtId="2" fontId="10" fillId="0" borderId="0" xfId="53" applyNumberFormat="1" applyFont="1" applyFill="1">
      <alignment/>
      <protection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0" fontId="10" fillId="0" borderId="0" xfId="53" applyFont="1" applyFill="1" applyBorder="1" applyAlignment="1">
      <alignment vertical="center"/>
      <protection/>
    </xf>
    <xf numFmtId="2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0" fontId="12" fillId="0" borderId="0" xfId="53" applyFont="1" applyAlignment="1">
      <alignment/>
      <protection/>
    </xf>
    <xf numFmtId="49" fontId="12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8" fillId="0" borderId="0" xfId="0" applyFont="1" applyAlignment="1">
      <alignment/>
    </xf>
    <xf numFmtId="0" fontId="3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17" fontId="3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169" fontId="36" fillId="0" borderId="0" xfId="0" applyNumberFormat="1" applyFont="1" applyFill="1" applyBorder="1" applyAlignment="1">
      <alignment horizontal="right" vertical="center" wrapText="1"/>
    </xf>
    <xf numFmtId="169" fontId="38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169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vertical="center" wrapText="1" indent="3"/>
    </xf>
    <xf numFmtId="169" fontId="8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69" fontId="37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69" fontId="37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Alignment="1">
      <alignment horizontal="right" vertical="center"/>
    </xf>
    <xf numFmtId="164" fontId="36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indent="4"/>
    </xf>
    <xf numFmtId="164" fontId="8" fillId="0" borderId="0" xfId="0" applyNumberFormat="1" applyFont="1" applyFill="1" applyAlignment="1">
      <alignment horizontal="right" vertical="center"/>
    </xf>
    <xf numFmtId="164" fontId="8" fillId="33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>
      <alignment/>
    </xf>
    <xf numFmtId="43" fontId="8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17" fontId="36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2"/>
    </xf>
    <xf numFmtId="0" fontId="8" fillId="0" borderId="0" xfId="0" applyFont="1" applyFill="1" applyAlignment="1">
      <alignment horizontal="left" indent="2"/>
    </xf>
    <xf numFmtId="0" fontId="36" fillId="0" borderId="0" xfId="53" applyFont="1" applyFill="1" applyBorder="1" applyAlignment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/>
      <protection/>
    </xf>
    <xf numFmtId="49" fontId="36" fillId="0" borderId="0" xfId="53" applyNumberFormat="1" applyFont="1" applyAlignment="1">
      <alignment horizontal="center"/>
      <protection/>
    </xf>
    <xf numFmtId="49" fontId="36" fillId="0" borderId="0" xfId="53" applyNumberFormat="1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9" fillId="0" borderId="0" xfId="53" applyFont="1" applyFill="1" applyAlignment="1">
      <alignment horizontal="center" vertical="top"/>
      <protection/>
    </xf>
    <xf numFmtId="0" fontId="8" fillId="0" borderId="0" xfId="53" applyFont="1">
      <alignment/>
      <protection/>
    </xf>
    <xf numFmtId="0" fontId="40" fillId="0" borderId="0" xfId="53" applyFont="1">
      <alignment/>
      <protection/>
    </xf>
    <xf numFmtId="0" fontId="40" fillId="0" borderId="0" xfId="53" applyFont="1" applyFill="1">
      <alignment/>
      <protection/>
    </xf>
    <xf numFmtId="0" fontId="37" fillId="0" borderId="0" xfId="0" applyFont="1" applyAlignment="1">
      <alignment/>
    </xf>
    <xf numFmtId="0" fontId="8" fillId="0" borderId="0" xfId="53" applyFont="1" applyBorder="1" applyAlignment="1">
      <alignment shrinkToFit="1"/>
      <protection/>
    </xf>
    <xf numFmtId="0" fontId="41" fillId="0" borderId="0" xfId="53" applyFont="1" applyBorder="1" applyAlignment="1">
      <alignment horizontal="left"/>
      <protection/>
    </xf>
    <xf numFmtId="0" fontId="42" fillId="0" borderId="0" xfId="53" applyFont="1" applyBorder="1" applyAlignment="1">
      <alignment horizontal="left"/>
      <protection/>
    </xf>
    <xf numFmtId="0" fontId="8" fillId="0" borderId="1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175" fontId="8" fillId="0" borderId="0" xfId="0" applyNumberFormat="1" applyFont="1" applyFill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horizontal="right" vertical="center"/>
    </xf>
    <xf numFmtId="0" fontId="8" fillId="0" borderId="0" xfId="53" applyFont="1" applyFill="1">
      <alignment/>
      <protection/>
    </xf>
    <xf numFmtId="0" fontId="37" fillId="0" borderId="0" xfId="53" applyFont="1" applyFill="1" applyBorder="1" applyAlignment="1">
      <alignment horizontal="left" vertical="center" wrapText="1" indent="1"/>
      <protection/>
    </xf>
    <xf numFmtId="169" fontId="43" fillId="0" borderId="0" xfId="0" applyNumberFormat="1" applyFont="1" applyFill="1" applyAlignment="1">
      <alignment horizontal="right"/>
    </xf>
    <xf numFmtId="172" fontId="43" fillId="0" borderId="0" xfId="0" applyNumberFormat="1" applyFont="1" applyFill="1" applyAlignment="1">
      <alignment horizontal="right"/>
    </xf>
    <xf numFmtId="172" fontId="8" fillId="0" borderId="0" xfId="53" applyNumberFormat="1" applyFont="1" applyFill="1">
      <alignment/>
      <protection/>
    </xf>
    <xf numFmtId="177" fontId="43" fillId="0" borderId="0" xfId="0" applyNumberFormat="1" applyFont="1" applyFill="1" applyAlignment="1">
      <alignment horizontal="right"/>
    </xf>
    <xf numFmtId="0" fontId="37" fillId="0" borderId="10" xfId="53" applyFont="1" applyFill="1" applyBorder="1" applyAlignment="1">
      <alignment horizontal="left" vertical="center" indent="2" shrinkToFit="1"/>
      <protection/>
    </xf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Border="1" applyAlignment="1">
      <alignment horizontal="right" vertical="center"/>
    </xf>
    <xf numFmtId="0" fontId="8" fillId="0" borderId="0" xfId="53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/>
    </xf>
    <xf numFmtId="181" fontId="8" fillId="0" borderId="0" xfId="53" applyNumberFormat="1" applyFont="1">
      <alignment/>
      <protection/>
    </xf>
    <xf numFmtId="177" fontId="40" fillId="0" borderId="0" xfId="53" applyNumberFormat="1" applyFont="1">
      <alignment/>
      <protection/>
    </xf>
    <xf numFmtId="172" fontId="40" fillId="0" borderId="0" xfId="53" applyNumberFormat="1" applyFont="1" applyFill="1">
      <alignment/>
      <protection/>
    </xf>
    <xf numFmtId="164" fontId="37" fillId="0" borderId="0" xfId="53" applyNumberFormat="1" applyFont="1" applyFill="1" applyAlignment="1">
      <alignment/>
      <protection/>
    </xf>
    <xf numFmtId="164" fontId="37" fillId="0" borderId="0" xfId="53" applyNumberFormat="1" applyFont="1" applyFill="1" applyAlignment="1">
      <alignment horizontal="right"/>
      <protection/>
    </xf>
    <xf numFmtId="0" fontId="37" fillId="0" borderId="0" xfId="53" applyFont="1" applyFill="1" applyBorder="1" applyAlignment="1">
      <alignment horizontal="left" shrinkToFit="1"/>
      <protection/>
    </xf>
    <xf numFmtId="164" fontId="8" fillId="0" borderId="0" xfId="53" applyNumberFormat="1" applyFont="1" applyFill="1" applyBorder="1" applyAlignment="1">
      <alignment vertical="center"/>
      <protection/>
    </xf>
    <xf numFmtId="164" fontId="8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0" fontId="38" fillId="0" borderId="0" xfId="58" applyNumberFormat="1" applyFont="1" applyFill="1" applyAlignment="1">
      <alignment horizontal="right" vertical="center"/>
    </xf>
    <xf numFmtId="10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 indent="1"/>
    </xf>
    <xf numFmtId="166" fontId="8" fillId="0" borderId="0" xfId="53" applyNumberFormat="1" applyFont="1">
      <alignment/>
      <protection/>
    </xf>
    <xf numFmtId="188" fontId="8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185" fontId="8" fillId="0" borderId="0" xfId="0" applyNumberFormat="1" applyFont="1" applyAlignment="1">
      <alignment/>
    </xf>
    <xf numFmtId="188" fontId="8" fillId="0" borderId="0" xfId="0" applyNumberFormat="1" applyFont="1" applyFill="1" applyAlignment="1">
      <alignment horizontal="right" vertical="center"/>
    </xf>
    <xf numFmtId="43" fontId="8" fillId="0" borderId="0" xfId="0" applyNumberFormat="1" applyFont="1" applyFill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Alignment="1">
      <alignment horizontal="right" vertical="center"/>
    </xf>
    <xf numFmtId="177" fontId="38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 indent="2"/>
    </xf>
    <xf numFmtId="168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8" fontId="38" fillId="0" borderId="0" xfId="0" applyNumberFormat="1" applyFont="1" applyFill="1" applyAlignment="1">
      <alignment horizontal="right" vertical="center"/>
    </xf>
    <xf numFmtId="164" fontId="38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3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Alignment="1">
      <alignment/>
    </xf>
    <xf numFmtId="0" fontId="36" fillId="0" borderId="0" xfId="0" applyFont="1" applyBorder="1" applyAlignment="1">
      <alignment horizontal="left" vertical="center" wrapText="1" indent="1"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 indent="2"/>
    </xf>
    <xf numFmtId="4" fontId="8" fillId="0" borderId="0" xfId="0" applyNumberFormat="1" applyFont="1" applyAlignment="1">
      <alignment/>
    </xf>
    <xf numFmtId="0" fontId="36" fillId="0" borderId="0" xfId="0" applyFont="1" applyFill="1" applyBorder="1" applyAlignment="1">
      <alignment vertical="center" wrapText="1"/>
    </xf>
    <xf numFmtId="10" fontId="3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38" fillId="0" borderId="0" xfId="0" applyFont="1" applyFill="1" applyBorder="1" applyAlignment="1">
      <alignment horizontal="left" vertical="center" wrapText="1" indent="1"/>
    </xf>
    <xf numFmtId="164" fontId="38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64" fontId="36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2" fontId="40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424327"/>
        <c:axId val="22601216"/>
      </c:lineChart>
      <c:catAx>
        <c:axId val="174243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01216"/>
        <c:crosses val="autoZero"/>
        <c:auto val="0"/>
        <c:lblOffset val="100"/>
        <c:tickLblSkip val="1"/>
        <c:noMultiLvlLbl val="0"/>
      </c:catAx>
      <c:valAx>
        <c:axId val="226012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243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743467"/>
        <c:axId val="1314688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1213093"/>
        <c:axId val="58264654"/>
      </c:lineChart>
      <c:catAx>
        <c:axId val="387434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146884"/>
        <c:crosses val="autoZero"/>
        <c:auto val="0"/>
        <c:lblOffset val="100"/>
        <c:tickLblSkip val="5"/>
        <c:noMultiLvlLbl val="0"/>
      </c:catAx>
      <c:valAx>
        <c:axId val="1314688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3467"/>
        <c:crossesAt val="1"/>
        <c:crossBetween val="between"/>
        <c:dispUnits/>
        <c:majorUnit val="2000"/>
        <c:minorUnit val="100"/>
      </c:valAx>
      <c:catAx>
        <c:axId val="51213093"/>
        <c:scaling>
          <c:orientation val="minMax"/>
        </c:scaling>
        <c:axPos val="b"/>
        <c:delete val="1"/>
        <c:majorTickMark val="out"/>
        <c:minorTickMark val="none"/>
        <c:tickLblPos val="nextTo"/>
        <c:crossAx val="58264654"/>
        <c:crossesAt val="39"/>
        <c:auto val="0"/>
        <c:lblOffset val="100"/>
        <c:tickLblSkip val="1"/>
        <c:noMultiLvlLbl val="0"/>
      </c:catAx>
      <c:valAx>
        <c:axId val="582646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1309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4619839"/>
        <c:axId val="21816504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19839"/>
        <c:axId val="21816504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130809"/>
        <c:axId val="22306370"/>
      </c:lineChart>
      <c:catAx>
        <c:axId val="54619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16504"/>
        <c:crosses val="autoZero"/>
        <c:auto val="0"/>
        <c:lblOffset val="100"/>
        <c:tickLblSkip val="1"/>
        <c:noMultiLvlLbl val="0"/>
      </c:catAx>
      <c:valAx>
        <c:axId val="2181650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19839"/>
        <c:crossesAt val="1"/>
        <c:crossBetween val="between"/>
        <c:dispUnits/>
        <c:majorUnit val="1"/>
      </c:valAx>
      <c:catAx>
        <c:axId val="62130809"/>
        <c:scaling>
          <c:orientation val="minMax"/>
        </c:scaling>
        <c:axPos val="b"/>
        <c:delete val="1"/>
        <c:majorTickMark val="out"/>
        <c:minorTickMark val="none"/>
        <c:tickLblPos val="nextTo"/>
        <c:crossAx val="22306370"/>
        <c:crosses val="autoZero"/>
        <c:auto val="0"/>
        <c:lblOffset val="100"/>
        <c:tickLblSkip val="1"/>
        <c:noMultiLvlLbl val="0"/>
      </c:catAx>
      <c:valAx>
        <c:axId val="2230637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3080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6539603"/>
        <c:axId val="6198551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539603"/>
        <c:axId val="61985516"/>
      </c:lineChart>
      <c:catAx>
        <c:axId val="665396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85516"/>
        <c:crosses val="autoZero"/>
        <c:auto val="1"/>
        <c:lblOffset val="100"/>
        <c:tickLblSkip val="1"/>
        <c:noMultiLvlLbl val="0"/>
      </c:catAx>
      <c:valAx>
        <c:axId val="619855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396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084353"/>
        <c:axId val="18759178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84353"/>
        <c:axId val="18759178"/>
      </c:lineChart>
      <c:catAx>
        <c:axId val="20843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59178"/>
        <c:crosses val="autoZero"/>
        <c:auto val="1"/>
        <c:lblOffset val="100"/>
        <c:tickLblSkip val="1"/>
        <c:noMultiLvlLbl val="0"/>
      </c:catAx>
      <c:valAx>
        <c:axId val="187591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43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614875"/>
        <c:axId val="4309842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341461"/>
        <c:axId val="1311102"/>
      </c:lineChart>
      <c:catAx>
        <c:axId val="346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8420"/>
        <c:crosses val="autoZero"/>
        <c:auto val="1"/>
        <c:lblOffset val="100"/>
        <c:tickLblSkip val="1"/>
        <c:noMultiLvlLbl val="0"/>
      </c:catAx>
      <c:valAx>
        <c:axId val="430984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14875"/>
        <c:crossesAt val="1"/>
        <c:crossBetween val="between"/>
        <c:dispUnits/>
        <c:majorUnit val="400"/>
      </c:valAx>
      <c:catAx>
        <c:axId val="52341461"/>
        <c:scaling>
          <c:orientation val="minMax"/>
        </c:scaling>
        <c:axPos val="b"/>
        <c:delete val="1"/>
        <c:majorTickMark val="out"/>
        <c:minorTickMark val="none"/>
        <c:tickLblPos val="nextTo"/>
        <c:crossAx val="1311102"/>
        <c:crosses val="autoZero"/>
        <c:auto val="1"/>
        <c:lblOffset val="100"/>
        <c:tickLblSkip val="1"/>
        <c:noMultiLvlLbl val="0"/>
      </c:catAx>
      <c:valAx>
        <c:axId val="131110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4146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799919"/>
        <c:axId val="390904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99919"/>
        <c:axId val="39090408"/>
      </c:lineChart>
      <c:catAx>
        <c:axId val="117999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90408"/>
        <c:crosses val="autoZero"/>
        <c:auto val="1"/>
        <c:lblOffset val="100"/>
        <c:tickLblSkip val="1"/>
        <c:noMultiLvlLbl val="0"/>
      </c:catAx>
      <c:valAx>
        <c:axId val="390904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999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269353"/>
        <c:axId val="122064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269353"/>
        <c:axId val="12206450"/>
      </c:lineChart>
      <c:catAx>
        <c:axId val="162693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06450"/>
        <c:crosses val="autoZero"/>
        <c:auto val="1"/>
        <c:lblOffset val="100"/>
        <c:tickLblSkip val="1"/>
        <c:noMultiLvlLbl val="0"/>
      </c:catAx>
      <c:valAx>
        <c:axId val="122064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693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749187"/>
        <c:axId val="491983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749187"/>
        <c:axId val="49198364"/>
      </c:lineChart>
      <c:catAx>
        <c:axId val="427491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98364"/>
        <c:crosses val="autoZero"/>
        <c:auto val="1"/>
        <c:lblOffset val="100"/>
        <c:tickLblSkip val="1"/>
        <c:noMultiLvlLbl val="0"/>
      </c:catAx>
      <c:valAx>
        <c:axId val="491983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491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132093"/>
        <c:axId val="256445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132093"/>
        <c:axId val="25644518"/>
      </c:lineChart>
      <c:catAx>
        <c:axId val="401320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44518"/>
        <c:crosses val="autoZero"/>
        <c:auto val="1"/>
        <c:lblOffset val="100"/>
        <c:tickLblSkip val="1"/>
        <c:noMultiLvlLbl val="0"/>
      </c:catAx>
      <c:valAx>
        <c:axId val="256445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320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9474071"/>
        <c:axId val="6394004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74071"/>
        <c:axId val="63940048"/>
      </c:lineChart>
      <c:catAx>
        <c:axId val="294740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40048"/>
        <c:crosses val="autoZero"/>
        <c:auto val="1"/>
        <c:lblOffset val="100"/>
        <c:tickLblSkip val="1"/>
        <c:noMultiLvlLbl val="0"/>
      </c:catAx>
      <c:valAx>
        <c:axId val="639400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40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89521"/>
        <c:axId val="11761370"/>
      </c:lineChart>
      <c:catAx>
        <c:axId val="3858952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1370"/>
        <c:crosses val="autoZero"/>
        <c:auto val="0"/>
        <c:lblOffset val="100"/>
        <c:tickLblSkip val="1"/>
        <c:noMultiLvlLbl val="0"/>
      </c:catAx>
      <c:valAx>
        <c:axId val="1176137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952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4307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143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pane xSplit="1" ySplit="2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9" sqref="B29"/>
    </sheetView>
  </sheetViews>
  <sheetFormatPr defaultColWidth="8.00390625" defaultRowHeight="12.75"/>
  <cols>
    <col min="1" max="1" width="24.75390625" style="9" customWidth="1"/>
    <col min="2" max="5" width="10.75390625" style="9" customWidth="1"/>
    <col min="6" max="8" width="10.75390625" style="10" customWidth="1"/>
    <col min="9" max="9" width="10.75390625" style="11" customWidth="1"/>
    <col min="10" max="18" width="10.75390625" style="9" customWidth="1"/>
    <col min="19" max="22" width="9.75390625" style="9" customWidth="1"/>
    <col min="23" max="24" width="8.375" style="9" bestFit="1" customWidth="1"/>
    <col min="25" max="16384" width="8.00390625" style="9" customWidth="1"/>
  </cols>
  <sheetData>
    <row r="1" spans="1:22" ht="15.75">
      <c r="A1" s="98" t="s">
        <v>5</v>
      </c>
      <c r="B1" s="98"/>
      <c r="C1" s="98"/>
      <c r="D1" s="98"/>
      <c r="E1" s="98"/>
      <c r="F1" s="98"/>
      <c r="G1" s="98"/>
      <c r="H1" s="99"/>
      <c r="I1" s="99"/>
      <c r="J1" s="99"/>
      <c r="K1" s="99"/>
      <c r="L1" s="99"/>
      <c r="M1" s="41"/>
      <c r="N1" s="41"/>
      <c r="O1" s="21"/>
      <c r="P1" s="21"/>
      <c r="Q1" s="21"/>
      <c r="R1" s="21"/>
      <c r="S1" s="21"/>
      <c r="T1" s="21"/>
      <c r="U1" s="21"/>
      <c r="V1" s="21"/>
    </row>
    <row r="2" spans="1:22" ht="15.75">
      <c r="A2" s="100" t="s">
        <v>7</v>
      </c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42"/>
      <c r="N2" s="42"/>
      <c r="O2" s="31"/>
      <c r="P2" s="31"/>
      <c r="Q2" s="31"/>
      <c r="R2" s="31"/>
      <c r="S2" s="31"/>
      <c r="T2" s="31"/>
      <c r="U2" s="31"/>
      <c r="V2" s="31"/>
    </row>
    <row r="3" spans="1:22" ht="15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12" ht="15" customHeight="1">
      <c r="A4" s="50" t="s">
        <v>8</v>
      </c>
      <c r="B4" s="103"/>
      <c r="C4" s="103"/>
      <c r="D4" s="103"/>
      <c r="E4" s="104"/>
      <c r="F4" s="105"/>
      <c r="G4" s="105"/>
      <c r="H4" s="105"/>
      <c r="I4" s="106"/>
      <c r="J4" s="104"/>
      <c r="K4" s="104"/>
      <c r="L4" s="104"/>
    </row>
    <row r="5" spans="1:12" ht="15" customHeight="1">
      <c r="A5" s="107" t="s">
        <v>9</v>
      </c>
      <c r="B5" s="108"/>
      <c r="C5" s="108"/>
      <c r="D5" s="108"/>
      <c r="E5" s="109"/>
      <c r="F5" s="110"/>
      <c r="G5" s="110"/>
      <c r="H5" s="110"/>
      <c r="I5" s="106"/>
      <c r="J5" s="104"/>
      <c r="K5" s="104"/>
      <c r="L5" s="104"/>
    </row>
    <row r="6" spans="1:12" s="14" customFormat="1" ht="26.25" customHeight="1">
      <c r="A6" s="111"/>
      <c r="B6" s="57">
        <v>2011</v>
      </c>
      <c r="C6" s="57">
        <v>2012</v>
      </c>
      <c r="D6" s="58" t="s">
        <v>10</v>
      </c>
      <c r="E6" s="58" t="s">
        <v>11</v>
      </c>
      <c r="F6" s="58" t="s">
        <v>12</v>
      </c>
      <c r="G6" s="58" t="s">
        <v>13</v>
      </c>
      <c r="H6" s="58" t="s">
        <v>6</v>
      </c>
      <c r="I6" s="58" t="s">
        <v>7</v>
      </c>
      <c r="J6" s="112"/>
      <c r="K6" s="112"/>
      <c r="L6" s="112"/>
    </row>
    <row r="7" spans="1:12" ht="25.5">
      <c r="A7" s="113" t="s">
        <v>14</v>
      </c>
      <c r="B7" s="114">
        <v>6</v>
      </c>
      <c r="C7" s="114">
        <v>-0.9000000000000057</v>
      </c>
      <c r="D7" s="114">
        <v>6.5</v>
      </c>
      <c r="E7" s="114">
        <v>8</v>
      </c>
      <c r="F7" s="114">
        <v>7.6</v>
      </c>
      <c r="G7" s="114">
        <v>8.2</v>
      </c>
      <c r="H7" s="114">
        <v>8.4</v>
      </c>
      <c r="I7" s="114">
        <v>7.9</v>
      </c>
      <c r="J7" s="104"/>
      <c r="K7" s="104"/>
      <c r="L7" s="104"/>
    </row>
    <row r="8" spans="1:12" ht="38.25">
      <c r="A8" s="113" t="s">
        <v>15</v>
      </c>
      <c r="B8" s="65">
        <v>105.7</v>
      </c>
      <c r="C8" s="65">
        <v>107.5</v>
      </c>
      <c r="D8" s="65">
        <v>100.8</v>
      </c>
      <c r="E8" s="65">
        <v>101.2</v>
      </c>
      <c r="F8" s="65">
        <v>101.13364883558253</v>
      </c>
      <c r="G8" s="65">
        <v>101.04717686356497</v>
      </c>
      <c r="H8" s="65">
        <v>101.4</v>
      </c>
      <c r="I8" s="65">
        <v>101.5</v>
      </c>
      <c r="J8" s="104"/>
      <c r="K8" s="104"/>
      <c r="L8" s="104"/>
    </row>
    <row r="9" spans="1:12" ht="25.5">
      <c r="A9" s="113" t="s">
        <v>16</v>
      </c>
      <c r="B9" s="68" t="s">
        <v>0</v>
      </c>
      <c r="C9" s="68" t="s">
        <v>0</v>
      </c>
      <c r="D9" s="65">
        <v>100.8</v>
      </c>
      <c r="E9" s="65">
        <v>100.39</v>
      </c>
      <c r="F9" s="65">
        <v>99.945302270648</v>
      </c>
      <c r="G9" s="65">
        <v>99.91449732802765</v>
      </c>
      <c r="H9" s="65">
        <v>100.3</v>
      </c>
      <c r="I9" s="65">
        <v>100.15</v>
      </c>
      <c r="J9" s="104"/>
      <c r="K9" s="104"/>
      <c r="L9" s="104"/>
    </row>
    <row r="10" spans="1:12" ht="25.5">
      <c r="A10" s="113" t="s">
        <v>17</v>
      </c>
      <c r="B10" s="68">
        <v>13.61</v>
      </c>
      <c r="C10" s="68">
        <v>2.64</v>
      </c>
      <c r="D10" s="68">
        <v>3.05</v>
      </c>
      <c r="E10" s="68">
        <v>2.83</v>
      </c>
      <c r="F10" s="68">
        <v>2.98</v>
      </c>
      <c r="G10" s="68">
        <v>2.88</v>
      </c>
      <c r="H10" s="68">
        <v>2.96</v>
      </c>
      <c r="I10" s="68">
        <v>3.2</v>
      </c>
      <c r="J10" s="104"/>
      <c r="K10" s="104"/>
      <c r="L10" s="104"/>
    </row>
    <row r="11" spans="1:12" ht="25.5">
      <c r="A11" s="113" t="s">
        <v>18</v>
      </c>
      <c r="B11" s="115">
        <v>46.4847</v>
      </c>
      <c r="C11" s="115">
        <v>47.4012</v>
      </c>
      <c r="D11" s="115">
        <v>47.7696</v>
      </c>
      <c r="E11" s="115">
        <v>47.5676</v>
      </c>
      <c r="F11" s="115">
        <v>47.961</v>
      </c>
      <c r="G11" s="115">
        <v>48.1717</v>
      </c>
      <c r="H11" s="115">
        <v>48.23</v>
      </c>
      <c r="I11" s="115">
        <v>48.6277</v>
      </c>
      <c r="J11" s="104"/>
      <c r="K11" s="104"/>
      <c r="L11" s="104"/>
    </row>
    <row r="12" spans="1:12" s="12" customFormat="1" ht="51">
      <c r="A12" s="113" t="s">
        <v>19</v>
      </c>
      <c r="B12" s="116">
        <v>-1.3046930733430884</v>
      </c>
      <c r="C12" s="116">
        <f>C11/B11*100-100</f>
        <v>1.9716164673537975</v>
      </c>
      <c r="D12" s="116">
        <f>D11/C11*100-100</f>
        <v>0.777195514037615</v>
      </c>
      <c r="E12" s="116">
        <f>E11/C11*100-100</f>
        <v>0.3510459650810418</v>
      </c>
      <c r="F12" s="116">
        <f>F11/C11*100-100</f>
        <v>1.1809827599301315</v>
      </c>
      <c r="G12" s="116">
        <f>G11/C11*100-100</f>
        <v>1.6254862746090737</v>
      </c>
      <c r="H12" s="116">
        <f>H11/C11*100-100</f>
        <v>1.7484789414614</v>
      </c>
      <c r="I12" s="116">
        <f>I11/C11*100-100</f>
        <v>2.5874872366100448</v>
      </c>
      <c r="J12" s="117"/>
      <c r="K12" s="117"/>
      <c r="L12" s="117"/>
    </row>
    <row r="13" spans="1:12" s="12" customFormat="1" ht="38.25">
      <c r="A13" s="113" t="s">
        <v>20</v>
      </c>
      <c r="B13" s="116" t="s">
        <v>0</v>
      </c>
      <c r="C13" s="116" t="s">
        <v>0</v>
      </c>
      <c r="D13" s="116">
        <f aca="true" t="shared" si="0" ref="D13:I13">D11/C11*100-100</f>
        <v>0.777195514037615</v>
      </c>
      <c r="E13" s="116">
        <f t="shared" si="0"/>
        <v>-0.42286307609859364</v>
      </c>
      <c r="F13" s="116">
        <f t="shared" si="0"/>
        <v>0.827033527022607</v>
      </c>
      <c r="G13" s="116">
        <f t="shared" si="0"/>
        <v>0.4393152769958988</v>
      </c>
      <c r="H13" s="116">
        <f t="shared" si="0"/>
        <v>0.12102541533720057</v>
      </c>
      <c r="I13" s="116">
        <f t="shared" si="0"/>
        <v>0.8245905038357932</v>
      </c>
      <c r="J13" s="117"/>
      <c r="K13" s="117"/>
      <c r="L13" s="117"/>
    </row>
    <row r="14" spans="1:22" s="12" customFormat="1" ht="15" customHeight="1">
      <c r="A14" s="118"/>
      <c r="B14" s="119"/>
      <c r="C14" s="120"/>
      <c r="D14" s="120"/>
      <c r="E14" s="121"/>
      <c r="F14" s="122"/>
      <c r="G14" s="122"/>
      <c r="H14" s="122"/>
      <c r="I14" s="122"/>
      <c r="J14" s="117"/>
      <c r="K14" s="117"/>
      <c r="L14" s="117"/>
      <c r="N14" s="13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50" t="s">
        <v>21</v>
      </c>
      <c r="B15" s="119"/>
      <c r="C15" s="119"/>
      <c r="D15" s="119"/>
      <c r="E15" s="119"/>
      <c r="F15" s="119"/>
      <c r="G15" s="119"/>
      <c r="H15" s="119"/>
      <c r="I15" s="106"/>
      <c r="J15" s="117"/>
      <c r="K15" s="117"/>
      <c r="L15" s="117"/>
      <c r="N15" s="13"/>
      <c r="O15" s="13"/>
      <c r="P15" s="13"/>
      <c r="Q15" s="13"/>
      <c r="R15" s="13"/>
      <c r="S15" s="13"/>
      <c r="T15" s="13"/>
      <c r="U15" s="13"/>
      <c r="V15" s="13"/>
      <c r="W15" s="32"/>
      <c r="X15" s="32"/>
      <c r="Y15" s="32"/>
    </row>
    <row r="16" spans="1:22" s="12" customFormat="1" ht="12.75" customHeight="1">
      <c r="A16" s="107" t="s">
        <v>22</v>
      </c>
      <c r="B16" s="119"/>
      <c r="C16" s="119"/>
      <c r="D16" s="119"/>
      <c r="E16" s="119"/>
      <c r="F16" s="119"/>
      <c r="G16" s="119"/>
      <c r="H16" s="119"/>
      <c r="I16" s="106"/>
      <c r="J16" s="117"/>
      <c r="K16" s="117"/>
      <c r="L16" s="117"/>
      <c r="N16" s="13"/>
      <c r="O16" s="13"/>
      <c r="P16" s="13"/>
      <c r="Q16" s="13"/>
      <c r="R16" s="13"/>
      <c r="S16" s="13"/>
      <c r="T16" s="13"/>
      <c r="U16" s="13"/>
      <c r="V16" s="13"/>
    </row>
    <row r="17" spans="1:20" s="12" customFormat="1" ht="54">
      <c r="A17" s="123"/>
      <c r="B17" s="57">
        <v>2011</v>
      </c>
      <c r="C17" s="58" t="s">
        <v>27</v>
      </c>
      <c r="D17" s="58" t="s">
        <v>28</v>
      </c>
      <c r="E17" s="57">
        <v>2012</v>
      </c>
      <c r="F17" s="58" t="s">
        <v>6</v>
      </c>
      <c r="G17" s="58" t="s">
        <v>7</v>
      </c>
      <c r="H17" s="59" t="s">
        <v>29</v>
      </c>
      <c r="I17" s="59" t="s">
        <v>30</v>
      </c>
      <c r="J17" s="89"/>
      <c r="K17" s="89"/>
      <c r="L17" s="89"/>
      <c r="M17" s="20"/>
      <c r="N17" s="20"/>
      <c r="O17" s="20"/>
      <c r="P17" s="20"/>
      <c r="Q17" s="20"/>
      <c r="R17" s="20"/>
      <c r="S17" s="20"/>
      <c r="T17" s="20"/>
    </row>
    <row r="18" spans="1:20" s="12" customFormat="1" ht="13.5" customHeight="1">
      <c r="A18" s="113" t="s">
        <v>23</v>
      </c>
      <c r="B18" s="68">
        <v>49866.9363</v>
      </c>
      <c r="C18" s="68">
        <v>49484.4318</v>
      </c>
      <c r="D18" s="68">
        <v>51379.582700000006</v>
      </c>
      <c r="E18" s="68">
        <v>58252.1681</v>
      </c>
      <c r="F18" s="68">
        <v>58802.857899999995</v>
      </c>
      <c r="G18" s="68">
        <v>61119.6064</v>
      </c>
      <c r="H18" s="63">
        <f>G18-F18</f>
        <v>2316.7485000000015</v>
      </c>
      <c r="I18" s="63">
        <f>G18-E18</f>
        <v>2867.4382999999943</v>
      </c>
      <c r="J18" s="124"/>
      <c r="K18" s="124"/>
      <c r="L18" s="124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3.5" customHeight="1">
      <c r="A19" s="113" t="s">
        <v>24</v>
      </c>
      <c r="B19" s="68">
        <v>54803.2258</v>
      </c>
      <c r="C19" s="68">
        <v>55106.9505</v>
      </c>
      <c r="D19" s="68">
        <v>56695.9391</v>
      </c>
      <c r="E19" s="68">
        <v>64488.814</v>
      </c>
      <c r="F19" s="68">
        <v>65411.1917</v>
      </c>
      <c r="G19" s="68">
        <v>66915.7222</v>
      </c>
      <c r="H19" s="63">
        <f>G19-F19</f>
        <v>1504.5305000000008</v>
      </c>
      <c r="I19" s="63">
        <f>G19-E19</f>
        <v>2426.9082000000053</v>
      </c>
      <c r="J19" s="124"/>
      <c r="K19" s="124"/>
      <c r="L19" s="124"/>
      <c r="M19" s="15"/>
      <c r="N19" s="15"/>
      <c r="O19" s="15"/>
      <c r="P19" s="15"/>
      <c r="Q19" s="15"/>
      <c r="R19" s="15"/>
      <c r="S19" s="15"/>
      <c r="T19" s="15"/>
    </row>
    <row r="20" spans="1:20" s="12" customFormat="1" ht="13.5" customHeight="1">
      <c r="A20" s="113" t="s">
        <v>25</v>
      </c>
      <c r="B20" s="68">
        <v>79527.79675902</v>
      </c>
      <c r="C20" s="68">
        <v>85074.19187180001</v>
      </c>
      <c r="D20" s="68">
        <v>88367.90428469</v>
      </c>
      <c r="E20" s="68">
        <v>98482.85660418001</v>
      </c>
      <c r="F20" s="68">
        <v>104151.35540902</v>
      </c>
      <c r="G20" s="68">
        <v>107993.72158826</v>
      </c>
      <c r="H20" s="63">
        <f>G20-F20</f>
        <v>3842.3661792399944</v>
      </c>
      <c r="I20" s="63">
        <f>G20-E20</f>
        <v>9510.864984079992</v>
      </c>
      <c r="J20" s="124"/>
      <c r="K20" s="124"/>
      <c r="L20" s="124"/>
      <c r="M20" s="15"/>
      <c r="N20" s="15"/>
      <c r="O20" s="15"/>
      <c r="P20" s="15"/>
      <c r="Q20" s="15"/>
      <c r="R20" s="15"/>
      <c r="S20" s="15"/>
      <c r="T20" s="15"/>
    </row>
    <row r="21" spans="1:20" s="12" customFormat="1" ht="13.5" customHeight="1">
      <c r="A21" s="75" t="s">
        <v>26</v>
      </c>
      <c r="B21" s="125">
        <v>25.3410994995494</v>
      </c>
      <c r="C21" s="125">
        <v>26.90778924267312</v>
      </c>
      <c r="D21" s="125">
        <v>27.25883927371191</v>
      </c>
      <c r="E21" s="125">
        <v>29.001936721205286</v>
      </c>
      <c r="F21" s="125">
        <v>30.403487137718738</v>
      </c>
      <c r="G21" s="125">
        <v>30.67211671987966</v>
      </c>
      <c r="H21" s="72"/>
      <c r="I21" s="72"/>
      <c r="J21" s="112"/>
      <c r="K21" s="112"/>
      <c r="L21" s="112"/>
      <c r="M21" s="14"/>
      <c r="N21" s="14"/>
      <c r="O21" s="14"/>
      <c r="P21" s="14"/>
      <c r="Q21" s="14"/>
      <c r="R21" s="14"/>
      <c r="S21" s="14"/>
      <c r="T21" s="14"/>
    </row>
    <row r="22" spans="1:22" s="12" customFormat="1" ht="6" customHeight="1">
      <c r="A22" s="75"/>
      <c r="B22" s="125"/>
      <c r="C22" s="125"/>
      <c r="D22" s="125"/>
      <c r="E22" s="125"/>
      <c r="F22" s="125"/>
      <c r="G22" s="125"/>
      <c r="H22" s="125"/>
      <c r="I22" s="125"/>
      <c r="J22" s="126"/>
      <c r="K22" s="126"/>
      <c r="L22" s="126"/>
      <c r="M22" s="35"/>
      <c r="N22" s="35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127" t="s">
        <v>31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22"/>
      <c r="N23" s="22"/>
      <c r="O23" s="14"/>
      <c r="P23" s="14"/>
      <c r="Q23" s="14"/>
      <c r="R23" s="14"/>
      <c r="S23" s="14"/>
      <c r="T23" s="14"/>
      <c r="U23" s="14"/>
      <c r="V23" s="14"/>
    </row>
    <row r="24" spans="1:12" ht="15.75" customHeight="1">
      <c r="A24" s="104"/>
      <c r="B24" s="104"/>
      <c r="C24" s="104"/>
      <c r="D24" s="104"/>
      <c r="E24" s="128"/>
      <c r="F24" s="129"/>
      <c r="G24" s="129"/>
      <c r="H24" s="105"/>
      <c r="I24" s="130"/>
      <c r="J24" s="104"/>
      <c r="K24" s="104"/>
      <c r="L24" s="104"/>
    </row>
    <row r="25" spans="1:12" s="18" customFormat="1" ht="15" customHeight="1">
      <c r="A25" s="94" t="s">
        <v>32</v>
      </c>
      <c r="B25" s="131"/>
      <c r="C25" s="132"/>
      <c r="D25" s="132"/>
      <c r="E25" s="132"/>
      <c r="F25" s="95"/>
      <c r="G25" s="95"/>
      <c r="H25" s="96"/>
      <c r="I25" s="97"/>
      <c r="J25" s="97"/>
      <c r="K25" s="97"/>
      <c r="L25" s="97"/>
    </row>
    <row r="26" spans="1:12" s="18" customFormat="1" ht="12.75" customHeight="1">
      <c r="A26" s="133" t="s">
        <v>33</v>
      </c>
      <c r="B26" s="131"/>
      <c r="C26" s="132"/>
      <c r="D26" s="132"/>
      <c r="E26" s="132"/>
      <c r="F26" s="95"/>
      <c r="G26" s="95"/>
      <c r="H26" s="96"/>
      <c r="I26" s="97"/>
      <c r="J26" s="97"/>
      <c r="K26" s="97"/>
      <c r="L26" s="97"/>
    </row>
    <row r="27" spans="1:20" s="18" customFormat="1" ht="54">
      <c r="A27" s="123"/>
      <c r="B27" s="57">
        <v>2011</v>
      </c>
      <c r="C27" s="58" t="s">
        <v>27</v>
      </c>
      <c r="D27" s="58" t="s">
        <v>28</v>
      </c>
      <c r="E27" s="57">
        <v>2012</v>
      </c>
      <c r="F27" s="58" t="s">
        <v>6</v>
      </c>
      <c r="G27" s="58" t="s">
        <v>7</v>
      </c>
      <c r="H27" s="59" t="s">
        <v>29</v>
      </c>
      <c r="I27" s="59" t="s">
        <v>30</v>
      </c>
      <c r="J27" s="89"/>
      <c r="K27" s="89"/>
      <c r="L27" s="89"/>
      <c r="M27" s="20"/>
      <c r="N27" s="20"/>
      <c r="O27" s="20"/>
      <c r="P27" s="20"/>
      <c r="Q27" s="20"/>
      <c r="R27" s="20"/>
      <c r="S27" s="20"/>
      <c r="T27" s="20"/>
    </row>
    <row r="28" spans="1:20" s="19" customFormat="1" ht="26.25" customHeight="1">
      <c r="A28" s="113" t="s">
        <v>34</v>
      </c>
      <c r="B28" s="134">
        <v>1834.50460655215</v>
      </c>
      <c r="C28" s="134">
        <v>1881.2409786308008</v>
      </c>
      <c r="D28" s="134">
        <v>1903.975453820941</v>
      </c>
      <c r="E28" s="134">
        <v>2066.5862063271197</v>
      </c>
      <c r="F28" s="134">
        <v>2049.186496944835</v>
      </c>
      <c r="G28" s="134">
        <v>2026.33218866171</v>
      </c>
      <c r="H28" s="63">
        <f>G28-F28</f>
        <v>-22.854308283125192</v>
      </c>
      <c r="I28" s="63">
        <f>G28-E28</f>
        <v>-40.25401766540972</v>
      </c>
      <c r="J28" s="135"/>
      <c r="K28" s="135"/>
      <c r="L28" s="135"/>
      <c r="M28" s="28"/>
      <c r="N28" s="28"/>
      <c r="O28" s="28"/>
      <c r="P28" s="28"/>
      <c r="Q28" s="28"/>
      <c r="R28" s="28"/>
      <c r="S28" s="28"/>
      <c r="T28" s="28"/>
    </row>
    <row r="29" spans="1:12" ht="15">
      <c r="A29" s="104"/>
      <c r="B29" s="104"/>
      <c r="C29" s="104"/>
      <c r="D29" s="104"/>
      <c r="E29" s="104"/>
      <c r="F29" s="105"/>
      <c r="G29" s="105"/>
      <c r="H29" s="105"/>
      <c r="I29" s="106"/>
      <c r="J29" s="104"/>
      <c r="K29" s="104"/>
      <c r="L29" s="104"/>
    </row>
    <row r="30" spans="1:12" s="1" customFormat="1" ht="15.75" customHeight="1">
      <c r="A30" s="50" t="s">
        <v>35</v>
      </c>
      <c r="B30" s="50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s="1" customFormat="1" ht="12.75" customHeight="1">
      <c r="A31" s="52"/>
      <c r="B31" s="104"/>
      <c r="C31" s="104"/>
      <c r="D31" s="104"/>
      <c r="E31" s="52"/>
      <c r="F31" s="52"/>
      <c r="G31" s="52"/>
      <c r="H31" s="52"/>
      <c r="I31" s="52"/>
      <c r="J31" s="52"/>
      <c r="K31" s="52"/>
      <c r="L31" s="52"/>
    </row>
    <row r="32" spans="1:20" s="1" customFormat="1" ht="54">
      <c r="A32" s="136"/>
      <c r="B32" s="57">
        <v>2011</v>
      </c>
      <c r="C32" s="58" t="s">
        <v>27</v>
      </c>
      <c r="D32" s="58" t="s">
        <v>28</v>
      </c>
      <c r="E32" s="57">
        <v>2012</v>
      </c>
      <c r="F32" s="58" t="s">
        <v>6</v>
      </c>
      <c r="G32" s="58" t="s">
        <v>7</v>
      </c>
      <c r="H32" s="59" t="s">
        <v>29</v>
      </c>
      <c r="I32" s="59" t="s">
        <v>30</v>
      </c>
      <c r="J32" s="89"/>
      <c r="K32" s="89"/>
      <c r="L32" s="89"/>
      <c r="M32" s="20"/>
      <c r="N32" s="20"/>
      <c r="O32" s="20"/>
      <c r="P32" s="20"/>
      <c r="Q32" s="20"/>
      <c r="R32" s="20"/>
      <c r="S32" s="20"/>
      <c r="T32" s="20"/>
    </row>
    <row r="33" spans="1:22" s="1" customFormat="1" ht="25.5">
      <c r="A33" s="137" t="s">
        <v>36</v>
      </c>
      <c r="B33" s="138">
        <v>46.4847</v>
      </c>
      <c r="C33" s="138">
        <v>46.9352</v>
      </c>
      <c r="D33" s="138">
        <v>47.2445</v>
      </c>
      <c r="E33" s="138">
        <v>47.4012</v>
      </c>
      <c r="F33" s="138">
        <v>48.23</v>
      </c>
      <c r="G33" s="138">
        <v>48.6277</v>
      </c>
      <c r="H33" s="139">
        <f>G33/F33-1</f>
        <v>0.00824590503835787</v>
      </c>
      <c r="I33" s="139">
        <f>G33/E33-1</f>
        <v>0.02587487236610042</v>
      </c>
      <c r="J33" s="140"/>
      <c r="K33" s="140"/>
      <c r="L33" s="140"/>
      <c r="M33" s="7"/>
      <c r="N33" s="7"/>
      <c r="O33" s="7"/>
      <c r="P33" s="7"/>
      <c r="Q33" s="7"/>
      <c r="R33" s="7"/>
      <c r="S33" s="7"/>
      <c r="T33" s="7"/>
      <c r="U33" s="4"/>
      <c r="V33" s="4"/>
    </row>
    <row r="34" spans="1:22" s="1" customFormat="1" ht="38.25">
      <c r="A34" s="137" t="s">
        <v>37</v>
      </c>
      <c r="B34" s="138">
        <v>46.4847</v>
      </c>
      <c r="C34" s="138">
        <v>46.96</v>
      </c>
      <c r="D34" s="138">
        <v>47.2445</v>
      </c>
      <c r="E34" s="138">
        <v>47.3868</v>
      </c>
      <c r="F34" s="138">
        <v>48.2702</v>
      </c>
      <c r="G34" s="138">
        <v>48.6277</v>
      </c>
      <c r="H34" s="139">
        <f aca="true" t="shared" si="1" ref="H34:H40">G34/F34-1</f>
        <v>0.007406225787338627</v>
      </c>
      <c r="I34" s="139">
        <f aca="true" t="shared" si="2" ref="I34:I40">G34/E34-1</f>
        <v>0.026186617370238086</v>
      </c>
      <c r="J34" s="140"/>
      <c r="K34" s="140"/>
      <c r="L34" s="140"/>
      <c r="M34" s="7"/>
      <c r="N34" s="7"/>
      <c r="O34" s="7"/>
      <c r="P34" s="7"/>
      <c r="Q34" s="7"/>
      <c r="R34" s="7"/>
      <c r="S34" s="7"/>
      <c r="T34" s="7"/>
      <c r="U34" s="4"/>
      <c r="V34" s="4"/>
    </row>
    <row r="35" spans="1:22" s="1" customFormat="1" ht="38.25">
      <c r="A35" s="137" t="s">
        <v>38</v>
      </c>
      <c r="B35" s="138">
        <v>1.2945</v>
      </c>
      <c r="C35" s="138">
        <v>1.2356</v>
      </c>
      <c r="D35" s="138">
        <v>1.2658</v>
      </c>
      <c r="E35" s="138">
        <v>1.3194</v>
      </c>
      <c r="F35" s="138">
        <v>1.2995</v>
      </c>
      <c r="G35" s="138">
        <v>1.3008</v>
      </c>
      <c r="H35" s="139">
        <f t="shared" si="1"/>
        <v>0.0010003847633703877</v>
      </c>
      <c r="I35" s="139">
        <f>G35/E35-1</f>
        <v>-0.01409731696225558</v>
      </c>
      <c r="J35" s="140"/>
      <c r="K35" s="140"/>
      <c r="L35" s="140"/>
      <c r="M35" s="7"/>
      <c r="N35" s="7"/>
      <c r="O35" s="7"/>
      <c r="P35" s="7"/>
      <c r="Q35" s="7"/>
      <c r="R35" s="7"/>
      <c r="S35" s="7"/>
      <c r="T35" s="7"/>
      <c r="U35" s="4"/>
      <c r="V35" s="4"/>
    </row>
    <row r="36" spans="1:22" s="1" customFormat="1" ht="38.25">
      <c r="A36" s="137" t="s">
        <v>39</v>
      </c>
      <c r="B36" s="138"/>
      <c r="C36" s="138"/>
      <c r="D36" s="138"/>
      <c r="E36" s="138"/>
      <c r="F36" s="138"/>
      <c r="G36" s="138"/>
      <c r="H36" s="139"/>
      <c r="I36" s="139"/>
      <c r="J36" s="140"/>
      <c r="K36" s="140"/>
      <c r="L36" s="140"/>
      <c r="M36" s="7"/>
      <c r="N36" s="7"/>
      <c r="O36" s="7"/>
      <c r="P36" s="7"/>
      <c r="Q36" s="7"/>
      <c r="R36" s="7"/>
      <c r="S36" s="7"/>
      <c r="T36" s="7"/>
      <c r="U36" s="4"/>
      <c r="V36" s="4"/>
    </row>
    <row r="37" spans="1:22" s="1" customFormat="1" ht="13.5" customHeight="1">
      <c r="A37" s="141" t="s">
        <v>40</v>
      </c>
      <c r="B37" s="138">
        <v>46.697159628858174</v>
      </c>
      <c r="C37" s="138">
        <v>46.965760569942034</v>
      </c>
      <c r="D37" s="138">
        <v>47.162890187326454</v>
      </c>
      <c r="E37" s="138">
        <v>47.378133029014464</v>
      </c>
      <c r="F37" s="138">
        <v>48.26450177819607</v>
      </c>
      <c r="G37" s="138">
        <v>48.55334612447948</v>
      </c>
      <c r="H37" s="139">
        <f>G37/F37-1</f>
        <v>0.005984612616759755</v>
      </c>
      <c r="I37" s="139">
        <f>G37/E37-1</f>
        <v>0.024804968459717802</v>
      </c>
      <c r="J37" s="140"/>
      <c r="K37" s="140"/>
      <c r="L37" s="140"/>
      <c r="M37" s="7"/>
      <c r="N37" s="7"/>
      <c r="O37" s="7"/>
      <c r="P37" s="7"/>
      <c r="Q37" s="7"/>
      <c r="R37" s="7"/>
      <c r="S37" s="7"/>
      <c r="T37" s="7"/>
      <c r="U37" s="4"/>
      <c r="V37" s="4"/>
    </row>
    <row r="38" spans="1:22" s="1" customFormat="1" ht="13.5" customHeight="1">
      <c r="A38" s="141" t="s">
        <v>41</v>
      </c>
      <c r="B38" s="138">
        <v>59.8</v>
      </c>
      <c r="C38" s="138">
        <v>58.76944635551375</v>
      </c>
      <c r="D38" s="138">
        <v>59.388753606661666</v>
      </c>
      <c r="E38" s="138">
        <v>61.948312627701185</v>
      </c>
      <c r="F38" s="138">
        <v>62.965666268837865</v>
      </c>
      <c r="G38" s="138">
        <v>63.66262943476196</v>
      </c>
      <c r="H38" s="139">
        <f t="shared" si="1"/>
        <v>0.011068939744850015</v>
      </c>
      <c r="I38" s="139">
        <f t="shared" si="2"/>
        <v>0.027673341441332377</v>
      </c>
      <c r="J38" s="140"/>
      <c r="K38" s="140"/>
      <c r="L38" s="140"/>
      <c r="M38" s="7"/>
      <c r="N38" s="7"/>
      <c r="O38" s="7"/>
      <c r="P38" s="7"/>
      <c r="Q38" s="7"/>
      <c r="R38" s="7"/>
      <c r="S38" s="7"/>
      <c r="T38" s="7"/>
      <c r="U38" s="4"/>
      <c r="V38" s="4"/>
    </row>
    <row r="39" spans="1:22" s="1" customFormat="1" ht="13.5" customHeight="1">
      <c r="A39" s="141" t="s">
        <v>42</v>
      </c>
      <c r="B39" s="138">
        <v>1.435</v>
      </c>
      <c r="C39" s="138">
        <v>1.434328957000617</v>
      </c>
      <c r="D39" s="138">
        <v>1.4377216517797415</v>
      </c>
      <c r="E39" s="138">
        <v>1.5313211447755914</v>
      </c>
      <c r="F39" s="138">
        <v>1.5210599859307228</v>
      </c>
      <c r="G39" s="138">
        <v>1.4797279067766782</v>
      </c>
      <c r="H39" s="139">
        <f t="shared" si="1"/>
        <v>-0.027173207852650094</v>
      </c>
      <c r="I39" s="139">
        <f t="shared" si="2"/>
        <v>-0.03369197778985411</v>
      </c>
      <c r="J39" s="140"/>
      <c r="K39" s="140"/>
      <c r="L39" s="140"/>
      <c r="M39" s="7"/>
      <c r="N39" s="7"/>
      <c r="O39" s="7"/>
      <c r="P39" s="7"/>
      <c r="Q39" s="7"/>
      <c r="R39" s="7"/>
      <c r="S39" s="7"/>
      <c r="T39" s="7"/>
      <c r="U39" s="4"/>
      <c r="V39" s="4"/>
    </row>
    <row r="40" spans="1:22" s="1" customFormat="1" ht="13.5" customHeight="1">
      <c r="A40" s="141" t="s">
        <v>43</v>
      </c>
      <c r="B40" s="138">
        <v>0.308</v>
      </c>
      <c r="C40" s="138">
        <v>0.3161911198816234</v>
      </c>
      <c r="D40" s="138">
        <v>0.3154541000535856</v>
      </c>
      <c r="E40" s="138">
        <v>0.31162380801661327</v>
      </c>
      <c r="F40" s="138">
        <v>0.31862017958492</v>
      </c>
      <c r="G40" s="138">
        <v>0.3196382623065224</v>
      </c>
      <c r="H40" s="139">
        <f t="shared" si="1"/>
        <v>0.0031952863843360824</v>
      </c>
      <c r="I40" s="139">
        <f t="shared" si="2"/>
        <v>0.025718363243548703</v>
      </c>
      <c r="J40" s="140"/>
      <c r="K40" s="140"/>
      <c r="L40" s="140"/>
      <c r="M40" s="7"/>
      <c r="N40" s="7"/>
      <c r="O40" s="7"/>
      <c r="P40" s="7"/>
      <c r="Q40" s="7"/>
      <c r="R40" s="7"/>
      <c r="S40" s="7"/>
      <c r="T40" s="7"/>
      <c r="U40" s="5"/>
      <c r="V40" s="5"/>
    </row>
    <row r="41" spans="1:12" ht="15">
      <c r="A41" s="104"/>
      <c r="B41" s="104"/>
      <c r="C41" s="104"/>
      <c r="D41" s="104"/>
      <c r="E41" s="104"/>
      <c r="F41" s="106"/>
      <c r="G41" s="106"/>
      <c r="H41" s="105"/>
      <c r="I41" s="106"/>
      <c r="J41" s="104"/>
      <c r="K41" s="104"/>
      <c r="L41" s="104"/>
    </row>
    <row r="42" spans="1:12" ht="15">
      <c r="A42" s="104"/>
      <c r="B42" s="104"/>
      <c r="C42" s="142"/>
      <c r="D42" s="142"/>
      <c r="E42" s="142"/>
      <c r="F42" s="105"/>
      <c r="G42" s="105"/>
      <c r="H42" s="105"/>
      <c r="I42" s="106"/>
      <c r="J42" s="104"/>
      <c r="K42" s="104"/>
      <c r="L42" s="104"/>
    </row>
    <row r="43" spans="1:12" ht="15">
      <c r="A43" s="104"/>
      <c r="B43" s="104"/>
      <c r="C43" s="142"/>
      <c r="D43" s="142"/>
      <c r="E43" s="142"/>
      <c r="F43" s="105"/>
      <c r="G43" s="105"/>
      <c r="H43" s="105"/>
      <c r="I43" s="106"/>
      <c r="J43" s="104"/>
      <c r="K43" s="104"/>
      <c r="L43" s="104"/>
    </row>
    <row r="44" spans="1:12" ht="15">
      <c r="A44" s="104"/>
      <c r="B44" s="104"/>
      <c r="C44" s="142"/>
      <c r="D44" s="142"/>
      <c r="E44" s="142"/>
      <c r="F44" s="105"/>
      <c r="G44" s="105"/>
      <c r="H44" s="105"/>
      <c r="I44" s="106"/>
      <c r="J44" s="104"/>
      <c r="K44" s="104"/>
      <c r="L44" s="104"/>
    </row>
    <row r="45" spans="1:12" ht="15">
      <c r="A45" s="104"/>
      <c r="B45" s="104"/>
      <c r="C45" s="142"/>
      <c r="D45" s="142"/>
      <c r="E45" s="142"/>
      <c r="F45" s="105"/>
      <c r="G45" s="105"/>
      <c r="H45" s="105"/>
      <c r="I45" s="106"/>
      <c r="J45" s="104"/>
      <c r="K45" s="104"/>
      <c r="L45" s="10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10" ht="15" customHeight="1">
      <c r="A1" s="50" t="s">
        <v>44</v>
      </c>
      <c r="B1" s="50"/>
      <c r="C1" s="52"/>
      <c r="D1" s="52"/>
      <c r="E1" s="52"/>
      <c r="F1" s="52"/>
      <c r="G1" s="52"/>
      <c r="H1" s="52"/>
      <c r="I1" s="52"/>
      <c r="J1" s="52"/>
    </row>
    <row r="2" spans="1:10" s="3" customFormat="1" ht="12.75" customHeight="1">
      <c r="A2" s="53" t="s">
        <v>45</v>
      </c>
      <c r="B2" s="53"/>
      <c r="C2" s="54"/>
      <c r="D2" s="54"/>
      <c r="E2" s="54"/>
      <c r="F2" s="54"/>
      <c r="G2" s="54"/>
      <c r="H2" s="55"/>
      <c r="I2" s="55"/>
      <c r="J2" s="55"/>
    </row>
    <row r="3" spans="1:10" ht="27">
      <c r="A3" s="56"/>
      <c r="B3" s="57">
        <v>2012</v>
      </c>
      <c r="C3" s="58" t="s">
        <v>51</v>
      </c>
      <c r="D3" s="58" t="s">
        <v>52</v>
      </c>
      <c r="E3" s="58" t="s">
        <v>6</v>
      </c>
      <c r="F3" s="58" t="s">
        <v>7</v>
      </c>
      <c r="G3" s="59" t="s">
        <v>29</v>
      </c>
      <c r="H3" s="59" t="s">
        <v>53</v>
      </c>
      <c r="I3" s="52"/>
      <c r="J3" s="60"/>
    </row>
    <row r="4" spans="1:10" ht="13.5" customHeight="1">
      <c r="A4" s="61" t="s">
        <v>46</v>
      </c>
      <c r="B4" s="62">
        <f>B6+B7</f>
        <v>47.849999999999994</v>
      </c>
      <c r="C4" s="62">
        <f>C6+C7</f>
        <v>47.849999999999994</v>
      </c>
      <c r="D4" s="62">
        <f>D6+D7</f>
        <v>14.7</v>
      </c>
      <c r="E4" s="62">
        <f>E6+E7</f>
        <v>0</v>
      </c>
      <c r="F4" s="62">
        <f>F6+F7</f>
        <v>0</v>
      </c>
      <c r="G4" s="63">
        <f>F4-E4</f>
        <v>0</v>
      </c>
      <c r="H4" s="63">
        <f>D4-C4</f>
        <v>-33.14999999999999</v>
      </c>
      <c r="I4" s="62"/>
      <c r="J4" s="52"/>
    </row>
    <row r="5" spans="1:10" ht="13.5" customHeight="1">
      <c r="A5" s="64" t="s">
        <v>47</v>
      </c>
      <c r="B5" s="65">
        <f>B6-B7</f>
        <v>-38.25</v>
      </c>
      <c r="C5" s="65">
        <f>C6-C7</f>
        <v>-38.25</v>
      </c>
      <c r="D5" s="65">
        <f>D6-D7</f>
        <v>-14.7</v>
      </c>
      <c r="E5" s="65">
        <f>E6-E7</f>
        <v>0</v>
      </c>
      <c r="F5" s="65">
        <f>F6-F7</f>
        <v>0</v>
      </c>
      <c r="G5" s="63">
        <f>F5-E5</f>
        <v>0</v>
      </c>
      <c r="H5" s="63">
        <f>D5-C5</f>
        <v>23.55</v>
      </c>
      <c r="I5" s="65"/>
      <c r="J5" s="66"/>
    </row>
    <row r="6" spans="1:10" ht="13.5" customHeight="1">
      <c r="A6" s="67" t="s">
        <v>48</v>
      </c>
      <c r="B6" s="68">
        <v>4.8</v>
      </c>
      <c r="C6" s="68">
        <v>4.8</v>
      </c>
      <c r="D6" s="68">
        <v>0</v>
      </c>
      <c r="E6" s="68">
        <v>0</v>
      </c>
      <c r="F6" s="68">
        <v>0</v>
      </c>
      <c r="G6" s="63">
        <f>F6-E6</f>
        <v>0</v>
      </c>
      <c r="H6" s="63">
        <f>D6-C6</f>
        <v>-4.8</v>
      </c>
      <c r="I6" s="69"/>
      <c r="J6" s="52"/>
    </row>
    <row r="7" spans="1:10" ht="13.5" customHeight="1">
      <c r="A7" s="67" t="s">
        <v>49</v>
      </c>
      <c r="B7" s="68">
        <v>43.05</v>
      </c>
      <c r="C7" s="68">
        <v>43.05</v>
      </c>
      <c r="D7" s="68">
        <v>14.7</v>
      </c>
      <c r="E7" s="68">
        <v>0</v>
      </c>
      <c r="F7" s="68">
        <v>0</v>
      </c>
      <c r="G7" s="63">
        <f>F7-E7</f>
        <v>0</v>
      </c>
      <c r="H7" s="63">
        <f>D7-C7</f>
        <v>-28.349999999999998</v>
      </c>
      <c r="I7" s="69"/>
      <c r="J7" s="52"/>
    </row>
    <row r="8" spans="1:10" ht="13.5" customHeight="1">
      <c r="A8" s="64" t="s">
        <v>50</v>
      </c>
      <c r="B8" s="69" t="s">
        <v>0</v>
      </c>
      <c r="C8" s="69" t="s">
        <v>0</v>
      </c>
      <c r="D8" s="69" t="s">
        <v>0</v>
      </c>
      <c r="E8" s="69" t="s">
        <v>0</v>
      </c>
      <c r="F8" s="69" t="s">
        <v>0</v>
      </c>
      <c r="G8" s="69" t="s">
        <v>0</v>
      </c>
      <c r="H8" s="69" t="s">
        <v>0</v>
      </c>
      <c r="I8" s="69"/>
      <c r="J8" s="69"/>
    </row>
    <row r="9" spans="1:10" ht="15" customHeight="1">
      <c r="A9" s="52"/>
      <c r="B9" s="52"/>
      <c r="C9" s="70"/>
      <c r="D9" s="70"/>
      <c r="E9" s="52"/>
      <c r="F9" s="52"/>
      <c r="G9" s="52"/>
      <c r="H9" s="52"/>
      <c r="I9" s="52"/>
      <c r="J9" s="52"/>
    </row>
    <row r="10" spans="1:10" s="4" customFormat="1" ht="15" customHeight="1">
      <c r="A10" s="51" t="s">
        <v>54</v>
      </c>
      <c r="B10" s="51"/>
      <c r="C10" s="71"/>
      <c r="D10" s="71"/>
      <c r="E10" s="71"/>
      <c r="F10" s="71"/>
      <c r="G10" s="71"/>
      <c r="H10" s="71"/>
      <c r="I10" s="71"/>
      <c r="J10" s="71"/>
    </row>
    <row r="11" spans="1:10" s="3" customFormat="1" ht="12.75" customHeight="1">
      <c r="A11" s="53" t="s">
        <v>55</v>
      </c>
      <c r="B11" s="53"/>
      <c r="C11" s="54"/>
      <c r="D11" s="54"/>
      <c r="E11" s="54"/>
      <c r="F11" s="54"/>
      <c r="G11" s="54"/>
      <c r="H11" s="55"/>
      <c r="I11" s="55"/>
      <c r="J11" s="71"/>
    </row>
    <row r="12" spans="1:10" ht="26.25" customHeight="1">
      <c r="A12" s="56"/>
      <c r="B12" s="57">
        <v>2012</v>
      </c>
      <c r="C12" s="58" t="s">
        <v>51</v>
      </c>
      <c r="D12" s="58" t="s">
        <v>52</v>
      </c>
      <c r="E12" s="58" t="s">
        <v>6</v>
      </c>
      <c r="F12" s="58" t="s">
        <v>7</v>
      </c>
      <c r="G12" s="59" t="s">
        <v>29</v>
      </c>
      <c r="H12" s="59" t="s">
        <v>53</v>
      </c>
      <c r="I12" s="52"/>
      <c r="J12" s="52"/>
    </row>
    <row r="13" spans="1:10" ht="12.75" customHeight="1">
      <c r="A13" s="61" t="s">
        <v>46</v>
      </c>
      <c r="B13" s="62">
        <f>+B14+B19+B22+B18</f>
        <v>63511.314351173</v>
      </c>
      <c r="C13" s="62">
        <f>+C14+C18+C19+C22</f>
        <v>19425.461396083003</v>
      </c>
      <c r="D13" s="62">
        <f>+D14+D19+D20+D22</f>
        <v>13629.78790453</v>
      </c>
      <c r="E13" s="62">
        <v>2493.58664502</v>
      </c>
      <c r="F13" s="62">
        <f>+F14+F19+F22</f>
        <v>2739.2683939999997</v>
      </c>
      <c r="G13" s="63">
        <f>F13-E13</f>
        <v>245.6817489799996</v>
      </c>
      <c r="H13" s="63">
        <f>D13-C13</f>
        <v>-5795.673491553003</v>
      </c>
      <c r="I13" s="63"/>
      <c r="J13" s="52"/>
    </row>
    <row r="14" spans="1:10" ht="12.75" customHeight="1">
      <c r="A14" s="64" t="s">
        <v>56</v>
      </c>
      <c r="B14" s="68">
        <f>+B16</f>
        <v>7676.308371173</v>
      </c>
      <c r="C14" s="68">
        <f>+C16</f>
        <v>4375.231596083</v>
      </c>
      <c r="D14" s="68">
        <f>+D16</f>
        <v>2641.39640453</v>
      </c>
      <c r="E14" s="68">
        <v>209.30284502</v>
      </c>
      <c r="F14" s="68">
        <f>+F16</f>
        <v>199.894594</v>
      </c>
      <c r="G14" s="63">
        <f>F14-E14</f>
        <v>-9.408251019999994</v>
      </c>
      <c r="H14" s="63">
        <f>D14-C14</f>
        <v>-1733.8351915530002</v>
      </c>
      <c r="I14" s="72"/>
      <c r="J14" s="71"/>
    </row>
    <row r="15" spans="1:10" ht="12.75" customHeight="1">
      <c r="A15" s="67" t="s">
        <v>48</v>
      </c>
      <c r="B15" s="69" t="s">
        <v>0</v>
      </c>
      <c r="C15" s="69"/>
      <c r="D15" s="68"/>
      <c r="E15" s="68"/>
      <c r="F15" s="68"/>
      <c r="G15" s="68" t="s">
        <v>0</v>
      </c>
      <c r="H15" s="68" t="s">
        <v>0</v>
      </c>
      <c r="I15" s="72"/>
      <c r="J15" s="71"/>
    </row>
    <row r="16" spans="1:10" ht="12.75" customHeight="1">
      <c r="A16" s="67" t="s">
        <v>49</v>
      </c>
      <c r="B16" s="69">
        <v>7676.308371173</v>
      </c>
      <c r="C16" s="69">
        <v>4375.231596083</v>
      </c>
      <c r="D16" s="69">
        <v>2641.39640453</v>
      </c>
      <c r="E16" s="69">
        <v>209.30284502</v>
      </c>
      <c r="F16" s="69">
        <v>199.894594</v>
      </c>
      <c r="G16" s="63">
        <f>F16-E16</f>
        <v>-9.408251019999994</v>
      </c>
      <c r="H16" s="63">
        <f>D16-C16</f>
        <v>-1733.8351915530002</v>
      </c>
      <c r="I16" s="72"/>
      <c r="J16" s="71"/>
    </row>
    <row r="17" spans="1:10" ht="12.75" customHeight="1">
      <c r="A17" s="73" t="s">
        <v>57</v>
      </c>
      <c r="B17" s="69" t="s">
        <v>0</v>
      </c>
      <c r="C17" s="69" t="s">
        <v>0</v>
      </c>
      <c r="D17" s="69" t="s">
        <v>0</v>
      </c>
      <c r="E17" s="69" t="s">
        <v>0</v>
      </c>
      <c r="F17" s="69" t="s">
        <v>0</v>
      </c>
      <c r="G17" s="69" t="s">
        <v>0</v>
      </c>
      <c r="H17" s="69" t="s">
        <v>0</v>
      </c>
      <c r="I17" s="72"/>
      <c r="J17" s="71"/>
    </row>
    <row r="18" spans="1:10" ht="12.75" customHeight="1">
      <c r="A18" s="64" t="s">
        <v>113</v>
      </c>
      <c r="B18" s="69">
        <v>680</v>
      </c>
      <c r="C18" s="69">
        <v>90</v>
      </c>
      <c r="D18" s="69" t="s">
        <v>0</v>
      </c>
      <c r="E18" s="69" t="s">
        <v>0</v>
      </c>
      <c r="F18" s="69" t="s">
        <v>0</v>
      </c>
      <c r="G18" s="69" t="s">
        <v>0</v>
      </c>
      <c r="H18" s="69">
        <f>-C18</f>
        <v>-90</v>
      </c>
      <c r="I18" s="72"/>
      <c r="J18" s="71"/>
    </row>
    <row r="19" spans="1:10" ht="12.75" customHeight="1">
      <c r="A19" s="64" t="s">
        <v>58</v>
      </c>
      <c r="B19" s="69">
        <v>4912.2</v>
      </c>
      <c r="C19" s="69">
        <v>892.5</v>
      </c>
      <c r="D19" s="69">
        <v>4778.2</v>
      </c>
      <c r="E19" s="69">
        <v>1430</v>
      </c>
      <c r="F19" s="69">
        <v>2185</v>
      </c>
      <c r="G19" s="63">
        <f>F19-E19</f>
        <v>755</v>
      </c>
      <c r="H19" s="63">
        <f>D19-C19</f>
        <v>3885.7</v>
      </c>
      <c r="I19" s="74"/>
      <c r="J19" s="75"/>
    </row>
    <row r="20" spans="1:10" ht="12.75" customHeight="1">
      <c r="A20" s="64" t="s">
        <v>114</v>
      </c>
      <c r="B20" s="69" t="s">
        <v>0</v>
      </c>
      <c r="C20" s="69" t="s">
        <v>0</v>
      </c>
      <c r="D20" s="69">
        <v>432</v>
      </c>
      <c r="E20" s="69">
        <v>300</v>
      </c>
      <c r="F20" s="69" t="s">
        <v>0</v>
      </c>
      <c r="G20" s="63">
        <f>-E20</f>
        <v>-300</v>
      </c>
      <c r="H20" s="63">
        <f>+D20</f>
        <v>432</v>
      </c>
      <c r="I20" s="74"/>
      <c r="J20" s="75"/>
    </row>
    <row r="21" spans="1:10" s="4" customFormat="1" ht="27" customHeight="1">
      <c r="A21" s="76" t="s">
        <v>59</v>
      </c>
      <c r="B21" s="77" t="s">
        <v>0</v>
      </c>
      <c r="C21" s="77" t="s">
        <v>0</v>
      </c>
      <c r="D21" s="77" t="s">
        <v>0</v>
      </c>
      <c r="E21" s="77" t="s">
        <v>0</v>
      </c>
      <c r="F21" s="77" t="s">
        <v>0</v>
      </c>
      <c r="G21" s="77" t="s">
        <v>0</v>
      </c>
      <c r="H21" s="77" t="s">
        <v>0</v>
      </c>
      <c r="I21" s="71"/>
      <c r="J21" s="75"/>
    </row>
    <row r="22" spans="1:10" ht="25.5" customHeight="1">
      <c r="A22" s="64" t="s">
        <v>60</v>
      </c>
      <c r="B22" s="69">
        <v>50242.80598</v>
      </c>
      <c r="C22" s="69">
        <v>14067.729800000001</v>
      </c>
      <c r="D22" s="68">
        <v>5778.191499999999</v>
      </c>
      <c r="E22" s="68">
        <v>554.2838</v>
      </c>
      <c r="F22" s="68">
        <v>354.3738</v>
      </c>
      <c r="G22" s="63">
        <f>F22-E22</f>
        <v>-199.91000000000003</v>
      </c>
      <c r="H22" s="63">
        <f>D22-C22</f>
        <v>-8289.538300000002</v>
      </c>
      <c r="I22" s="52"/>
      <c r="J22" s="75"/>
    </row>
    <row r="23" spans="1:10" ht="12.75" customHeight="1">
      <c r="A23" s="61" t="s">
        <v>61</v>
      </c>
      <c r="B23" s="77"/>
      <c r="C23" s="77"/>
      <c r="D23" s="77"/>
      <c r="E23" s="77"/>
      <c r="F23" s="77"/>
      <c r="G23" s="63"/>
      <c r="H23" s="63"/>
      <c r="I23" s="78"/>
      <c r="J23" s="75"/>
    </row>
    <row r="24" spans="1:10" ht="18.75" customHeight="1">
      <c r="A24" s="64" t="s">
        <v>62</v>
      </c>
      <c r="B24" s="77">
        <v>2.64</v>
      </c>
      <c r="C24" s="77">
        <v>6.77</v>
      </c>
      <c r="D24" s="77">
        <v>3.2</v>
      </c>
      <c r="E24" s="77">
        <v>2.96</v>
      </c>
      <c r="F24" s="77">
        <v>3.2</v>
      </c>
      <c r="G24" s="63">
        <f>F24-E24</f>
        <v>0.2400000000000002</v>
      </c>
      <c r="H24" s="63">
        <f>D24-C24</f>
        <v>-3.5699999999999994</v>
      </c>
      <c r="I24" s="78"/>
      <c r="J24" s="75"/>
    </row>
    <row r="25" spans="1:10" ht="12.75" customHeight="1">
      <c r="A25" s="64" t="s">
        <v>63</v>
      </c>
      <c r="B25" s="77" t="s">
        <v>0</v>
      </c>
      <c r="C25" s="77" t="s">
        <v>0</v>
      </c>
      <c r="D25" s="77" t="s">
        <v>0</v>
      </c>
      <c r="E25" s="77" t="s">
        <v>0</v>
      </c>
      <c r="F25" s="77" t="s">
        <v>0</v>
      </c>
      <c r="G25" s="77" t="s">
        <v>0</v>
      </c>
      <c r="H25" s="77" t="s">
        <v>0</v>
      </c>
      <c r="I25" s="79"/>
      <c r="J25" s="75"/>
    </row>
    <row r="26" spans="1:10" ht="12.75" customHeight="1">
      <c r="A26" s="64" t="s">
        <v>64</v>
      </c>
      <c r="B26" s="77">
        <v>7.53726173752973</v>
      </c>
      <c r="C26" s="77">
        <v>10.28</v>
      </c>
      <c r="D26" s="77">
        <v>3.2</v>
      </c>
      <c r="E26" s="77">
        <v>2.9933111481892847</v>
      </c>
      <c r="F26" s="77">
        <v>2.9908240642060595</v>
      </c>
      <c r="G26" s="63">
        <f>F26-E26</f>
        <v>-0.002487083983225169</v>
      </c>
      <c r="H26" s="63">
        <f>D26-C26</f>
        <v>-7.079999999999999</v>
      </c>
      <c r="I26" s="79"/>
      <c r="J26" s="75"/>
    </row>
    <row r="27" spans="1:13" ht="12.75" customHeight="1">
      <c r="A27" s="64" t="s">
        <v>57</v>
      </c>
      <c r="B27" s="77" t="s">
        <v>0</v>
      </c>
      <c r="C27" s="77" t="s">
        <v>0</v>
      </c>
      <c r="D27" s="77" t="s">
        <v>0</v>
      </c>
      <c r="E27" s="77" t="s">
        <v>0</v>
      </c>
      <c r="F27" s="77" t="s">
        <v>0</v>
      </c>
      <c r="G27" s="77" t="s">
        <v>0</v>
      </c>
      <c r="H27" s="77" t="s">
        <v>0</v>
      </c>
      <c r="I27" s="79"/>
      <c r="J27" s="75"/>
      <c r="M27" s="29"/>
    </row>
    <row r="28" spans="1:10" ht="26.25" customHeight="1">
      <c r="A28" s="64" t="s">
        <v>65</v>
      </c>
      <c r="B28" s="77">
        <f>+B24*1.2</f>
        <v>3.168</v>
      </c>
      <c r="C28" s="77">
        <f>+C24*1.2</f>
        <v>8.123999999999999</v>
      </c>
      <c r="D28" s="77">
        <f>+D24*1.2</f>
        <v>3.84</v>
      </c>
      <c r="E28" s="77">
        <f>+E24*1.2</f>
        <v>3.552</v>
      </c>
      <c r="F28" s="77">
        <f>+F24*1.2</f>
        <v>3.84</v>
      </c>
      <c r="G28" s="63">
        <f>F28-E28</f>
        <v>0.2879999999999998</v>
      </c>
      <c r="H28" s="63">
        <f>D28-C28</f>
        <v>-4.283999999999999</v>
      </c>
      <c r="I28" s="79"/>
      <c r="J28" s="75"/>
    </row>
    <row r="29" spans="1:10" ht="27" customHeight="1">
      <c r="A29" s="64" t="s">
        <v>59</v>
      </c>
      <c r="B29" s="77" t="s">
        <v>0</v>
      </c>
      <c r="C29" s="77" t="s">
        <v>0</v>
      </c>
      <c r="D29" s="77" t="s">
        <v>0</v>
      </c>
      <c r="E29" s="77" t="s">
        <v>0</v>
      </c>
      <c r="F29" s="77" t="s">
        <v>0</v>
      </c>
      <c r="G29" s="77" t="s">
        <v>0</v>
      </c>
      <c r="H29" s="77" t="s">
        <v>0</v>
      </c>
      <c r="I29" s="52"/>
      <c r="J29" s="75"/>
    </row>
    <row r="30" spans="1:10" ht="1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" customHeight="1">
      <c r="A31" s="50" t="s">
        <v>66</v>
      </c>
      <c r="B31" s="50"/>
      <c r="C31" s="52"/>
      <c r="D31" s="52"/>
      <c r="E31" s="52"/>
      <c r="F31" s="52"/>
      <c r="G31" s="52"/>
      <c r="H31" s="52"/>
      <c r="I31" s="52"/>
      <c r="J31" s="52"/>
    </row>
    <row r="32" spans="1:10" s="3" customFormat="1" ht="12.75" customHeight="1">
      <c r="A32" s="53" t="s">
        <v>55</v>
      </c>
      <c r="B32" s="53"/>
      <c r="C32" s="54"/>
      <c r="D32" s="54"/>
      <c r="E32" s="54"/>
      <c r="F32" s="54"/>
      <c r="G32" s="54"/>
      <c r="H32" s="55"/>
      <c r="I32" s="55"/>
      <c r="J32" s="55"/>
    </row>
    <row r="33" spans="1:10" ht="26.25" customHeight="1">
      <c r="A33" s="56"/>
      <c r="B33" s="57">
        <v>2012</v>
      </c>
      <c r="C33" s="58" t="s">
        <v>51</v>
      </c>
      <c r="D33" s="58" t="s">
        <v>52</v>
      </c>
      <c r="E33" s="58" t="s">
        <v>6</v>
      </c>
      <c r="F33" s="58" t="s">
        <v>7</v>
      </c>
      <c r="G33" s="59" t="s">
        <v>29</v>
      </c>
      <c r="H33" s="59" t="s">
        <v>53</v>
      </c>
      <c r="I33" s="52"/>
      <c r="J33" s="52"/>
    </row>
    <row r="34" spans="1:10" ht="23.25" customHeight="1">
      <c r="A34" s="61" t="s">
        <v>67</v>
      </c>
      <c r="B34" s="80">
        <v>31200</v>
      </c>
      <c r="C34" s="80">
        <v>16200</v>
      </c>
      <c r="D34" s="80">
        <v>22900</v>
      </c>
      <c r="E34" s="80">
        <v>3300</v>
      </c>
      <c r="F34" s="80">
        <v>4500</v>
      </c>
      <c r="G34" s="63">
        <f>F34-E34</f>
        <v>1200</v>
      </c>
      <c r="H34" s="63">
        <f>D34-C34</f>
        <v>6700</v>
      </c>
      <c r="I34" s="71"/>
      <c r="J34" s="52"/>
    </row>
    <row r="35" spans="1:11" ht="12.75" customHeight="1">
      <c r="A35" s="81" t="s">
        <v>68</v>
      </c>
      <c r="B35" s="82">
        <v>2050</v>
      </c>
      <c r="C35" s="82">
        <v>1550</v>
      </c>
      <c r="D35" s="82" t="s">
        <v>0</v>
      </c>
      <c r="E35" s="82" t="s">
        <v>0</v>
      </c>
      <c r="F35" s="82" t="s">
        <v>0</v>
      </c>
      <c r="G35" s="63" t="s">
        <v>0</v>
      </c>
      <c r="H35" s="63">
        <f>-C35</f>
        <v>-1550</v>
      </c>
      <c r="I35" s="71"/>
      <c r="J35" s="52"/>
      <c r="K35" s="33"/>
    </row>
    <row r="36" spans="1:11" ht="12.75" customHeight="1">
      <c r="A36" s="81" t="s">
        <v>69</v>
      </c>
      <c r="B36" s="82">
        <v>3650</v>
      </c>
      <c r="C36" s="82">
        <v>2950</v>
      </c>
      <c r="D36" s="82" t="s">
        <v>0</v>
      </c>
      <c r="E36" s="82" t="s">
        <v>0</v>
      </c>
      <c r="F36" s="82" t="s">
        <v>0</v>
      </c>
      <c r="G36" s="63" t="s">
        <v>0</v>
      </c>
      <c r="H36" s="63">
        <f>-C36</f>
        <v>-2950</v>
      </c>
      <c r="I36" s="71"/>
      <c r="J36" s="52"/>
      <c r="K36" s="33"/>
    </row>
    <row r="37" spans="1:11" ht="12.75" customHeight="1">
      <c r="A37" s="81" t="s">
        <v>70</v>
      </c>
      <c r="B37" s="82">
        <v>25500</v>
      </c>
      <c r="C37" s="82">
        <v>11700</v>
      </c>
      <c r="D37" s="82">
        <v>22900</v>
      </c>
      <c r="E37" s="82">
        <v>3300</v>
      </c>
      <c r="F37" s="82">
        <v>4500</v>
      </c>
      <c r="G37" s="63">
        <f>F37-E37</f>
        <v>1200</v>
      </c>
      <c r="H37" s="63">
        <f>D37-C37</f>
        <v>11200</v>
      </c>
      <c r="I37" s="71"/>
      <c r="J37" s="52"/>
      <c r="K37" s="33"/>
    </row>
    <row r="38" spans="1:11" ht="12.75" customHeight="1" hidden="1">
      <c r="A38" s="81" t="s">
        <v>71</v>
      </c>
      <c r="B38" s="83"/>
      <c r="C38" s="83"/>
      <c r="D38" s="82"/>
      <c r="E38" s="82"/>
      <c r="F38" s="82"/>
      <c r="G38" s="63">
        <f>F38-E38</f>
        <v>0</v>
      </c>
      <c r="H38" s="63">
        <f>D38-C38</f>
        <v>0</v>
      </c>
      <c r="I38" s="71"/>
      <c r="J38" s="52"/>
      <c r="K38" s="33"/>
    </row>
    <row r="39" spans="1:11" ht="12.75" customHeight="1" hidden="1">
      <c r="A39" s="81" t="s">
        <v>72</v>
      </c>
      <c r="B39" s="83"/>
      <c r="C39" s="83"/>
      <c r="D39" s="84"/>
      <c r="E39" s="84"/>
      <c r="F39" s="84"/>
      <c r="G39" s="63">
        <f>F39-E39</f>
        <v>0</v>
      </c>
      <c r="H39" s="63">
        <f>D39-C39</f>
        <v>0</v>
      </c>
      <c r="I39" s="71"/>
      <c r="J39" s="52"/>
      <c r="K39" s="33"/>
    </row>
    <row r="40" spans="1:11" ht="12.75" customHeight="1">
      <c r="A40" s="61" t="s">
        <v>73</v>
      </c>
      <c r="B40" s="80">
        <v>41137.08</v>
      </c>
      <c r="C40" s="80">
        <v>20447.51</v>
      </c>
      <c r="D40" s="80">
        <v>24355.47</v>
      </c>
      <c r="E40" s="80">
        <v>3516.1</v>
      </c>
      <c r="F40" s="80">
        <v>3262.5</v>
      </c>
      <c r="G40" s="63">
        <f>F40-E40</f>
        <v>-253.5999999999999</v>
      </c>
      <c r="H40" s="63">
        <f>D40-C40</f>
        <v>3907.9600000000028</v>
      </c>
      <c r="I40" s="71"/>
      <c r="J40" s="52"/>
      <c r="K40" s="33"/>
    </row>
    <row r="41" spans="1:11" ht="12.75" customHeight="1">
      <c r="A41" s="81" t="s">
        <v>68</v>
      </c>
      <c r="B41" s="82">
        <v>1691.65</v>
      </c>
      <c r="C41" s="82">
        <v>1471.7</v>
      </c>
      <c r="D41" s="82" t="s">
        <v>0</v>
      </c>
      <c r="E41" s="82" t="s">
        <v>0</v>
      </c>
      <c r="F41" s="82" t="s">
        <v>0</v>
      </c>
      <c r="G41" s="63" t="s">
        <v>0</v>
      </c>
      <c r="H41" s="63">
        <f>-C41</f>
        <v>-1471.7</v>
      </c>
      <c r="I41" s="71"/>
      <c r="J41" s="52"/>
      <c r="K41" s="33"/>
    </row>
    <row r="42" spans="1:11" ht="12.75" customHeight="1">
      <c r="A42" s="81" t="s">
        <v>69</v>
      </c>
      <c r="B42" s="82">
        <v>3413.92</v>
      </c>
      <c r="C42" s="82">
        <v>3012.82</v>
      </c>
      <c r="D42" s="82" t="s">
        <v>0</v>
      </c>
      <c r="E42" s="82" t="s">
        <v>0</v>
      </c>
      <c r="F42" s="82" t="s">
        <v>0</v>
      </c>
      <c r="G42" s="63" t="s">
        <v>0</v>
      </c>
      <c r="H42" s="63">
        <f>-C42</f>
        <v>-3012.82</v>
      </c>
      <c r="I42" s="71"/>
      <c r="J42" s="52"/>
      <c r="K42" s="33"/>
    </row>
    <row r="43" spans="1:11" ht="12.75" customHeight="1">
      <c r="A43" s="81" t="s">
        <v>70</v>
      </c>
      <c r="B43" s="82">
        <v>36031.51</v>
      </c>
      <c r="C43" s="82">
        <v>15963.04</v>
      </c>
      <c r="D43" s="82">
        <v>24355.47</v>
      </c>
      <c r="E43" s="82">
        <v>3516.1</v>
      </c>
      <c r="F43" s="82">
        <v>3262.5</v>
      </c>
      <c r="G43" s="63">
        <f>F43-E43</f>
        <v>-253.5999999999999</v>
      </c>
      <c r="H43" s="63">
        <f>D43-C43</f>
        <v>8392.43</v>
      </c>
      <c r="I43" s="71"/>
      <c r="J43" s="52"/>
      <c r="K43" s="33"/>
    </row>
    <row r="44" spans="1:11" ht="12.75" customHeight="1" hidden="1">
      <c r="A44" s="81" t="s">
        <v>71</v>
      </c>
      <c r="B44" s="83"/>
      <c r="C44" s="83"/>
      <c r="D44" s="84"/>
      <c r="E44" s="84"/>
      <c r="F44" s="84"/>
      <c r="G44" s="63">
        <f>F44-E44</f>
        <v>0</v>
      </c>
      <c r="H44" s="63">
        <f>D44-C44</f>
        <v>0</v>
      </c>
      <c r="I44" s="71"/>
      <c r="J44" s="52">
        <v>7421</v>
      </c>
      <c r="K44" s="33"/>
    </row>
    <row r="45" spans="1:11" ht="12.75" customHeight="1" hidden="1">
      <c r="A45" s="81" t="s">
        <v>72</v>
      </c>
      <c r="B45" s="83"/>
      <c r="C45" s="83"/>
      <c r="D45" s="84"/>
      <c r="E45" s="84"/>
      <c r="F45" s="84"/>
      <c r="G45" s="63">
        <f>F45-E45</f>
        <v>0</v>
      </c>
      <c r="H45" s="63">
        <f>D45-C45</f>
        <v>0</v>
      </c>
      <c r="I45" s="71"/>
      <c r="J45" s="52"/>
      <c r="K45" s="33"/>
    </row>
    <row r="46" spans="1:11" ht="12.75" customHeight="1">
      <c r="A46" s="61" t="s">
        <v>74</v>
      </c>
      <c r="B46" s="80">
        <v>28547.71</v>
      </c>
      <c r="C46" s="80">
        <v>15577.91</v>
      </c>
      <c r="D46" s="80">
        <v>20605.1</v>
      </c>
      <c r="E46" s="80">
        <v>3073</v>
      </c>
      <c r="F46" s="80">
        <v>3105.5</v>
      </c>
      <c r="G46" s="63">
        <f>F46-E46</f>
        <v>32.5</v>
      </c>
      <c r="H46" s="63">
        <f>D46-C46</f>
        <v>5027.189999999999</v>
      </c>
      <c r="I46" s="52"/>
      <c r="J46" s="52"/>
      <c r="K46" s="33"/>
    </row>
    <row r="47" spans="1:11" ht="12.75" customHeight="1">
      <c r="A47" s="81" t="s">
        <v>68</v>
      </c>
      <c r="B47" s="82">
        <v>1347.8</v>
      </c>
      <c r="C47" s="82">
        <v>1127.8</v>
      </c>
      <c r="D47" s="82" t="s">
        <v>0</v>
      </c>
      <c r="E47" s="82" t="s">
        <v>0</v>
      </c>
      <c r="F47" s="82" t="s">
        <v>0</v>
      </c>
      <c r="G47" s="63" t="s">
        <v>0</v>
      </c>
      <c r="H47" s="63">
        <f>-C47</f>
        <v>-1127.8</v>
      </c>
      <c r="I47" s="52"/>
      <c r="J47" s="52"/>
      <c r="K47" s="33"/>
    </row>
    <row r="48" spans="1:11" ht="12.75" customHeight="1">
      <c r="A48" s="81" t="s">
        <v>69</v>
      </c>
      <c r="B48" s="82">
        <v>2608.81</v>
      </c>
      <c r="C48" s="82">
        <v>2217.81</v>
      </c>
      <c r="D48" s="82" t="s">
        <v>0</v>
      </c>
      <c r="E48" s="82" t="s">
        <v>0</v>
      </c>
      <c r="F48" s="82" t="s">
        <v>0</v>
      </c>
      <c r="G48" s="63" t="s">
        <v>0</v>
      </c>
      <c r="H48" s="63">
        <f>-C48</f>
        <v>-2217.81</v>
      </c>
      <c r="I48" s="52"/>
      <c r="J48" s="52"/>
      <c r="K48" s="33"/>
    </row>
    <row r="49" spans="1:11" ht="12.75" customHeight="1">
      <c r="A49" s="81" t="s">
        <v>70</v>
      </c>
      <c r="B49" s="82">
        <v>24591.1</v>
      </c>
      <c r="C49" s="82">
        <v>12232.3</v>
      </c>
      <c r="D49" s="82">
        <v>20605.1</v>
      </c>
      <c r="E49" s="82">
        <v>3073</v>
      </c>
      <c r="F49" s="82">
        <v>3105.5</v>
      </c>
      <c r="G49" s="63">
        <f>F49-E49</f>
        <v>32.5</v>
      </c>
      <c r="H49" s="63">
        <f>D49-C49</f>
        <v>8372.8</v>
      </c>
      <c r="I49" s="52"/>
      <c r="J49" s="52"/>
      <c r="K49" s="33"/>
    </row>
    <row r="50" spans="1:11" ht="12.75" customHeight="1" hidden="1">
      <c r="A50" s="81" t="s">
        <v>71</v>
      </c>
      <c r="B50" s="83"/>
      <c r="C50" s="83"/>
      <c r="D50" s="84"/>
      <c r="E50" s="84"/>
      <c r="F50" s="84"/>
      <c r="G50" s="63">
        <f>F50-E50</f>
        <v>0</v>
      </c>
      <c r="H50" s="63">
        <f>D50-C50</f>
        <v>0</v>
      </c>
      <c r="I50" s="52"/>
      <c r="J50" s="52"/>
      <c r="K50" s="33"/>
    </row>
    <row r="51" spans="1:11" ht="12.75" customHeight="1" hidden="1">
      <c r="A51" s="81" t="s">
        <v>72</v>
      </c>
      <c r="B51" s="83"/>
      <c r="C51" s="83"/>
      <c r="D51" s="84"/>
      <c r="E51" s="84"/>
      <c r="F51" s="84"/>
      <c r="G51" s="63">
        <f>F51-E51</f>
        <v>0</v>
      </c>
      <c r="H51" s="63">
        <f>D51-C51</f>
        <v>0</v>
      </c>
      <c r="I51" s="52"/>
      <c r="J51" s="52"/>
      <c r="K51" s="33"/>
    </row>
    <row r="52" spans="1:11" ht="23.25" customHeight="1">
      <c r="A52" s="61" t="s">
        <v>75</v>
      </c>
      <c r="B52" s="80">
        <v>6.31</v>
      </c>
      <c r="C52" s="80">
        <v>8.54</v>
      </c>
      <c r="D52" s="80">
        <v>2.99</v>
      </c>
      <c r="E52" s="80">
        <v>2.96</v>
      </c>
      <c r="F52" s="80">
        <v>3.19</v>
      </c>
      <c r="G52" s="63">
        <f>F52-E52</f>
        <v>0.22999999999999998</v>
      </c>
      <c r="H52" s="63">
        <f>D52-C52</f>
        <v>-5.549999999999999</v>
      </c>
      <c r="I52" s="52"/>
      <c r="J52" s="85"/>
      <c r="K52" s="33"/>
    </row>
    <row r="53" spans="1:11" ht="12" customHeight="1">
      <c r="A53" s="81" t="s">
        <v>68</v>
      </c>
      <c r="B53" s="84">
        <v>5.57</v>
      </c>
      <c r="C53" s="84">
        <v>5.7</v>
      </c>
      <c r="D53" s="82" t="s">
        <v>0</v>
      </c>
      <c r="E53" s="82" t="s">
        <v>0</v>
      </c>
      <c r="F53" s="82" t="s">
        <v>0</v>
      </c>
      <c r="G53" s="63" t="s">
        <v>0</v>
      </c>
      <c r="H53" s="63">
        <f>-C53</f>
        <v>-5.7</v>
      </c>
      <c r="I53" s="52"/>
      <c r="J53" s="85"/>
      <c r="K53" s="33"/>
    </row>
    <row r="54" spans="1:11" ht="12" customHeight="1">
      <c r="A54" s="81" t="s">
        <v>69</v>
      </c>
      <c r="B54" s="84">
        <v>6.25</v>
      </c>
      <c r="C54" s="84">
        <v>6.9</v>
      </c>
      <c r="D54" s="82" t="s">
        <v>0</v>
      </c>
      <c r="E54" s="82" t="s">
        <v>0</v>
      </c>
      <c r="F54" s="82" t="s">
        <v>0</v>
      </c>
      <c r="G54" s="63" t="s">
        <v>0</v>
      </c>
      <c r="H54" s="63">
        <f>-C54</f>
        <v>-6.9</v>
      </c>
      <c r="I54" s="52"/>
      <c r="J54" s="85"/>
      <c r="K54" s="33"/>
    </row>
    <row r="55" spans="1:11" ht="12" customHeight="1">
      <c r="A55" s="81" t="s">
        <v>70</v>
      </c>
      <c r="B55" s="82">
        <v>6.65</v>
      </c>
      <c r="C55" s="82">
        <v>9.25</v>
      </c>
      <c r="D55" s="82">
        <v>2.99</v>
      </c>
      <c r="E55" s="82">
        <v>2.96</v>
      </c>
      <c r="F55" s="82">
        <v>3.19</v>
      </c>
      <c r="G55" s="63">
        <f>F55-E55</f>
        <v>0.22999999999999998</v>
      </c>
      <c r="H55" s="63">
        <f>D55-C55</f>
        <v>-6.26</v>
      </c>
      <c r="I55" s="52"/>
      <c r="J55" s="85"/>
      <c r="K55" s="33"/>
    </row>
    <row r="56" spans="1:11" ht="12" customHeight="1" hidden="1">
      <c r="A56" s="81" t="s">
        <v>1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63">
        <f>F56-E56</f>
        <v>0</v>
      </c>
      <c r="H56" s="63">
        <f>G56-F56</f>
        <v>0</v>
      </c>
      <c r="I56" s="52"/>
      <c r="J56" s="85"/>
      <c r="K56" s="33"/>
    </row>
    <row r="57" spans="1:10" ht="12" customHeight="1" hidden="1">
      <c r="A57" s="81" t="s">
        <v>2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63">
        <f>F57-E57</f>
        <v>0</v>
      </c>
      <c r="H57" s="63">
        <f>G57-F57</f>
        <v>0</v>
      </c>
      <c r="I57" s="52"/>
      <c r="J57" s="52"/>
    </row>
    <row r="58" spans="1:10" ht="13.5" customHeight="1">
      <c r="A58" s="52"/>
      <c r="B58" s="52"/>
      <c r="C58" s="52"/>
      <c r="D58" s="52"/>
      <c r="E58" s="71"/>
      <c r="F58" s="52"/>
      <c r="G58" s="52"/>
      <c r="H58" s="52"/>
      <c r="I58" s="52"/>
      <c r="J58" s="52"/>
    </row>
    <row r="59" spans="1:10" ht="12.75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2.75">
      <c r="A60" s="50"/>
      <c r="B60" s="50"/>
      <c r="C60" s="52"/>
      <c r="D60" s="52"/>
      <c r="E60" s="52"/>
      <c r="F60" s="52"/>
      <c r="G60" s="52"/>
      <c r="H60" s="52"/>
      <c r="I60" s="52"/>
      <c r="J60" s="52"/>
    </row>
    <row r="61" spans="1:10" ht="12.75">
      <c r="A61" s="53"/>
      <c r="B61" s="53"/>
      <c r="C61" s="54"/>
      <c r="D61" s="54"/>
      <c r="E61" s="54"/>
      <c r="F61" s="54"/>
      <c r="G61" s="54"/>
      <c r="H61" s="55"/>
      <c r="I61" s="52"/>
      <c r="J61" s="52"/>
    </row>
    <row r="62" spans="1:10" s="2" customFormat="1" ht="13.5">
      <c r="A62" s="87"/>
      <c r="B62" s="88"/>
      <c r="C62" s="88"/>
      <c r="D62" s="88"/>
      <c r="E62" s="88"/>
      <c r="F62" s="88"/>
      <c r="G62" s="89"/>
      <c r="H62" s="89"/>
      <c r="I62" s="90"/>
      <c r="J62" s="90"/>
    </row>
    <row r="63" spans="1:10" ht="13.5">
      <c r="A63" s="91"/>
      <c r="B63" s="80"/>
      <c r="C63" s="80"/>
      <c r="D63" s="80"/>
      <c r="E63" s="80"/>
      <c r="F63" s="80"/>
      <c r="G63" s="63"/>
      <c r="H63" s="63"/>
      <c r="I63" s="52"/>
      <c r="J63" s="52"/>
    </row>
    <row r="64" spans="1:10" ht="13.5">
      <c r="A64" s="92"/>
      <c r="B64" s="82"/>
      <c r="C64" s="82"/>
      <c r="D64" s="82"/>
      <c r="E64" s="82"/>
      <c r="F64" s="82"/>
      <c r="G64" s="63"/>
      <c r="H64" s="63"/>
      <c r="I64" s="52"/>
      <c r="J64" s="52"/>
    </row>
    <row r="65" spans="1:10" ht="13.5">
      <c r="A65" s="92"/>
      <c r="B65" s="82"/>
      <c r="C65" s="82"/>
      <c r="D65" s="82"/>
      <c r="E65" s="82"/>
      <c r="F65" s="82"/>
      <c r="G65" s="63"/>
      <c r="H65" s="63"/>
      <c r="I65" s="52"/>
      <c r="J65" s="52"/>
    </row>
    <row r="66" spans="1:10" ht="13.5">
      <c r="A66" s="92"/>
      <c r="B66" s="82"/>
      <c r="C66" s="82"/>
      <c r="D66" s="82"/>
      <c r="E66" s="82"/>
      <c r="F66" s="82"/>
      <c r="G66" s="63"/>
      <c r="H66" s="63"/>
      <c r="I66" s="52"/>
      <c r="J66" s="52"/>
    </row>
    <row r="67" spans="1:10" ht="13.5">
      <c r="A67" s="92"/>
      <c r="B67" s="82"/>
      <c r="C67" s="82"/>
      <c r="D67" s="82"/>
      <c r="E67" s="82"/>
      <c r="F67" s="82"/>
      <c r="G67" s="63"/>
      <c r="H67" s="63"/>
      <c r="I67" s="52"/>
      <c r="J67" s="52"/>
    </row>
    <row r="68" spans="1:10" ht="13.5">
      <c r="A68" s="92"/>
      <c r="B68" s="82"/>
      <c r="C68" s="82"/>
      <c r="D68" s="82"/>
      <c r="E68" s="82"/>
      <c r="F68" s="82"/>
      <c r="G68" s="63"/>
      <c r="H68" s="63"/>
      <c r="I68" s="52"/>
      <c r="J68" s="52"/>
    </row>
    <row r="69" spans="1:10" ht="13.5">
      <c r="A69" s="91"/>
      <c r="B69" s="80"/>
      <c r="C69" s="80"/>
      <c r="D69" s="80"/>
      <c r="E69" s="80"/>
      <c r="F69" s="80"/>
      <c r="G69" s="63"/>
      <c r="H69" s="63"/>
      <c r="I69" s="52"/>
      <c r="J69" s="52"/>
    </row>
    <row r="70" spans="1:10" ht="13.5">
      <c r="A70" s="92"/>
      <c r="B70" s="82"/>
      <c r="C70" s="82"/>
      <c r="D70" s="82"/>
      <c r="E70" s="82"/>
      <c r="F70" s="82"/>
      <c r="G70" s="63"/>
      <c r="H70" s="63"/>
      <c r="I70" s="52"/>
      <c r="J70" s="52"/>
    </row>
    <row r="71" spans="1:10" ht="13.5">
      <c r="A71" s="92"/>
      <c r="B71" s="82"/>
      <c r="C71" s="82"/>
      <c r="D71" s="82"/>
      <c r="E71" s="82"/>
      <c r="F71" s="82"/>
      <c r="G71" s="63"/>
      <c r="H71" s="63"/>
      <c r="I71" s="52"/>
      <c r="J71" s="52"/>
    </row>
    <row r="72" spans="1:10" ht="13.5">
      <c r="A72" s="93"/>
      <c r="B72" s="82"/>
      <c r="C72" s="82"/>
      <c r="D72" s="82"/>
      <c r="E72" s="82"/>
      <c r="F72" s="82"/>
      <c r="G72" s="63"/>
      <c r="H72" s="63"/>
      <c r="I72" s="52"/>
      <c r="J72" s="52"/>
    </row>
    <row r="73" spans="1:10" ht="13.5">
      <c r="A73" s="93"/>
      <c r="B73" s="82"/>
      <c r="C73" s="82"/>
      <c r="D73" s="82"/>
      <c r="E73" s="82"/>
      <c r="F73" s="82"/>
      <c r="G73" s="63"/>
      <c r="H73" s="63"/>
      <c r="I73" s="52"/>
      <c r="J73" s="52"/>
    </row>
    <row r="74" spans="1:8" ht="11.25">
      <c r="A74" s="43"/>
      <c r="B74" s="38"/>
      <c r="C74" s="38"/>
      <c r="D74" s="38"/>
      <c r="E74" s="38"/>
      <c r="F74" s="38"/>
      <c r="G74" s="27"/>
      <c r="H74" s="27"/>
    </row>
    <row r="75" spans="1:8" ht="11.25">
      <c r="A75" s="39"/>
      <c r="B75" s="40"/>
      <c r="C75" s="40"/>
      <c r="D75" s="40"/>
      <c r="E75" s="40"/>
      <c r="F75" s="40"/>
      <c r="G75" s="27"/>
      <c r="H75" s="27"/>
    </row>
    <row r="76" spans="1:8" ht="11.25">
      <c r="A76" s="23"/>
      <c r="B76" s="38"/>
      <c r="C76" s="38"/>
      <c r="D76" s="38"/>
      <c r="E76" s="38"/>
      <c r="F76" s="38"/>
      <c r="G76" s="27"/>
      <c r="H76" s="27"/>
    </row>
    <row r="77" spans="1:8" ht="11.25">
      <c r="A77" s="23"/>
      <c r="B77" s="38"/>
      <c r="C77" s="38"/>
      <c r="D77" s="38"/>
      <c r="E77" s="38"/>
      <c r="F77" s="38"/>
      <c r="G77" s="27"/>
      <c r="H77" s="27"/>
    </row>
    <row r="78" spans="1:8" ht="11.25">
      <c r="A78" s="43"/>
      <c r="B78" s="38"/>
      <c r="C78" s="38"/>
      <c r="D78" s="38"/>
      <c r="E78" s="38"/>
      <c r="F78" s="38"/>
      <c r="G78" s="27"/>
      <c r="H78" s="27"/>
    </row>
    <row r="79" spans="1:8" ht="11.25">
      <c r="A79" s="43"/>
      <c r="B79" s="38"/>
      <c r="C79" s="38"/>
      <c r="D79" s="38"/>
      <c r="E79" s="38"/>
      <c r="F79" s="38"/>
      <c r="G79" s="27"/>
      <c r="H79" s="27"/>
    </row>
    <row r="80" spans="1:8" ht="11.25">
      <c r="A80" s="43"/>
      <c r="B80" s="38"/>
      <c r="C80" s="38"/>
      <c r="D80" s="38"/>
      <c r="E80" s="38"/>
      <c r="F80" s="38"/>
      <c r="G80" s="27"/>
      <c r="H80" s="27"/>
    </row>
    <row r="81" spans="1:8" ht="11.25">
      <c r="A81" s="39"/>
      <c r="B81" s="40"/>
      <c r="C81" s="40"/>
      <c r="D81" s="40"/>
      <c r="E81" s="40"/>
      <c r="F81" s="40"/>
      <c r="G81" s="27"/>
      <c r="H81" s="27"/>
    </row>
    <row r="82" spans="1:8" ht="11.25">
      <c r="A82" s="23"/>
      <c r="B82" s="38"/>
      <c r="C82" s="38"/>
      <c r="D82" s="38"/>
      <c r="E82" s="38"/>
      <c r="F82" s="38"/>
      <c r="G82" s="27"/>
      <c r="H82" s="27"/>
    </row>
    <row r="83" spans="1:8" ht="11.25">
      <c r="A83" s="23"/>
      <c r="B83" s="38"/>
      <c r="C83" s="38"/>
      <c r="D83" s="38"/>
      <c r="E83" s="38"/>
      <c r="F83" s="38"/>
      <c r="G83" s="27"/>
      <c r="H83" s="27"/>
    </row>
    <row r="84" spans="1:8" ht="11.25">
      <c r="A84" s="23"/>
      <c r="B84" s="38"/>
      <c r="C84" s="38"/>
      <c r="D84" s="38"/>
      <c r="E84" s="38"/>
      <c r="F84" s="38"/>
      <c r="G84" s="27"/>
      <c r="H84" s="2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1" ht="15" customHeight="1">
      <c r="A1" s="50" t="s">
        <v>76</v>
      </c>
      <c r="B1" s="50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2.75" customHeight="1">
      <c r="A2" s="53" t="s">
        <v>77</v>
      </c>
      <c r="B2" s="53"/>
      <c r="C2" s="54"/>
      <c r="D2" s="54"/>
      <c r="E2" s="54"/>
      <c r="F2" s="54"/>
      <c r="G2" s="54"/>
      <c r="H2" s="55"/>
      <c r="I2" s="55"/>
      <c r="J2" s="55"/>
      <c r="K2" s="55"/>
    </row>
    <row r="3" spans="1:11" ht="26.25" customHeight="1">
      <c r="A3" s="56"/>
      <c r="B3" s="57">
        <v>2012</v>
      </c>
      <c r="C3" s="58" t="s">
        <v>51</v>
      </c>
      <c r="D3" s="58" t="s">
        <v>52</v>
      </c>
      <c r="E3" s="58" t="s">
        <v>6</v>
      </c>
      <c r="F3" s="58" t="s">
        <v>7</v>
      </c>
      <c r="G3" s="59" t="s">
        <v>29</v>
      </c>
      <c r="H3" s="59" t="s">
        <v>53</v>
      </c>
      <c r="I3" s="52"/>
      <c r="J3" s="52"/>
      <c r="K3" s="52"/>
    </row>
    <row r="4" spans="1:14" ht="12.75" customHeight="1">
      <c r="A4" s="91" t="s">
        <v>78</v>
      </c>
      <c r="B4" s="80">
        <v>4883</v>
      </c>
      <c r="C4" s="80">
        <v>2469</v>
      </c>
      <c r="D4" s="80">
        <v>3304.5</v>
      </c>
      <c r="E4" s="80">
        <v>825</v>
      </c>
      <c r="F4" s="80">
        <v>442</v>
      </c>
      <c r="G4" s="63">
        <f>F4-E4</f>
        <v>-383</v>
      </c>
      <c r="H4" s="63">
        <f>+D4-C4</f>
        <v>835.5</v>
      </c>
      <c r="I4" s="71"/>
      <c r="J4" s="52"/>
      <c r="K4" s="52"/>
      <c r="L4" s="34"/>
      <c r="M4" s="34"/>
      <c r="N4" s="34"/>
    </row>
    <row r="5" spans="1:14" ht="12.75" customHeight="1">
      <c r="A5" s="92" t="s">
        <v>79</v>
      </c>
      <c r="B5" s="82">
        <v>495</v>
      </c>
      <c r="C5" s="82">
        <v>324</v>
      </c>
      <c r="D5" s="82">
        <v>150</v>
      </c>
      <c r="E5" s="82">
        <v>40</v>
      </c>
      <c r="F5" s="82">
        <v>20</v>
      </c>
      <c r="G5" s="63">
        <f aca="true" t="shared" si="0" ref="G5:G27">F5-E5</f>
        <v>-20</v>
      </c>
      <c r="H5" s="63">
        <f aca="true" t="shared" si="1" ref="H5:H25">+D5-C5</f>
        <v>-174</v>
      </c>
      <c r="I5" s="143"/>
      <c r="J5" s="52"/>
      <c r="K5" s="52"/>
      <c r="L5" s="34"/>
      <c r="M5" s="34"/>
      <c r="N5" s="34"/>
    </row>
    <row r="6" spans="1:14" ht="12.75" customHeight="1">
      <c r="A6" s="92" t="s">
        <v>80</v>
      </c>
      <c r="B6" s="82">
        <v>1225</v>
      </c>
      <c r="C6" s="82">
        <v>543</v>
      </c>
      <c r="D6" s="82">
        <v>943.5</v>
      </c>
      <c r="E6" s="82">
        <v>180</v>
      </c>
      <c r="F6" s="82">
        <v>176</v>
      </c>
      <c r="G6" s="63">
        <f t="shared" si="0"/>
        <v>-4</v>
      </c>
      <c r="H6" s="63">
        <f t="shared" si="1"/>
        <v>400.5</v>
      </c>
      <c r="I6" s="143"/>
      <c r="J6" s="52"/>
      <c r="K6" s="52"/>
      <c r="L6" s="34"/>
      <c r="M6" s="34"/>
      <c r="N6" s="34"/>
    </row>
    <row r="7" spans="1:14" ht="12.75" customHeight="1">
      <c r="A7" s="92" t="s">
        <v>81</v>
      </c>
      <c r="B7" s="82">
        <v>3163</v>
      </c>
      <c r="C7" s="82">
        <v>1602</v>
      </c>
      <c r="D7" s="82">
        <v>2211</v>
      </c>
      <c r="E7" s="82">
        <v>605</v>
      </c>
      <c r="F7" s="82">
        <v>246</v>
      </c>
      <c r="G7" s="63">
        <f t="shared" si="0"/>
        <v>-359</v>
      </c>
      <c r="H7" s="63">
        <f t="shared" si="1"/>
        <v>609</v>
      </c>
      <c r="I7" s="143"/>
      <c r="J7" s="52"/>
      <c r="K7" s="52"/>
      <c r="L7" s="34"/>
      <c r="M7" s="34"/>
      <c r="N7" s="34"/>
    </row>
    <row r="8" spans="1:14" ht="13.5" customHeight="1" hidden="1">
      <c r="A8" s="92" t="s">
        <v>82</v>
      </c>
      <c r="B8" s="82"/>
      <c r="C8" s="82"/>
      <c r="D8" s="82"/>
      <c r="E8" s="82"/>
      <c r="F8" s="82"/>
      <c r="G8" s="63">
        <f t="shared" si="0"/>
        <v>0</v>
      </c>
      <c r="H8" s="63">
        <f t="shared" si="1"/>
        <v>0</v>
      </c>
      <c r="I8" s="143"/>
      <c r="J8" s="52"/>
      <c r="K8" s="52"/>
      <c r="L8" s="34"/>
      <c r="M8" s="34"/>
      <c r="N8" s="34"/>
    </row>
    <row r="9" spans="1:14" ht="12.75" customHeight="1" hidden="1">
      <c r="A9" s="92" t="s">
        <v>83</v>
      </c>
      <c r="B9" s="82"/>
      <c r="C9" s="82"/>
      <c r="D9" s="82"/>
      <c r="E9" s="82"/>
      <c r="F9" s="82"/>
      <c r="G9" s="63">
        <f t="shared" si="0"/>
        <v>0</v>
      </c>
      <c r="H9" s="63">
        <f t="shared" si="1"/>
        <v>0</v>
      </c>
      <c r="I9" s="143"/>
      <c r="J9" s="52"/>
      <c r="K9" s="52"/>
      <c r="L9" s="34"/>
      <c r="M9" s="34"/>
      <c r="N9" s="34"/>
    </row>
    <row r="10" spans="1:14" ht="12.75" customHeight="1">
      <c r="A10" s="91" t="s">
        <v>84</v>
      </c>
      <c r="B10" s="80">
        <v>9850.766</v>
      </c>
      <c r="C10" s="80">
        <v>5002.733</v>
      </c>
      <c r="D10" s="80">
        <v>5131.691</v>
      </c>
      <c r="E10" s="80">
        <v>1259.64</v>
      </c>
      <c r="F10" s="80">
        <v>595.67</v>
      </c>
      <c r="G10" s="63">
        <f t="shared" si="0"/>
        <v>-663.9700000000001</v>
      </c>
      <c r="H10" s="63">
        <f t="shared" si="1"/>
        <v>128.95799999999963</v>
      </c>
      <c r="I10" s="52"/>
      <c r="J10" s="52"/>
      <c r="K10" s="52"/>
      <c r="L10" s="34"/>
      <c r="M10" s="34"/>
      <c r="N10" s="34"/>
    </row>
    <row r="11" spans="1:14" ht="12.75" customHeight="1">
      <c r="A11" s="92" t="s">
        <v>85</v>
      </c>
      <c r="B11" s="82">
        <v>447.224</v>
      </c>
      <c r="C11" s="82">
        <v>245.15</v>
      </c>
      <c r="D11" s="82">
        <v>276.5</v>
      </c>
      <c r="E11" s="82">
        <v>45</v>
      </c>
      <c r="F11" s="82">
        <v>38</v>
      </c>
      <c r="G11" s="63">
        <f t="shared" si="0"/>
        <v>-7</v>
      </c>
      <c r="H11" s="63">
        <f t="shared" si="1"/>
        <v>31.349999999999994</v>
      </c>
      <c r="I11" s="71"/>
      <c r="J11" s="52"/>
      <c r="K11" s="52"/>
      <c r="L11" s="34"/>
      <c r="M11" s="34"/>
      <c r="N11" s="34"/>
    </row>
    <row r="12" spans="1:14" ht="12.75" customHeight="1">
      <c r="A12" s="92" t="s">
        <v>80</v>
      </c>
      <c r="B12" s="82">
        <v>2817.152</v>
      </c>
      <c r="C12" s="82">
        <v>1441.222</v>
      </c>
      <c r="D12" s="82">
        <v>1374.99</v>
      </c>
      <c r="E12" s="82">
        <v>240.5</v>
      </c>
      <c r="F12" s="82">
        <v>128.22</v>
      </c>
      <c r="G12" s="63">
        <f t="shared" si="0"/>
        <v>-112.28</v>
      </c>
      <c r="H12" s="63">
        <f t="shared" si="1"/>
        <v>-66.23199999999997</v>
      </c>
      <c r="I12" s="71"/>
      <c r="J12" s="52"/>
      <c r="K12" s="52"/>
      <c r="L12" s="34"/>
      <c r="M12" s="34"/>
      <c r="N12" s="34"/>
    </row>
    <row r="13" spans="1:14" ht="12.75" customHeight="1">
      <c r="A13" s="93" t="s">
        <v>81</v>
      </c>
      <c r="B13" s="82">
        <v>6586.39</v>
      </c>
      <c r="C13" s="82">
        <v>3316.357</v>
      </c>
      <c r="D13" s="82">
        <v>3480.201</v>
      </c>
      <c r="E13" s="82">
        <v>974.14</v>
      </c>
      <c r="F13" s="82">
        <v>429.45</v>
      </c>
      <c r="G13" s="63">
        <f t="shared" si="0"/>
        <v>-544.69</v>
      </c>
      <c r="H13" s="63">
        <f t="shared" si="1"/>
        <v>163.84400000000005</v>
      </c>
      <c r="I13" s="71"/>
      <c r="J13" s="52"/>
      <c r="K13" s="52"/>
      <c r="L13" s="34"/>
      <c r="M13" s="34"/>
      <c r="N13" s="34"/>
    </row>
    <row r="14" spans="1:14" ht="12.75" customHeight="1" hidden="1">
      <c r="A14" s="93" t="s">
        <v>82</v>
      </c>
      <c r="B14" s="82"/>
      <c r="C14" s="82"/>
      <c r="D14" s="82"/>
      <c r="E14" s="82"/>
      <c r="F14" s="82"/>
      <c r="G14" s="63">
        <f t="shared" si="0"/>
        <v>0</v>
      </c>
      <c r="H14" s="63">
        <f t="shared" si="1"/>
        <v>0</v>
      </c>
      <c r="I14" s="71"/>
      <c r="J14" s="52"/>
      <c r="K14" s="52"/>
      <c r="L14" s="34"/>
      <c r="M14" s="34"/>
      <c r="N14" s="34"/>
    </row>
    <row r="15" spans="1:14" ht="12.75" customHeight="1" hidden="1">
      <c r="A15" s="93" t="s">
        <v>83</v>
      </c>
      <c r="B15" s="82"/>
      <c r="C15" s="82"/>
      <c r="D15" s="82"/>
      <c r="E15" s="82"/>
      <c r="F15" s="82"/>
      <c r="G15" s="63">
        <f t="shared" si="0"/>
        <v>0</v>
      </c>
      <c r="H15" s="63">
        <f t="shared" si="1"/>
        <v>0</v>
      </c>
      <c r="I15" s="71"/>
      <c r="J15" s="52"/>
      <c r="K15" s="52"/>
      <c r="L15" s="34"/>
      <c r="M15" s="34"/>
      <c r="N15" s="34"/>
    </row>
    <row r="16" spans="1:14" ht="12.75" customHeight="1">
      <c r="A16" s="144" t="s">
        <v>86</v>
      </c>
      <c r="B16" s="80">
        <v>4762.715</v>
      </c>
      <c r="C16" s="80">
        <v>2383.225</v>
      </c>
      <c r="D16" s="80">
        <v>3261.73</v>
      </c>
      <c r="E16" s="80">
        <v>772.82</v>
      </c>
      <c r="F16" s="80">
        <v>406.5</v>
      </c>
      <c r="G16" s="63">
        <f t="shared" si="0"/>
        <v>-366.32000000000005</v>
      </c>
      <c r="H16" s="63">
        <f t="shared" si="1"/>
        <v>878.5050000000001</v>
      </c>
      <c r="I16" s="52"/>
      <c r="J16" s="52"/>
      <c r="K16" s="52"/>
      <c r="L16" s="34"/>
      <c r="M16" s="34"/>
      <c r="N16" s="34"/>
    </row>
    <row r="17" spans="1:14" ht="12.75" customHeight="1">
      <c r="A17" s="92" t="s">
        <v>85</v>
      </c>
      <c r="B17" s="82">
        <v>225.915</v>
      </c>
      <c r="C17" s="82">
        <v>130.415</v>
      </c>
      <c r="D17" s="82">
        <v>127.75</v>
      </c>
      <c r="E17" s="82">
        <v>28</v>
      </c>
      <c r="F17" s="82">
        <v>11</v>
      </c>
      <c r="G17" s="63">
        <f t="shared" si="0"/>
        <v>-17</v>
      </c>
      <c r="H17" s="63">
        <f t="shared" si="1"/>
        <v>-2.664999999999992</v>
      </c>
      <c r="I17" s="52"/>
      <c r="J17" s="52"/>
      <c r="K17" s="52"/>
      <c r="L17" s="34"/>
      <c r="M17" s="34"/>
      <c r="N17" s="34"/>
    </row>
    <row r="18" spans="1:14" ht="12.75" customHeight="1">
      <c r="A18" s="92" t="s">
        <v>80</v>
      </c>
      <c r="B18" s="82">
        <v>1226.01</v>
      </c>
      <c r="C18" s="82">
        <v>482.61</v>
      </c>
      <c r="D18" s="82">
        <v>902.83</v>
      </c>
      <c r="E18" s="82">
        <v>180</v>
      </c>
      <c r="F18" s="82">
        <v>88</v>
      </c>
      <c r="G18" s="63">
        <f t="shared" si="0"/>
        <v>-92</v>
      </c>
      <c r="H18" s="63">
        <f t="shared" si="1"/>
        <v>420.22</v>
      </c>
      <c r="I18" s="52"/>
      <c r="J18" s="145"/>
      <c r="K18" s="52"/>
      <c r="L18" s="34"/>
      <c r="M18" s="34"/>
      <c r="N18" s="34"/>
    </row>
    <row r="19" spans="1:14" ht="12.75" customHeight="1">
      <c r="A19" s="93" t="s">
        <v>81</v>
      </c>
      <c r="B19" s="82">
        <v>3310.79</v>
      </c>
      <c r="C19" s="82">
        <v>1770.2</v>
      </c>
      <c r="D19" s="82">
        <v>2231.15</v>
      </c>
      <c r="E19" s="82">
        <v>564.82</v>
      </c>
      <c r="F19" s="82">
        <v>307.5</v>
      </c>
      <c r="G19" s="63">
        <f t="shared" si="0"/>
        <v>-257.32000000000005</v>
      </c>
      <c r="H19" s="63">
        <f>+D19-C19</f>
        <v>460.95000000000005</v>
      </c>
      <c r="I19" s="52"/>
      <c r="J19" s="52"/>
      <c r="K19" s="52"/>
      <c r="L19" s="34"/>
      <c r="M19" s="34"/>
      <c r="N19" s="34"/>
    </row>
    <row r="20" spans="1:14" ht="12.75" customHeight="1" hidden="1">
      <c r="A20" s="93" t="s">
        <v>82</v>
      </c>
      <c r="B20" s="82"/>
      <c r="C20" s="82"/>
      <c r="D20" s="82"/>
      <c r="E20" s="82"/>
      <c r="F20" s="82"/>
      <c r="G20" s="63">
        <f t="shared" si="0"/>
        <v>0</v>
      </c>
      <c r="H20" s="63">
        <f t="shared" si="1"/>
        <v>0</v>
      </c>
      <c r="I20" s="52"/>
      <c r="J20" s="52"/>
      <c r="K20" s="52"/>
      <c r="L20" s="34"/>
      <c r="M20" s="34"/>
      <c r="N20" s="34"/>
    </row>
    <row r="21" spans="1:14" ht="12.75" customHeight="1" hidden="1">
      <c r="A21" s="93" t="s">
        <v>83</v>
      </c>
      <c r="B21" s="82"/>
      <c r="C21" s="82"/>
      <c r="D21" s="82"/>
      <c r="E21" s="82"/>
      <c r="F21" s="82"/>
      <c r="G21" s="63">
        <f t="shared" si="0"/>
        <v>0</v>
      </c>
      <c r="H21" s="63">
        <f t="shared" si="1"/>
        <v>0</v>
      </c>
      <c r="I21" s="52"/>
      <c r="J21" s="52"/>
      <c r="K21" s="52"/>
      <c r="L21" s="34"/>
      <c r="M21" s="34"/>
      <c r="N21" s="34"/>
    </row>
    <row r="22" spans="1:14" ht="12.75" customHeight="1">
      <c r="A22" s="144" t="s">
        <v>87</v>
      </c>
      <c r="B22" s="80">
        <v>9.91</v>
      </c>
      <c r="C22" s="80">
        <v>11.02</v>
      </c>
      <c r="D22" s="80">
        <v>8.68</v>
      </c>
      <c r="E22" s="80">
        <v>9.18</v>
      </c>
      <c r="F22" s="80">
        <v>9.09</v>
      </c>
      <c r="G22" s="63">
        <f t="shared" si="0"/>
        <v>-0.08999999999999986</v>
      </c>
      <c r="H22" s="63">
        <f t="shared" si="1"/>
        <v>-2.34</v>
      </c>
      <c r="I22" s="85"/>
      <c r="J22" s="52"/>
      <c r="K22" s="85"/>
      <c r="L22" s="34"/>
      <c r="M22" s="34"/>
      <c r="N22" s="34"/>
    </row>
    <row r="23" spans="1:14" ht="12.75" customHeight="1">
      <c r="A23" s="92" t="s">
        <v>85</v>
      </c>
      <c r="B23" s="82">
        <v>6.14</v>
      </c>
      <c r="C23" s="82">
        <v>6.55</v>
      </c>
      <c r="D23" s="82">
        <v>5.22</v>
      </c>
      <c r="E23" s="82">
        <v>5.05</v>
      </c>
      <c r="F23" s="82">
        <v>5.14</v>
      </c>
      <c r="G23" s="63">
        <f t="shared" si="0"/>
        <v>0.08999999999999986</v>
      </c>
      <c r="H23" s="63">
        <f t="shared" si="1"/>
        <v>-1.33</v>
      </c>
      <c r="I23" s="85"/>
      <c r="J23" s="52"/>
      <c r="K23" s="85"/>
      <c r="L23" s="34"/>
      <c r="M23" s="34"/>
      <c r="N23" s="34"/>
    </row>
    <row r="24" spans="1:14" ht="12.75" customHeight="1">
      <c r="A24" s="92" t="s">
        <v>80</v>
      </c>
      <c r="B24" s="82">
        <v>8.47</v>
      </c>
      <c r="C24" s="82">
        <v>9.89</v>
      </c>
      <c r="D24" s="82">
        <v>6.52</v>
      </c>
      <c r="E24" s="82">
        <v>6.48</v>
      </c>
      <c r="F24" s="82">
        <v>6.5</v>
      </c>
      <c r="G24" s="63">
        <f t="shared" si="0"/>
        <v>0.019999999999999574</v>
      </c>
      <c r="H24" s="63">
        <f t="shared" si="1"/>
        <v>-3.370000000000001</v>
      </c>
      <c r="I24" s="85"/>
      <c r="J24" s="52"/>
      <c r="K24" s="85"/>
      <c r="L24" s="34"/>
      <c r="M24" s="34"/>
      <c r="N24" s="34"/>
    </row>
    <row r="25" spans="1:14" ht="12.75" customHeight="1">
      <c r="A25" s="92" t="s">
        <v>81</v>
      </c>
      <c r="B25" s="82">
        <v>10.81</v>
      </c>
      <c r="C25" s="82">
        <v>11.84</v>
      </c>
      <c r="D25" s="82">
        <v>9.73</v>
      </c>
      <c r="E25" s="82">
        <v>10.24</v>
      </c>
      <c r="F25" s="82">
        <v>9.97</v>
      </c>
      <c r="G25" s="63">
        <f t="shared" si="0"/>
        <v>-0.2699999999999996</v>
      </c>
      <c r="H25" s="63">
        <f t="shared" si="1"/>
        <v>-2.1099999999999994</v>
      </c>
      <c r="I25" s="85"/>
      <c r="J25" s="52"/>
      <c r="K25" s="85"/>
      <c r="L25" s="34"/>
      <c r="M25" s="34"/>
      <c r="N25" s="34"/>
    </row>
    <row r="26" spans="1:15" ht="12.75" customHeight="1" hidden="1">
      <c r="A26" s="92" t="s">
        <v>3</v>
      </c>
      <c r="B26" s="146">
        <v>0</v>
      </c>
      <c r="C26" s="147">
        <v>0</v>
      </c>
      <c r="D26" s="146">
        <v>0</v>
      </c>
      <c r="E26" s="146">
        <v>0</v>
      </c>
      <c r="F26" s="146">
        <v>0</v>
      </c>
      <c r="G26" s="63">
        <f t="shared" si="0"/>
        <v>0</v>
      </c>
      <c r="H26" s="63">
        <f>+D26-C26</f>
        <v>0</v>
      </c>
      <c r="I26" s="52"/>
      <c r="J26" s="52"/>
      <c r="K26" s="52" t="b">
        <f>B26=C26</f>
        <v>1</v>
      </c>
      <c r="M26" s="34"/>
      <c r="N26" s="34"/>
      <c r="O26" s="34"/>
    </row>
    <row r="27" spans="1:15" ht="12.75" customHeight="1" hidden="1">
      <c r="A27" s="92" t="s">
        <v>4</v>
      </c>
      <c r="B27" s="146">
        <v>0</v>
      </c>
      <c r="C27" s="147">
        <v>0</v>
      </c>
      <c r="D27" s="146">
        <v>0</v>
      </c>
      <c r="E27" s="146">
        <v>0</v>
      </c>
      <c r="F27" s="146">
        <v>0</v>
      </c>
      <c r="G27" s="63">
        <f t="shared" si="0"/>
        <v>0</v>
      </c>
      <c r="H27" s="63">
        <f>+D27-C27</f>
        <v>0</v>
      </c>
      <c r="I27" s="52"/>
      <c r="J27" s="52"/>
      <c r="K27" s="52" t="b">
        <f>B27=C27</f>
        <v>1</v>
      </c>
      <c r="M27" s="34"/>
      <c r="N27" s="34"/>
      <c r="O27" s="34"/>
    </row>
    <row r="28" spans="1:11" ht="15" customHeight="1">
      <c r="A28" s="52"/>
      <c r="B28" s="52"/>
      <c r="C28" s="71"/>
      <c r="D28" s="52"/>
      <c r="E28" s="52"/>
      <c r="F28" s="52"/>
      <c r="G28" s="52"/>
      <c r="H28" s="52"/>
      <c r="I28" s="52"/>
      <c r="J28" s="52"/>
      <c r="K28" s="52"/>
    </row>
    <row r="29" spans="1:11" ht="15" customHeight="1">
      <c r="A29" s="50" t="s">
        <v>88</v>
      </c>
      <c r="B29" s="50"/>
      <c r="C29" s="52"/>
      <c r="D29" s="52"/>
      <c r="E29" s="52"/>
      <c r="F29" s="52"/>
      <c r="G29" s="52"/>
      <c r="H29" s="52"/>
      <c r="I29" s="52"/>
      <c r="J29" s="52"/>
      <c r="K29" s="52"/>
    </row>
    <row r="30" spans="1:11" s="3" customFormat="1" ht="12.75" customHeight="1">
      <c r="A30" s="53" t="s">
        <v>89</v>
      </c>
      <c r="B30" s="53"/>
      <c r="C30" s="54"/>
      <c r="D30" s="54"/>
      <c r="E30" s="54"/>
      <c r="F30" s="54"/>
      <c r="G30" s="54"/>
      <c r="H30" s="55"/>
      <c r="I30" s="55"/>
      <c r="J30" s="55"/>
      <c r="K30" s="55"/>
    </row>
    <row r="31" spans="1:11" ht="26.25" customHeight="1">
      <c r="A31" s="56"/>
      <c r="B31" s="57">
        <v>2012</v>
      </c>
      <c r="C31" s="58" t="s">
        <v>51</v>
      </c>
      <c r="D31" s="58" t="s">
        <v>52</v>
      </c>
      <c r="E31" s="58" t="s">
        <v>6</v>
      </c>
      <c r="F31" s="58" t="s">
        <v>7</v>
      </c>
      <c r="G31" s="59" t="s">
        <v>29</v>
      </c>
      <c r="H31" s="59" t="s">
        <v>53</v>
      </c>
      <c r="I31" s="85"/>
      <c r="J31" s="148"/>
      <c r="K31" s="148"/>
    </row>
    <row r="32" spans="1:13" ht="12.75" customHeight="1">
      <c r="A32" s="144" t="s">
        <v>56</v>
      </c>
      <c r="B32" s="149">
        <v>7.704581067274826</v>
      </c>
      <c r="C32" s="149">
        <v>8.999503488313644</v>
      </c>
      <c r="D32" s="149">
        <v>3.383908045759172</v>
      </c>
      <c r="E32" s="149">
        <v>3.3706777697565897</v>
      </c>
      <c r="F32" s="149">
        <v>3.4014251267260383</v>
      </c>
      <c r="G32" s="150">
        <f>F32-E32</f>
        <v>0.030747356969448525</v>
      </c>
      <c r="H32" s="150">
        <f>+D32-C32</f>
        <v>-5.615595442554472</v>
      </c>
      <c r="I32" s="151"/>
      <c r="J32" s="80"/>
      <c r="K32" s="80"/>
      <c r="L32" s="26"/>
      <c r="M32" s="37"/>
    </row>
    <row r="33" spans="1:14" ht="12.75" customHeight="1">
      <c r="A33" s="152" t="s">
        <v>90</v>
      </c>
      <c r="B33" s="77">
        <v>8.148250269996286</v>
      </c>
      <c r="C33" s="77">
        <v>8.997083783327144</v>
      </c>
      <c r="D33" s="77">
        <v>3.3995709541549637</v>
      </c>
      <c r="E33" s="77">
        <v>3.5</v>
      </c>
      <c r="F33" s="77">
        <v>3.4999999999999996</v>
      </c>
      <c r="G33" s="150">
        <f>F33-E33</f>
        <v>0</v>
      </c>
      <c r="H33" s="150">
        <f>+D33-C33</f>
        <v>-5.59751282917218</v>
      </c>
      <c r="I33" s="151"/>
      <c r="J33" s="82"/>
      <c r="K33" s="135"/>
      <c r="L33" s="16"/>
      <c r="M33" s="37"/>
      <c r="N33" s="37"/>
    </row>
    <row r="34" spans="1:13" ht="12.75" customHeight="1">
      <c r="A34" s="152" t="s">
        <v>91</v>
      </c>
      <c r="B34" s="77">
        <v>7.682264914089533</v>
      </c>
      <c r="C34" s="77">
        <v>9.001552612153057</v>
      </c>
      <c r="D34" s="77">
        <v>3.383613005460528</v>
      </c>
      <c r="E34" s="77">
        <v>3.34140509523639</v>
      </c>
      <c r="F34" s="77">
        <v>3.3864041822249873</v>
      </c>
      <c r="G34" s="150">
        <f>F34-E34</f>
        <v>0.04499908698859745</v>
      </c>
      <c r="H34" s="150">
        <f>+D34-C34</f>
        <v>-5.617939606692529</v>
      </c>
      <c r="I34" s="151"/>
      <c r="J34" s="82"/>
      <c r="K34" s="82"/>
      <c r="L34" s="16"/>
      <c r="M34" s="37"/>
    </row>
    <row r="35" spans="1:13" ht="12.75" customHeight="1">
      <c r="A35" s="152" t="s">
        <v>92</v>
      </c>
      <c r="B35" s="153">
        <v>7.5</v>
      </c>
      <c r="C35" s="154">
        <v>9.5</v>
      </c>
      <c r="D35" s="77">
        <v>3.5</v>
      </c>
      <c r="E35" s="77" t="s">
        <v>0</v>
      </c>
      <c r="F35" s="77">
        <v>3.5000000000000004</v>
      </c>
      <c r="G35" s="150" t="s">
        <v>0</v>
      </c>
      <c r="H35" s="150">
        <f>+D35-C35</f>
        <v>-6</v>
      </c>
      <c r="I35" s="151"/>
      <c r="J35" s="82"/>
      <c r="K35" s="82"/>
      <c r="L35" s="36"/>
      <c r="M35" s="37"/>
    </row>
    <row r="36" spans="1:13" ht="12.75" customHeight="1">
      <c r="A36" s="152" t="s">
        <v>93</v>
      </c>
      <c r="B36" s="155" t="s">
        <v>0</v>
      </c>
      <c r="C36" s="155" t="s">
        <v>0</v>
      </c>
      <c r="D36" s="155" t="s">
        <v>0</v>
      </c>
      <c r="E36" s="155" t="s">
        <v>0</v>
      </c>
      <c r="F36" s="155" t="s">
        <v>0</v>
      </c>
      <c r="G36" s="150" t="s">
        <v>0</v>
      </c>
      <c r="H36" s="150" t="s">
        <v>0</v>
      </c>
      <c r="I36" s="156"/>
      <c r="J36" s="82"/>
      <c r="K36" s="82"/>
      <c r="L36" s="36"/>
      <c r="M36" s="37"/>
    </row>
    <row r="37" spans="1:13" ht="12.75" customHeight="1">
      <c r="A37" s="152" t="s">
        <v>94</v>
      </c>
      <c r="B37" s="155" t="s">
        <v>0</v>
      </c>
      <c r="C37" s="155" t="s">
        <v>0</v>
      </c>
      <c r="D37" s="155" t="s">
        <v>0</v>
      </c>
      <c r="E37" s="155" t="s">
        <v>0</v>
      </c>
      <c r="F37" s="155" t="s">
        <v>0</v>
      </c>
      <c r="G37" s="150" t="s">
        <v>0</v>
      </c>
      <c r="H37" s="150" t="s">
        <v>0</v>
      </c>
      <c r="I37" s="156"/>
      <c r="J37" s="135"/>
      <c r="K37" s="135"/>
      <c r="L37" s="37"/>
      <c r="M37" s="37"/>
    </row>
    <row r="38" spans="1:13" ht="12.75" customHeight="1">
      <c r="A38" s="152" t="s">
        <v>95</v>
      </c>
      <c r="B38" s="155" t="s">
        <v>0</v>
      </c>
      <c r="C38" s="155" t="s">
        <v>0</v>
      </c>
      <c r="D38" s="155" t="s">
        <v>0</v>
      </c>
      <c r="E38" s="155" t="s">
        <v>0</v>
      </c>
      <c r="F38" s="155" t="s">
        <v>0</v>
      </c>
      <c r="G38" s="150" t="s">
        <v>0</v>
      </c>
      <c r="H38" s="150" t="s">
        <v>0</v>
      </c>
      <c r="I38" s="156"/>
      <c r="J38" s="135"/>
      <c r="K38" s="135"/>
      <c r="L38" s="37"/>
      <c r="M38" s="37"/>
    </row>
    <row r="39" spans="1:13" ht="12.75" customHeight="1">
      <c r="A39" s="152" t="s">
        <v>96</v>
      </c>
      <c r="B39" s="155" t="s">
        <v>0</v>
      </c>
      <c r="C39" s="155" t="s">
        <v>0</v>
      </c>
      <c r="D39" s="155" t="s">
        <v>0</v>
      </c>
      <c r="E39" s="155" t="s">
        <v>0</v>
      </c>
      <c r="F39" s="155" t="s">
        <v>0</v>
      </c>
      <c r="G39" s="150" t="s">
        <v>0</v>
      </c>
      <c r="H39" s="150" t="s">
        <v>0</v>
      </c>
      <c r="I39" s="156"/>
      <c r="J39" s="135"/>
      <c r="K39" s="135"/>
      <c r="L39" s="37"/>
      <c r="M39" s="37"/>
    </row>
    <row r="40" spans="1:13" ht="12.75" customHeight="1">
      <c r="A40" s="152" t="s">
        <v>97</v>
      </c>
      <c r="B40" s="155" t="s">
        <v>0</v>
      </c>
      <c r="C40" s="155" t="s">
        <v>0</v>
      </c>
      <c r="D40" s="155" t="s">
        <v>0</v>
      </c>
      <c r="E40" s="155" t="s">
        <v>0</v>
      </c>
      <c r="F40" s="155" t="s">
        <v>0</v>
      </c>
      <c r="G40" s="150" t="s">
        <v>0</v>
      </c>
      <c r="H40" s="150" t="s">
        <v>0</v>
      </c>
      <c r="I40" s="156"/>
      <c r="J40" s="135"/>
      <c r="K40" s="135"/>
      <c r="L40" s="37"/>
      <c r="M40" s="37"/>
    </row>
    <row r="41" spans="1:13" ht="12.75" customHeight="1">
      <c r="A41" s="152" t="s">
        <v>98</v>
      </c>
      <c r="B41" s="155" t="s">
        <v>0</v>
      </c>
      <c r="C41" s="155" t="s">
        <v>0</v>
      </c>
      <c r="D41" s="155" t="s">
        <v>0</v>
      </c>
      <c r="E41" s="155" t="s">
        <v>0</v>
      </c>
      <c r="F41" s="155" t="s">
        <v>0</v>
      </c>
      <c r="G41" s="150" t="s">
        <v>0</v>
      </c>
      <c r="H41" s="150" t="s">
        <v>0</v>
      </c>
      <c r="I41" s="151"/>
      <c r="J41" s="135"/>
      <c r="K41" s="135"/>
      <c r="L41" s="37"/>
      <c r="M41" s="37"/>
    </row>
    <row r="42" spans="1:13" ht="12.75" customHeight="1">
      <c r="A42" s="144" t="s">
        <v>99</v>
      </c>
      <c r="B42" s="157">
        <v>7.739781899202364</v>
      </c>
      <c r="C42" s="157">
        <v>7.651129943502825</v>
      </c>
      <c r="D42" s="157">
        <v>7.838925250095409</v>
      </c>
      <c r="E42" s="157" t="s">
        <v>0</v>
      </c>
      <c r="F42" s="157">
        <v>7.067879843350808</v>
      </c>
      <c r="G42" s="150" t="s">
        <v>0</v>
      </c>
      <c r="H42" s="150">
        <f>+D42-C42</f>
        <v>0.1877953065925837</v>
      </c>
      <c r="I42" s="151"/>
      <c r="J42" s="158"/>
      <c r="K42" s="158"/>
      <c r="L42" s="37"/>
      <c r="M42" s="37"/>
    </row>
    <row r="43" spans="1:13" ht="12.75" customHeight="1">
      <c r="A43" s="152" t="s">
        <v>90</v>
      </c>
      <c r="B43" s="77">
        <v>5</v>
      </c>
      <c r="C43" s="77">
        <v>5.5</v>
      </c>
      <c r="D43" s="77" t="s">
        <v>0</v>
      </c>
      <c r="E43" s="159" t="s">
        <v>0</v>
      </c>
      <c r="F43" s="159" t="s">
        <v>0</v>
      </c>
      <c r="G43" s="150" t="s">
        <v>0</v>
      </c>
      <c r="H43" s="150" t="s">
        <v>0</v>
      </c>
      <c r="I43" s="160"/>
      <c r="J43" s="82"/>
      <c r="K43" s="82"/>
      <c r="L43" s="37"/>
      <c r="M43" s="37"/>
    </row>
    <row r="44" spans="1:13" ht="12.75" customHeight="1">
      <c r="A44" s="152" t="s">
        <v>91</v>
      </c>
      <c r="B44" s="77">
        <v>7.324561403508771</v>
      </c>
      <c r="C44" s="77">
        <v>7.0493421052631575</v>
      </c>
      <c r="D44" s="77">
        <v>3.5</v>
      </c>
      <c r="E44" s="159" t="s">
        <v>0</v>
      </c>
      <c r="F44" s="159">
        <v>3.5</v>
      </c>
      <c r="G44" s="150" t="s">
        <v>0</v>
      </c>
      <c r="H44" s="150">
        <f>+D44-C44</f>
        <v>-3.5493421052631575</v>
      </c>
      <c r="I44" s="160"/>
      <c r="J44" s="82"/>
      <c r="K44" s="82"/>
      <c r="L44" s="37"/>
      <c r="M44" s="37"/>
    </row>
    <row r="45" spans="1:13" ht="12.75" customHeight="1">
      <c r="A45" s="152" t="s">
        <v>92</v>
      </c>
      <c r="B45" s="77">
        <v>8.333333333333334</v>
      </c>
      <c r="C45" s="77" t="s">
        <v>0</v>
      </c>
      <c r="D45" s="77" t="s">
        <v>0</v>
      </c>
      <c r="E45" s="159" t="s">
        <v>0</v>
      </c>
      <c r="F45" s="159" t="s">
        <v>0</v>
      </c>
      <c r="G45" s="150" t="s">
        <v>0</v>
      </c>
      <c r="H45" s="150" t="s">
        <v>0</v>
      </c>
      <c r="I45" s="160"/>
      <c r="J45" s="82"/>
      <c r="K45" s="82"/>
      <c r="L45" s="37"/>
      <c r="M45" s="37"/>
    </row>
    <row r="46" spans="1:13" ht="12.75" customHeight="1">
      <c r="A46" s="152" t="s">
        <v>93</v>
      </c>
      <c r="B46" s="154">
        <v>9</v>
      </c>
      <c r="C46" s="154" t="s">
        <v>0</v>
      </c>
      <c r="D46" s="154">
        <v>7</v>
      </c>
      <c r="E46" s="159" t="s">
        <v>0</v>
      </c>
      <c r="F46" s="159" t="s">
        <v>0</v>
      </c>
      <c r="G46" s="150" t="s">
        <v>0</v>
      </c>
      <c r="H46" s="150" t="s">
        <v>0</v>
      </c>
      <c r="I46" s="156"/>
      <c r="J46" s="82"/>
      <c r="K46" s="82"/>
      <c r="L46" s="37"/>
      <c r="M46" s="37"/>
    </row>
    <row r="47" spans="1:13" ht="12.75" customHeight="1">
      <c r="A47" s="152" t="s">
        <v>94</v>
      </c>
      <c r="B47" s="154">
        <v>10.134180192397299</v>
      </c>
      <c r="C47" s="154" t="s">
        <v>0</v>
      </c>
      <c r="D47" s="154" t="s">
        <v>0</v>
      </c>
      <c r="E47" s="154" t="s">
        <v>0</v>
      </c>
      <c r="F47" s="154" t="s">
        <v>0</v>
      </c>
      <c r="G47" s="150" t="s">
        <v>0</v>
      </c>
      <c r="H47" s="150" t="s">
        <v>0</v>
      </c>
      <c r="I47" s="156"/>
      <c r="J47" s="82"/>
      <c r="K47" s="82"/>
      <c r="L47" s="37"/>
      <c r="M47" s="37"/>
    </row>
    <row r="48" spans="1:13" ht="12.75" customHeight="1">
      <c r="A48" s="152" t="s">
        <v>95</v>
      </c>
      <c r="B48" s="154" t="s">
        <v>0</v>
      </c>
      <c r="C48" s="154" t="s">
        <v>0</v>
      </c>
      <c r="D48" s="154" t="s">
        <v>0</v>
      </c>
      <c r="E48" s="155" t="s">
        <v>0</v>
      </c>
      <c r="F48" s="155" t="s">
        <v>0</v>
      </c>
      <c r="G48" s="150" t="s">
        <v>0</v>
      </c>
      <c r="H48" s="150" t="s">
        <v>0</v>
      </c>
      <c r="I48" s="156"/>
      <c r="J48" s="82"/>
      <c r="K48" s="82"/>
      <c r="L48" s="37"/>
      <c r="M48" s="37"/>
    </row>
    <row r="49" spans="1:13" ht="12.75" customHeight="1">
      <c r="A49" s="152" t="s">
        <v>96</v>
      </c>
      <c r="B49" s="154">
        <v>9.62493439276259</v>
      </c>
      <c r="C49" s="154" t="s">
        <v>0</v>
      </c>
      <c r="D49" s="154">
        <v>6.888589907199069</v>
      </c>
      <c r="E49" s="154" t="s">
        <v>0</v>
      </c>
      <c r="F49" s="154" t="s">
        <v>0</v>
      </c>
      <c r="G49" s="150" t="s">
        <v>0</v>
      </c>
      <c r="H49" s="150" t="s">
        <v>0</v>
      </c>
      <c r="I49" s="156"/>
      <c r="J49" s="82"/>
      <c r="K49" s="82"/>
      <c r="L49" s="37"/>
      <c r="M49" s="37"/>
    </row>
    <row r="50" spans="1:13" ht="12.75" customHeight="1">
      <c r="A50" s="152" t="s">
        <v>97</v>
      </c>
      <c r="B50" s="154">
        <v>6.5</v>
      </c>
      <c r="C50" s="154" t="s">
        <v>0</v>
      </c>
      <c r="D50" s="154">
        <v>7.375</v>
      </c>
      <c r="E50" s="155" t="s">
        <v>0</v>
      </c>
      <c r="F50" s="154">
        <v>8.5</v>
      </c>
      <c r="G50" s="150" t="s">
        <v>0</v>
      </c>
      <c r="H50" s="150" t="s">
        <v>0</v>
      </c>
      <c r="I50" s="156"/>
      <c r="J50" s="82"/>
      <c r="K50" s="82"/>
      <c r="L50" s="37"/>
      <c r="M50" s="37"/>
    </row>
    <row r="51" spans="1:13" ht="12.75" customHeight="1">
      <c r="A51" s="152" t="s">
        <v>98</v>
      </c>
      <c r="B51" s="154">
        <v>6.5</v>
      </c>
      <c r="C51" s="154" t="s">
        <v>0</v>
      </c>
      <c r="D51" s="154">
        <v>10.5</v>
      </c>
      <c r="E51" s="155" t="s">
        <v>0</v>
      </c>
      <c r="F51" s="155" t="s">
        <v>0</v>
      </c>
      <c r="G51" s="150" t="s">
        <v>0</v>
      </c>
      <c r="H51" s="150" t="s">
        <v>0</v>
      </c>
      <c r="I51" s="161"/>
      <c r="J51" s="82"/>
      <c r="K51" s="82"/>
      <c r="L51" s="37"/>
      <c r="M51" s="37"/>
    </row>
    <row r="52" spans="1:13" ht="12.75" customHeight="1">
      <c r="A52" s="144" t="s">
        <v>100</v>
      </c>
      <c r="B52" s="157">
        <v>1.571691238490684</v>
      </c>
      <c r="C52" s="157">
        <v>0.7433824769813678</v>
      </c>
      <c r="D52" s="157" t="s">
        <v>0</v>
      </c>
      <c r="E52" s="157" t="s">
        <v>0</v>
      </c>
      <c r="F52" s="157" t="s">
        <v>0</v>
      </c>
      <c r="G52" s="63" t="s">
        <v>0</v>
      </c>
      <c r="H52" s="150" t="s">
        <v>0</v>
      </c>
      <c r="I52" s="156"/>
      <c r="J52" s="158"/>
      <c r="K52" s="158"/>
      <c r="L52" s="37"/>
      <c r="M52" s="37"/>
    </row>
    <row r="53" spans="1:13" ht="12.75" customHeight="1">
      <c r="A53" s="152" t="s">
        <v>90</v>
      </c>
      <c r="B53" s="153">
        <v>3</v>
      </c>
      <c r="C53" s="153">
        <v>3</v>
      </c>
      <c r="D53" s="159" t="s">
        <v>0</v>
      </c>
      <c r="E53" s="159" t="s">
        <v>0</v>
      </c>
      <c r="F53" s="159" t="s">
        <v>0</v>
      </c>
      <c r="G53" s="63" t="s">
        <v>0</v>
      </c>
      <c r="H53" s="150" t="s">
        <v>0</v>
      </c>
      <c r="I53" s="160"/>
      <c r="J53" s="82"/>
      <c r="K53" s="82"/>
      <c r="L53" s="37"/>
      <c r="M53" s="37"/>
    </row>
    <row r="54" spans="1:13" ht="12.75" customHeight="1">
      <c r="A54" s="152" t="s">
        <v>91</v>
      </c>
      <c r="B54" s="77">
        <v>1.1665577346151528</v>
      </c>
      <c r="C54" s="77">
        <v>0.08311546923030552</v>
      </c>
      <c r="D54" s="159" t="s">
        <v>0</v>
      </c>
      <c r="E54" s="159" t="s">
        <v>0</v>
      </c>
      <c r="F54" s="159" t="s">
        <v>0</v>
      </c>
      <c r="G54" s="63" t="s">
        <v>0</v>
      </c>
      <c r="H54" s="150" t="s">
        <v>0</v>
      </c>
      <c r="I54" s="52"/>
      <c r="J54" s="82"/>
      <c r="K54" s="82"/>
      <c r="L54" s="37"/>
      <c r="M54" s="37"/>
    </row>
    <row r="55" spans="1:13" ht="12.75" customHeight="1">
      <c r="A55" s="152" t="s">
        <v>92</v>
      </c>
      <c r="B55" s="153">
        <v>0</v>
      </c>
      <c r="C55" s="153">
        <v>0</v>
      </c>
      <c r="D55" s="159" t="s">
        <v>0</v>
      </c>
      <c r="E55" s="159" t="s">
        <v>0</v>
      </c>
      <c r="F55" s="159" t="s">
        <v>0</v>
      </c>
      <c r="G55" s="63" t="s">
        <v>0</v>
      </c>
      <c r="H55" s="63" t="s">
        <v>0</v>
      </c>
      <c r="I55" s="155"/>
      <c r="J55" s="82"/>
      <c r="K55" s="82"/>
      <c r="L55" s="37"/>
      <c r="M55" s="37"/>
    </row>
    <row r="56" spans="1:13" ht="12.75" customHeight="1">
      <c r="A56" s="152" t="s">
        <v>93</v>
      </c>
      <c r="B56" s="153">
        <v>0</v>
      </c>
      <c r="C56" s="153">
        <v>0</v>
      </c>
      <c r="D56" s="159" t="s">
        <v>0</v>
      </c>
      <c r="E56" s="159" t="s">
        <v>0</v>
      </c>
      <c r="F56" s="159" t="s">
        <v>0</v>
      </c>
      <c r="G56" s="63" t="s">
        <v>0</v>
      </c>
      <c r="H56" s="63" t="s">
        <v>0</v>
      </c>
      <c r="I56" s="155"/>
      <c r="J56" s="82"/>
      <c r="K56" s="82"/>
      <c r="L56" s="37"/>
      <c r="M56" s="37"/>
    </row>
    <row r="57" spans="1:13" ht="12.75" customHeight="1">
      <c r="A57" s="152" t="s">
        <v>94</v>
      </c>
      <c r="B57" s="154" t="s">
        <v>0</v>
      </c>
      <c r="C57" s="154" t="s">
        <v>0</v>
      </c>
      <c r="D57" s="154" t="s">
        <v>0</v>
      </c>
      <c r="E57" s="154" t="s">
        <v>0</v>
      </c>
      <c r="F57" s="154" t="s">
        <v>0</v>
      </c>
      <c r="G57" s="63" t="s">
        <v>0</v>
      </c>
      <c r="H57" s="63" t="s">
        <v>0</v>
      </c>
      <c r="I57" s="155"/>
      <c r="J57" s="82"/>
      <c r="K57" s="82"/>
      <c r="L57" s="37"/>
      <c r="M57" s="37"/>
    </row>
    <row r="58" spans="1:13" ht="12.75" customHeight="1">
      <c r="A58" s="152" t="s">
        <v>95</v>
      </c>
      <c r="B58" s="155" t="s">
        <v>0</v>
      </c>
      <c r="C58" s="155" t="s">
        <v>0</v>
      </c>
      <c r="D58" s="155" t="s">
        <v>0</v>
      </c>
      <c r="E58" s="155" t="s">
        <v>0</v>
      </c>
      <c r="F58" s="155" t="s">
        <v>0</v>
      </c>
      <c r="G58" s="63" t="s">
        <v>0</v>
      </c>
      <c r="H58" s="63" t="s">
        <v>0</v>
      </c>
      <c r="I58" s="155"/>
      <c r="J58" s="82"/>
      <c r="K58" s="82"/>
      <c r="L58" s="37"/>
      <c r="M58" s="37"/>
    </row>
    <row r="59" spans="1:13" ht="12.75" customHeight="1">
      <c r="A59" s="152" t="s">
        <v>96</v>
      </c>
      <c r="B59" s="154" t="s">
        <v>0</v>
      </c>
      <c r="C59" s="154" t="s">
        <v>0</v>
      </c>
      <c r="D59" s="154" t="s">
        <v>0</v>
      </c>
      <c r="E59" s="154" t="s">
        <v>0</v>
      </c>
      <c r="F59" s="154" t="s">
        <v>0</v>
      </c>
      <c r="G59" s="63" t="s">
        <v>0</v>
      </c>
      <c r="H59" s="63" t="s">
        <v>0</v>
      </c>
      <c r="I59" s="154"/>
      <c r="J59" s="82"/>
      <c r="K59" s="82"/>
      <c r="L59" s="37"/>
      <c r="M59" s="37"/>
    </row>
    <row r="60" spans="1:13" ht="12.75" customHeight="1">
      <c r="A60" s="152" t="s">
        <v>97</v>
      </c>
      <c r="B60" s="155" t="s">
        <v>0</v>
      </c>
      <c r="C60" s="155" t="s">
        <v>0</v>
      </c>
      <c r="D60" s="155" t="s">
        <v>0</v>
      </c>
      <c r="E60" s="155" t="s">
        <v>0</v>
      </c>
      <c r="F60" s="155" t="s">
        <v>0</v>
      </c>
      <c r="G60" s="63" t="s">
        <v>0</v>
      </c>
      <c r="H60" s="63" t="s">
        <v>0</v>
      </c>
      <c r="I60" s="155"/>
      <c r="J60" s="82"/>
      <c r="K60" s="82"/>
      <c r="L60" s="37"/>
      <c r="M60" s="37"/>
    </row>
    <row r="61" spans="1:13" ht="12.75" customHeight="1">
      <c r="A61" s="152" t="s">
        <v>98</v>
      </c>
      <c r="B61" s="155" t="s">
        <v>0</v>
      </c>
      <c r="C61" s="155" t="s">
        <v>0</v>
      </c>
      <c r="D61" s="155" t="s">
        <v>0</v>
      </c>
      <c r="E61" s="155" t="s">
        <v>0</v>
      </c>
      <c r="F61" s="155" t="s">
        <v>0</v>
      </c>
      <c r="G61" s="63" t="s">
        <v>0</v>
      </c>
      <c r="H61" s="63" t="s">
        <v>0</v>
      </c>
      <c r="I61" s="155"/>
      <c r="J61" s="82"/>
      <c r="K61" s="82"/>
      <c r="L61" s="37"/>
      <c r="M61" s="37"/>
    </row>
    <row r="62" spans="1:1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1:1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1" width="11.75390625" style="1" customWidth="1"/>
    <col min="12" max="14" width="14.375" style="1" bestFit="1" customWidth="1"/>
    <col min="15" max="15" width="10.00390625" style="1" bestFit="1" customWidth="1"/>
    <col min="16" max="16384" width="9.125" style="1" customWidth="1"/>
  </cols>
  <sheetData>
    <row r="1" spans="1:11" ht="15" customHeight="1">
      <c r="A1" s="50" t="s">
        <v>101</v>
      </c>
      <c r="B1" s="50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2.75" customHeight="1">
      <c r="A2" s="53" t="s">
        <v>22</v>
      </c>
      <c r="B2" s="53"/>
      <c r="C2" s="54"/>
      <c r="D2" s="54"/>
      <c r="E2" s="54"/>
      <c r="F2" s="54"/>
      <c r="G2" s="55"/>
      <c r="H2" s="55"/>
      <c r="I2" s="55"/>
      <c r="J2" s="55"/>
      <c r="K2" s="55"/>
    </row>
    <row r="3" spans="1:11" ht="26.25" customHeight="1">
      <c r="A3" s="56"/>
      <c r="B3" s="57">
        <v>2012</v>
      </c>
      <c r="C3" s="58" t="s">
        <v>51</v>
      </c>
      <c r="D3" s="58" t="s">
        <v>52</v>
      </c>
      <c r="E3" s="58" t="s">
        <v>6</v>
      </c>
      <c r="F3" s="58" t="s">
        <v>7</v>
      </c>
      <c r="G3" s="59" t="s">
        <v>29</v>
      </c>
      <c r="H3" s="59" t="s">
        <v>53</v>
      </c>
      <c r="I3" s="52"/>
      <c r="J3" s="52"/>
      <c r="K3" s="52"/>
    </row>
    <row r="4" spans="1:11" ht="12.75" customHeight="1">
      <c r="A4" s="91" t="s">
        <v>102</v>
      </c>
      <c r="B4" s="148">
        <v>7690.7753</v>
      </c>
      <c r="C4" s="148">
        <v>4073.2609999999995</v>
      </c>
      <c r="D4" s="148">
        <v>3282.084</v>
      </c>
      <c r="E4" s="148">
        <v>508.0988</v>
      </c>
      <c r="F4" s="148">
        <f>+F5+F15</f>
        <v>904.6723</v>
      </c>
      <c r="G4" s="63">
        <f>F4-E4</f>
        <v>396.57349999999997</v>
      </c>
      <c r="H4" s="63">
        <f>+D4-C4</f>
        <v>-791.1769999999997</v>
      </c>
      <c r="I4" s="162"/>
      <c r="J4" s="52"/>
      <c r="K4" s="52"/>
    </row>
    <row r="5" spans="1:11" ht="12.75" customHeight="1">
      <c r="A5" s="163" t="s">
        <v>56</v>
      </c>
      <c r="B5" s="80">
        <v>5941.9587</v>
      </c>
      <c r="C5" s="80">
        <v>3159.8650999999995</v>
      </c>
      <c r="D5" s="80">
        <v>2428.4447999999998</v>
      </c>
      <c r="E5" s="80">
        <v>508.0988</v>
      </c>
      <c r="F5" s="80">
        <v>870.7366</v>
      </c>
      <c r="G5" s="63">
        <f>F5-E5</f>
        <v>362.63779999999997</v>
      </c>
      <c r="H5" s="63">
        <f>+D5-C5</f>
        <v>-731.4202999999998</v>
      </c>
      <c r="I5" s="162"/>
      <c r="J5" s="164"/>
      <c r="K5" s="164"/>
    </row>
    <row r="6" spans="1:11" ht="12.75" customHeight="1">
      <c r="A6" s="165" t="s">
        <v>90</v>
      </c>
      <c r="B6" s="82">
        <v>1120.9799</v>
      </c>
      <c r="C6" s="135">
        <v>867.9841000000001</v>
      </c>
      <c r="D6" s="135">
        <v>240.14170000000001</v>
      </c>
      <c r="E6" s="135">
        <v>93.7824</v>
      </c>
      <c r="F6" s="135">
        <v>52.0881</v>
      </c>
      <c r="G6" s="63">
        <f>F6-E6</f>
        <v>-41.6943</v>
      </c>
      <c r="H6" s="63">
        <f>+D6-C6</f>
        <v>-627.8424000000001</v>
      </c>
      <c r="I6" s="162"/>
      <c r="J6" s="164"/>
      <c r="K6" s="164"/>
    </row>
    <row r="7" spans="1:11" ht="12.75" customHeight="1">
      <c r="A7" s="165" t="s">
        <v>91</v>
      </c>
      <c r="B7" s="82">
        <v>4718.0192</v>
      </c>
      <c r="C7" s="82">
        <v>2212.4535</v>
      </c>
      <c r="D7" s="82">
        <v>2092.1907</v>
      </c>
      <c r="E7" s="82">
        <v>414.3164</v>
      </c>
      <c r="F7" s="82">
        <v>755.5978</v>
      </c>
      <c r="G7" s="63">
        <f>F7-E7</f>
        <v>341.2814</v>
      </c>
      <c r="H7" s="63">
        <f>+D7-C7</f>
        <v>-120.26279999999997</v>
      </c>
      <c r="I7" s="162"/>
      <c r="J7" s="164"/>
      <c r="K7" s="164"/>
    </row>
    <row r="8" spans="1:11" ht="12.75" customHeight="1">
      <c r="A8" s="165" t="s">
        <v>92</v>
      </c>
      <c r="B8" s="82">
        <v>102.9596</v>
      </c>
      <c r="C8" s="82">
        <v>79.4275</v>
      </c>
      <c r="D8" s="82">
        <v>96.1124</v>
      </c>
      <c r="E8" s="82" t="s">
        <v>0</v>
      </c>
      <c r="F8" s="82">
        <v>63.0507</v>
      </c>
      <c r="G8" s="63" t="s">
        <v>0</v>
      </c>
      <c r="H8" s="63">
        <f>+D8-C8</f>
        <v>16.6849</v>
      </c>
      <c r="I8" s="162"/>
      <c r="J8" s="164"/>
      <c r="K8" s="164"/>
    </row>
    <row r="9" spans="1:11" ht="12.75" customHeight="1">
      <c r="A9" s="165" t="s">
        <v>93</v>
      </c>
      <c r="B9" s="82" t="s">
        <v>0</v>
      </c>
      <c r="C9" s="82" t="s">
        <v>0</v>
      </c>
      <c r="D9" s="82" t="s">
        <v>0</v>
      </c>
      <c r="E9" s="82" t="s">
        <v>0</v>
      </c>
      <c r="F9" s="82" t="s">
        <v>0</v>
      </c>
      <c r="G9" s="63" t="s">
        <v>0</v>
      </c>
      <c r="H9" s="63" t="s">
        <v>0</v>
      </c>
      <c r="I9" s="162"/>
      <c r="J9" s="164"/>
      <c r="K9" s="164"/>
    </row>
    <row r="10" spans="1:11" ht="12.75" customHeight="1">
      <c r="A10" s="165" t="s">
        <v>94</v>
      </c>
      <c r="B10" s="135" t="s">
        <v>0</v>
      </c>
      <c r="C10" s="135" t="s">
        <v>0</v>
      </c>
      <c r="D10" s="135" t="s">
        <v>0</v>
      </c>
      <c r="E10" s="135" t="s">
        <v>0</v>
      </c>
      <c r="F10" s="135" t="s">
        <v>0</v>
      </c>
      <c r="G10" s="63" t="s">
        <v>0</v>
      </c>
      <c r="H10" s="63" t="s">
        <v>0</v>
      </c>
      <c r="I10" s="52"/>
      <c r="J10" s="164"/>
      <c r="K10" s="164"/>
    </row>
    <row r="11" spans="1:11" ht="12.75" customHeight="1">
      <c r="A11" s="165" t="s">
        <v>95</v>
      </c>
      <c r="B11" s="135" t="s">
        <v>0</v>
      </c>
      <c r="C11" s="135" t="s">
        <v>0</v>
      </c>
      <c r="D11" s="135" t="s">
        <v>0</v>
      </c>
      <c r="E11" s="135" t="s">
        <v>0</v>
      </c>
      <c r="F11" s="135" t="s">
        <v>0</v>
      </c>
      <c r="G11" s="63" t="s">
        <v>0</v>
      </c>
      <c r="H11" s="63" t="s">
        <v>0</v>
      </c>
      <c r="I11" s="52"/>
      <c r="J11" s="164"/>
      <c r="K11" s="164"/>
    </row>
    <row r="12" spans="1:11" ht="12.75" customHeight="1">
      <c r="A12" s="165" t="s">
        <v>96</v>
      </c>
      <c r="B12" s="135" t="s">
        <v>0</v>
      </c>
      <c r="C12" s="135" t="s">
        <v>0</v>
      </c>
      <c r="D12" s="135" t="s">
        <v>0</v>
      </c>
      <c r="E12" s="135" t="s">
        <v>0</v>
      </c>
      <c r="F12" s="135" t="s">
        <v>0</v>
      </c>
      <c r="G12" s="63" t="s">
        <v>0</v>
      </c>
      <c r="H12" s="63" t="s">
        <v>0</v>
      </c>
      <c r="I12" s="52"/>
      <c r="J12" s="164"/>
      <c r="K12" s="164"/>
    </row>
    <row r="13" spans="1:11" ht="12.75" customHeight="1">
      <c r="A13" s="165" t="s">
        <v>97</v>
      </c>
      <c r="B13" s="135" t="s">
        <v>0</v>
      </c>
      <c r="C13" s="135" t="s">
        <v>0</v>
      </c>
      <c r="D13" s="135" t="s">
        <v>0</v>
      </c>
      <c r="E13" s="135" t="s">
        <v>0</v>
      </c>
      <c r="F13" s="135" t="s">
        <v>0</v>
      </c>
      <c r="G13" s="63" t="s">
        <v>0</v>
      </c>
      <c r="H13" s="63" t="s">
        <v>0</v>
      </c>
      <c r="I13" s="52"/>
      <c r="J13" s="164"/>
      <c r="K13" s="164"/>
    </row>
    <row r="14" spans="1:11" ht="12.75" customHeight="1">
      <c r="A14" s="152" t="s">
        <v>98</v>
      </c>
      <c r="B14" s="135" t="s">
        <v>0</v>
      </c>
      <c r="C14" s="155" t="s">
        <v>0</v>
      </c>
      <c r="D14" s="135" t="s">
        <v>0</v>
      </c>
      <c r="E14" s="135" t="s">
        <v>0</v>
      </c>
      <c r="F14" s="135" t="s">
        <v>0</v>
      </c>
      <c r="G14" s="63" t="s">
        <v>0</v>
      </c>
      <c r="H14" s="63" t="s">
        <v>0</v>
      </c>
      <c r="I14" s="52"/>
      <c r="J14" s="164"/>
      <c r="K14" s="164"/>
    </row>
    <row r="15" spans="1:11" ht="12.75" customHeight="1">
      <c r="A15" s="163" t="s">
        <v>99</v>
      </c>
      <c r="B15" s="158">
        <v>1357.6066</v>
      </c>
      <c r="C15" s="158">
        <v>627</v>
      </c>
      <c r="D15" s="158">
        <v>853.6392</v>
      </c>
      <c r="E15" s="158" t="s">
        <v>0</v>
      </c>
      <c r="F15" s="158">
        <v>33.9357</v>
      </c>
      <c r="G15" s="63">
        <f>+F15</f>
        <v>33.9357</v>
      </c>
      <c r="H15" s="63">
        <f>+D15-C15</f>
        <v>226.63919999999996</v>
      </c>
      <c r="I15" s="162"/>
      <c r="J15" s="164"/>
      <c r="K15" s="164"/>
    </row>
    <row r="16" spans="1:11" ht="12.75" customHeight="1">
      <c r="A16" s="165" t="s">
        <v>90</v>
      </c>
      <c r="B16" s="82">
        <v>250</v>
      </c>
      <c r="C16" s="82">
        <v>175</v>
      </c>
      <c r="D16" s="82" t="s">
        <v>0</v>
      </c>
      <c r="E16" s="82" t="s">
        <v>0</v>
      </c>
      <c r="F16" s="82" t="s">
        <v>0</v>
      </c>
      <c r="G16" s="63" t="s">
        <v>0</v>
      </c>
      <c r="H16" s="63">
        <f>-C16</f>
        <v>-175</v>
      </c>
      <c r="I16" s="162"/>
      <c r="J16" s="164"/>
      <c r="K16" s="164"/>
    </row>
    <row r="17" spans="1:11" ht="12.75" customHeight="1">
      <c r="A17" s="165" t="s">
        <v>91</v>
      </c>
      <c r="B17" s="82">
        <v>602</v>
      </c>
      <c r="C17" s="82">
        <v>452</v>
      </c>
      <c r="D17" s="82">
        <v>39.72</v>
      </c>
      <c r="E17" s="82" t="s">
        <v>0</v>
      </c>
      <c r="F17" s="82">
        <v>9.72</v>
      </c>
      <c r="G17" s="63">
        <f>+F17</f>
        <v>9.72</v>
      </c>
      <c r="H17" s="63">
        <f>+D17-C17</f>
        <v>-412.28</v>
      </c>
      <c r="I17" s="162"/>
      <c r="J17" s="164"/>
      <c r="K17" s="164"/>
    </row>
    <row r="18" spans="1:11" ht="12.75" customHeight="1">
      <c r="A18" s="165" t="s">
        <v>92</v>
      </c>
      <c r="B18" s="82">
        <v>123.4867</v>
      </c>
      <c r="C18" s="82" t="s">
        <v>0</v>
      </c>
      <c r="D18" s="82" t="s">
        <v>0</v>
      </c>
      <c r="E18" s="82" t="s">
        <v>0</v>
      </c>
      <c r="F18" s="82" t="s">
        <v>0</v>
      </c>
      <c r="G18" s="63" t="s">
        <v>0</v>
      </c>
      <c r="H18" s="63" t="s">
        <v>0</v>
      </c>
      <c r="I18" s="162"/>
      <c r="J18" s="164"/>
      <c r="K18" s="164"/>
    </row>
    <row r="19" spans="1:11" ht="12.75" customHeight="1">
      <c r="A19" s="165" t="s">
        <v>93</v>
      </c>
      <c r="B19" s="82">
        <v>22.3955</v>
      </c>
      <c r="C19" s="82" t="s">
        <v>0</v>
      </c>
      <c r="D19" s="82">
        <v>20</v>
      </c>
      <c r="E19" s="82" t="s">
        <v>0</v>
      </c>
      <c r="F19" s="82" t="s">
        <v>0</v>
      </c>
      <c r="G19" s="63" t="s">
        <v>0</v>
      </c>
      <c r="H19" s="63">
        <f>D19</f>
        <v>20</v>
      </c>
      <c r="I19" s="162"/>
      <c r="J19" s="164"/>
      <c r="K19" s="164"/>
    </row>
    <row r="20" spans="1:11" ht="12.75" customHeight="1">
      <c r="A20" s="165" t="s">
        <v>94</v>
      </c>
      <c r="B20" s="82">
        <v>80.2298</v>
      </c>
      <c r="C20" s="82" t="s">
        <v>0</v>
      </c>
      <c r="D20" s="82" t="s">
        <v>0</v>
      </c>
      <c r="E20" s="82" t="s">
        <v>0</v>
      </c>
      <c r="F20" s="82" t="s">
        <v>0</v>
      </c>
      <c r="G20" s="63" t="s">
        <v>0</v>
      </c>
      <c r="H20" s="63" t="s">
        <v>0</v>
      </c>
      <c r="I20" s="162"/>
      <c r="J20" s="164"/>
      <c r="K20" s="164"/>
    </row>
    <row r="21" spans="1:11" ht="12.75" customHeight="1">
      <c r="A21" s="165" t="s">
        <v>95</v>
      </c>
      <c r="B21" s="82" t="s">
        <v>0</v>
      </c>
      <c r="C21" s="82" t="s">
        <v>0</v>
      </c>
      <c r="D21" s="82" t="s">
        <v>0</v>
      </c>
      <c r="E21" s="82" t="s">
        <v>0</v>
      </c>
      <c r="F21" s="82" t="s">
        <v>0</v>
      </c>
      <c r="G21" s="63" t="s">
        <v>0</v>
      </c>
      <c r="H21" s="63" t="s">
        <v>0</v>
      </c>
      <c r="I21" s="162"/>
      <c r="J21" s="164"/>
      <c r="K21" s="164"/>
    </row>
    <row r="22" spans="1:11" ht="12.75" customHeight="1">
      <c r="A22" s="165" t="s">
        <v>96</v>
      </c>
      <c r="B22" s="82">
        <v>120.7946</v>
      </c>
      <c r="C22" s="82" t="s">
        <v>0</v>
      </c>
      <c r="D22" s="82">
        <v>206.943</v>
      </c>
      <c r="E22" s="82" t="s">
        <v>0</v>
      </c>
      <c r="F22" s="82" t="s">
        <v>0</v>
      </c>
      <c r="G22" s="63" t="s">
        <v>0</v>
      </c>
      <c r="H22" s="63">
        <f>D22</f>
        <v>206.943</v>
      </c>
      <c r="I22" s="162"/>
      <c r="J22" s="164"/>
      <c r="K22" s="164"/>
    </row>
    <row r="23" spans="1:11" ht="12.75" customHeight="1">
      <c r="A23" s="165" t="s">
        <v>97</v>
      </c>
      <c r="B23" s="82">
        <v>69</v>
      </c>
      <c r="C23" s="82" t="s">
        <v>0</v>
      </c>
      <c r="D23" s="82">
        <v>387.7008</v>
      </c>
      <c r="E23" s="82" t="s">
        <v>0</v>
      </c>
      <c r="F23" s="82">
        <v>24.2157</v>
      </c>
      <c r="G23" s="63">
        <f>+F23</f>
        <v>24.2157</v>
      </c>
      <c r="H23" s="63">
        <f>D23</f>
        <v>387.7008</v>
      </c>
      <c r="I23" s="162"/>
      <c r="J23" s="164"/>
      <c r="K23" s="164"/>
    </row>
    <row r="24" spans="1:11" ht="12.75" customHeight="1">
      <c r="A24" s="152" t="s">
        <v>98</v>
      </c>
      <c r="B24" s="82">
        <v>89.7</v>
      </c>
      <c r="C24" s="82" t="s">
        <v>0</v>
      </c>
      <c r="D24" s="82">
        <v>199.2754</v>
      </c>
      <c r="E24" s="82" t="s">
        <v>0</v>
      </c>
      <c r="F24" s="82" t="s">
        <v>0</v>
      </c>
      <c r="G24" s="63" t="s">
        <v>0</v>
      </c>
      <c r="H24" s="63">
        <f>D24</f>
        <v>199.2754</v>
      </c>
      <c r="I24" s="162"/>
      <c r="J24" s="164"/>
      <c r="K24" s="164"/>
    </row>
    <row r="25" spans="1:11" ht="12.75" customHeight="1">
      <c r="A25" s="163" t="s">
        <v>100</v>
      </c>
      <c r="B25" s="158">
        <v>391.21000000000004</v>
      </c>
      <c r="C25" s="158">
        <v>286.39590000000004</v>
      </c>
      <c r="D25" s="158" t="s">
        <v>0</v>
      </c>
      <c r="E25" s="158" t="s">
        <v>0</v>
      </c>
      <c r="F25" s="158" t="s">
        <v>0</v>
      </c>
      <c r="G25" s="63" t="s">
        <v>0</v>
      </c>
      <c r="H25" s="63">
        <f>-C25</f>
        <v>-286.39590000000004</v>
      </c>
      <c r="I25" s="166"/>
      <c r="J25" s="164"/>
      <c r="K25" s="164"/>
    </row>
    <row r="26" spans="1:11" ht="12.75" customHeight="1">
      <c r="A26" s="165" t="s">
        <v>90</v>
      </c>
      <c r="B26" s="82">
        <v>64.86670000000001</v>
      </c>
      <c r="C26" s="82">
        <v>15.555200000000001</v>
      </c>
      <c r="D26" s="82" t="s">
        <v>0</v>
      </c>
      <c r="E26" s="82" t="s">
        <v>0</v>
      </c>
      <c r="F26" s="82" t="s">
        <v>0</v>
      </c>
      <c r="G26" s="82" t="s">
        <v>0</v>
      </c>
      <c r="H26" s="63">
        <f>-C26</f>
        <v>-15.555200000000001</v>
      </c>
      <c r="I26" s="166"/>
      <c r="J26" s="164"/>
      <c r="K26" s="164"/>
    </row>
    <row r="27" spans="1:11" ht="12.75" customHeight="1">
      <c r="A27" s="165" t="s">
        <v>91</v>
      </c>
      <c r="B27" s="82">
        <v>256.1882</v>
      </c>
      <c r="C27" s="82">
        <v>200.6856</v>
      </c>
      <c r="D27" s="82" t="s">
        <v>0</v>
      </c>
      <c r="E27" s="82" t="s">
        <v>0</v>
      </c>
      <c r="F27" s="82" t="s">
        <v>0</v>
      </c>
      <c r="G27" s="82" t="s">
        <v>0</v>
      </c>
      <c r="H27" s="63">
        <f>-C27</f>
        <v>-200.6856</v>
      </c>
      <c r="I27" s="166"/>
      <c r="J27" s="164"/>
      <c r="K27" s="164"/>
    </row>
    <row r="28" spans="1:11" ht="12.75" customHeight="1">
      <c r="A28" s="165" t="s">
        <v>92</v>
      </c>
      <c r="B28" s="82">
        <v>46.8051</v>
      </c>
      <c r="C28" s="82">
        <v>46.8051</v>
      </c>
      <c r="D28" s="82" t="s">
        <v>0</v>
      </c>
      <c r="E28" s="82" t="s">
        <v>0</v>
      </c>
      <c r="F28" s="82" t="s">
        <v>0</v>
      </c>
      <c r="G28" s="82" t="s">
        <v>0</v>
      </c>
      <c r="H28" s="63">
        <f>-C28</f>
        <v>-46.8051</v>
      </c>
      <c r="I28" s="166"/>
      <c r="J28" s="164"/>
      <c r="K28" s="164"/>
    </row>
    <row r="29" spans="1:11" ht="12.75" customHeight="1">
      <c r="A29" s="165" t="s">
        <v>93</v>
      </c>
      <c r="B29" s="82">
        <v>23.35</v>
      </c>
      <c r="C29" s="82">
        <v>23.35</v>
      </c>
      <c r="D29" s="82" t="s">
        <v>0</v>
      </c>
      <c r="E29" s="82" t="s">
        <v>0</v>
      </c>
      <c r="F29" s="82" t="s">
        <v>0</v>
      </c>
      <c r="G29" s="82" t="s">
        <v>0</v>
      </c>
      <c r="H29" s="63">
        <f>-C29</f>
        <v>-23.35</v>
      </c>
      <c r="I29" s="166"/>
      <c r="J29" s="164"/>
      <c r="K29" s="164"/>
    </row>
    <row r="30" spans="1:11" ht="12.75" customHeight="1">
      <c r="A30" s="165" t="s">
        <v>94</v>
      </c>
      <c r="B30" s="82" t="s">
        <v>0</v>
      </c>
      <c r="C30" s="82" t="s">
        <v>0</v>
      </c>
      <c r="D30" s="82" t="s">
        <v>0</v>
      </c>
      <c r="E30" s="82" t="s">
        <v>0</v>
      </c>
      <c r="F30" s="82" t="s">
        <v>0</v>
      </c>
      <c r="G30" s="82" t="s">
        <v>0</v>
      </c>
      <c r="H30" s="63" t="s">
        <v>0</v>
      </c>
      <c r="I30" s="166"/>
      <c r="J30" s="164"/>
      <c r="K30" s="164"/>
    </row>
    <row r="31" spans="1:11" ht="12.75" customHeight="1">
      <c r="A31" s="165" t="s">
        <v>95</v>
      </c>
      <c r="B31" s="82" t="s">
        <v>0</v>
      </c>
      <c r="C31" s="82" t="s">
        <v>0</v>
      </c>
      <c r="D31" s="82" t="s">
        <v>0</v>
      </c>
      <c r="E31" s="82" t="s">
        <v>0</v>
      </c>
      <c r="F31" s="82" t="s">
        <v>0</v>
      </c>
      <c r="G31" s="82" t="s">
        <v>0</v>
      </c>
      <c r="H31" s="63" t="s">
        <v>0</v>
      </c>
      <c r="I31" s="166"/>
      <c r="J31" s="164"/>
      <c r="K31" s="164"/>
    </row>
    <row r="32" spans="1:11" ht="12.75" customHeight="1">
      <c r="A32" s="165" t="s">
        <v>96</v>
      </c>
      <c r="B32" s="82" t="s">
        <v>0</v>
      </c>
      <c r="C32" s="82" t="s">
        <v>0</v>
      </c>
      <c r="D32" s="82" t="s">
        <v>0</v>
      </c>
      <c r="E32" s="82" t="s">
        <v>0</v>
      </c>
      <c r="F32" s="82" t="s">
        <v>0</v>
      </c>
      <c r="G32" s="82" t="s">
        <v>0</v>
      </c>
      <c r="H32" s="63" t="s">
        <v>0</v>
      </c>
      <c r="I32" s="166"/>
      <c r="J32" s="164"/>
      <c r="K32" s="164"/>
    </row>
    <row r="33" spans="1:11" ht="12.75" customHeight="1">
      <c r="A33" s="165" t="s">
        <v>97</v>
      </c>
      <c r="B33" s="82" t="s">
        <v>0</v>
      </c>
      <c r="C33" s="82" t="s">
        <v>0</v>
      </c>
      <c r="D33" s="82" t="s">
        <v>0</v>
      </c>
      <c r="E33" s="82" t="s">
        <v>0</v>
      </c>
      <c r="F33" s="82" t="s">
        <v>0</v>
      </c>
      <c r="G33" s="82" t="s">
        <v>0</v>
      </c>
      <c r="H33" s="63" t="s">
        <v>0</v>
      </c>
      <c r="I33" s="166"/>
      <c r="J33" s="164"/>
      <c r="K33" s="164"/>
    </row>
    <row r="34" spans="1:11" ht="12.75" customHeight="1">
      <c r="A34" s="152" t="s">
        <v>98</v>
      </c>
      <c r="B34" s="82" t="s">
        <v>0</v>
      </c>
      <c r="C34" s="82" t="s">
        <v>0</v>
      </c>
      <c r="D34" s="82" t="s">
        <v>0</v>
      </c>
      <c r="E34" s="82" t="s">
        <v>0</v>
      </c>
      <c r="F34" s="82" t="s">
        <v>0</v>
      </c>
      <c r="G34" s="82" t="s">
        <v>0</v>
      </c>
      <c r="H34" s="63" t="s">
        <v>0</v>
      </c>
      <c r="I34" s="166"/>
      <c r="J34" s="164"/>
      <c r="K34" s="164"/>
    </row>
    <row r="35" spans="1:11" ht="15" customHeight="1">
      <c r="A35" s="52"/>
      <c r="B35" s="52"/>
      <c r="C35" s="52"/>
      <c r="D35" s="52"/>
      <c r="E35" s="52"/>
      <c r="F35" s="71"/>
      <c r="G35" s="52"/>
      <c r="H35" s="52"/>
      <c r="I35" s="52"/>
      <c r="J35" s="52"/>
      <c r="K35" s="52"/>
    </row>
    <row r="36" spans="1:11" ht="15" customHeight="1">
      <c r="A36" s="50" t="s">
        <v>103</v>
      </c>
      <c r="B36" s="52"/>
      <c r="C36" s="52"/>
      <c r="D36" s="52"/>
      <c r="E36" s="52"/>
      <c r="F36" s="52"/>
      <c r="G36" s="162"/>
      <c r="H36" s="52"/>
      <c r="I36" s="52"/>
      <c r="J36" s="52"/>
      <c r="K36" s="52"/>
    </row>
    <row r="37" spans="1:11" ht="12.75" customHeight="1">
      <c r="A37" s="107" t="s">
        <v>22</v>
      </c>
      <c r="B37" s="52"/>
      <c r="C37" s="52"/>
      <c r="D37" s="52"/>
      <c r="E37" s="52"/>
      <c r="F37" s="52"/>
      <c r="G37" s="162"/>
      <c r="H37" s="52"/>
      <c r="I37" s="52"/>
      <c r="J37" s="52"/>
      <c r="K37" s="52"/>
    </row>
    <row r="38" spans="1:15" ht="47.25" customHeight="1">
      <c r="A38" s="136"/>
      <c r="B38" s="57">
        <v>2011</v>
      </c>
      <c r="C38" s="58" t="s">
        <v>27</v>
      </c>
      <c r="D38" s="58" t="s">
        <v>28</v>
      </c>
      <c r="E38" s="57">
        <v>2012</v>
      </c>
      <c r="F38" s="58" t="s">
        <v>6</v>
      </c>
      <c r="G38" s="58" t="s">
        <v>7</v>
      </c>
      <c r="H38" s="59" t="s">
        <v>29</v>
      </c>
      <c r="I38" s="59" t="s">
        <v>30</v>
      </c>
      <c r="J38" s="52"/>
      <c r="K38" s="90"/>
      <c r="L38" s="2"/>
      <c r="M38" s="2"/>
      <c r="N38" s="2"/>
      <c r="O38" s="2"/>
    </row>
    <row r="39" spans="1:16" ht="12.75" customHeight="1">
      <c r="A39" s="167" t="s">
        <v>104</v>
      </c>
      <c r="B39" s="148">
        <v>38675.282</v>
      </c>
      <c r="C39" s="148">
        <v>45840.247</v>
      </c>
      <c r="D39" s="148">
        <v>46817.581</v>
      </c>
      <c r="E39" s="148">
        <v>50651.329725209995</v>
      </c>
      <c r="F39" s="148">
        <v>55389.69363692</v>
      </c>
      <c r="G39" s="148">
        <v>57503.1230937</v>
      </c>
      <c r="H39" s="168">
        <f>G39/F39-1</f>
        <v>0.038155644453164106</v>
      </c>
      <c r="I39" s="168">
        <f>G39/E39-1</f>
        <v>0.135273711581944</v>
      </c>
      <c r="J39" s="162"/>
      <c r="K39" s="90"/>
      <c r="L39" s="2"/>
      <c r="M39" s="44"/>
      <c r="N39" s="44"/>
      <c r="O39" s="44"/>
      <c r="P39" s="6"/>
    </row>
    <row r="40" spans="1:16" ht="12.75" customHeight="1">
      <c r="A40" s="152" t="s">
        <v>105</v>
      </c>
      <c r="B40" s="169">
        <v>16882.454</v>
      </c>
      <c r="C40" s="169">
        <v>20904.271</v>
      </c>
      <c r="D40" s="169">
        <v>21848.264</v>
      </c>
      <c r="E40" s="169">
        <v>22840.58219495</v>
      </c>
      <c r="F40" s="169">
        <v>24772.14784412</v>
      </c>
      <c r="G40" s="169">
        <v>25672.360910460004</v>
      </c>
      <c r="H40" s="168">
        <f>G40/F40-1</f>
        <v>0.03633972605058866</v>
      </c>
      <c r="I40" s="168">
        <f aca="true" t="shared" si="0" ref="I40:I52">G40/E40-1</f>
        <v>0.12398014601116891</v>
      </c>
      <c r="J40" s="170"/>
      <c r="K40" s="171"/>
      <c r="L40" s="48"/>
      <c r="M40" s="48"/>
      <c r="N40" s="48"/>
      <c r="O40" s="44"/>
      <c r="P40" s="6"/>
    </row>
    <row r="41" spans="1:16" ht="12.75" customHeight="1">
      <c r="A41" s="152" t="s">
        <v>106</v>
      </c>
      <c r="B41" s="169">
        <v>15214.801</v>
      </c>
      <c r="C41" s="169">
        <v>17061.718</v>
      </c>
      <c r="D41" s="169">
        <v>17701.576</v>
      </c>
      <c r="E41" s="169">
        <v>20805.539679499998</v>
      </c>
      <c r="F41" s="169">
        <v>23559.970440350004</v>
      </c>
      <c r="G41" s="169">
        <v>24329.82423189</v>
      </c>
      <c r="H41" s="168">
        <f aca="true" t="shared" si="1" ref="H41:H51">G41/F41-1</f>
        <v>0.03267634793893914</v>
      </c>
      <c r="I41" s="168">
        <f t="shared" si="0"/>
        <v>0.16939164312389998</v>
      </c>
      <c r="J41" s="172"/>
      <c r="K41" s="171"/>
      <c r="L41" s="48"/>
      <c r="M41" s="48"/>
      <c r="N41" s="48"/>
      <c r="O41" s="44"/>
      <c r="P41" s="6"/>
    </row>
    <row r="42" spans="1:16" ht="12.75" customHeight="1">
      <c r="A42" s="152" t="s">
        <v>107</v>
      </c>
      <c r="B42" s="169">
        <v>4763.601</v>
      </c>
      <c r="C42" s="169">
        <v>5862.43</v>
      </c>
      <c r="D42" s="169">
        <v>5266.415</v>
      </c>
      <c r="E42" s="169">
        <v>4805.33959318</v>
      </c>
      <c r="F42" s="169">
        <v>4500.696125220001</v>
      </c>
      <c r="G42" s="169">
        <v>4865.208659</v>
      </c>
      <c r="H42" s="168">
        <f t="shared" si="1"/>
        <v>0.08099025653774428</v>
      </c>
      <c r="I42" s="168">
        <f t="shared" si="0"/>
        <v>0.012458862617112265</v>
      </c>
      <c r="J42" s="172"/>
      <c r="K42" s="171"/>
      <c r="L42" s="48"/>
      <c r="M42" s="48"/>
      <c r="N42" s="48"/>
      <c r="O42" s="44"/>
      <c r="P42" s="6"/>
    </row>
    <row r="43" spans="1:16" ht="12.75" customHeight="1">
      <c r="A43" s="152" t="s">
        <v>108</v>
      </c>
      <c r="B43" s="169">
        <v>1814.426</v>
      </c>
      <c r="C43" s="169">
        <v>2011.828</v>
      </c>
      <c r="D43" s="169">
        <v>2001.326</v>
      </c>
      <c r="E43" s="169">
        <v>2199.86825758</v>
      </c>
      <c r="F43" s="169">
        <v>2556.8792272299997</v>
      </c>
      <c r="G43" s="169">
        <v>2635.72929235</v>
      </c>
      <c r="H43" s="168">
        <f t="shared" si="1"/>
        <v>0.030838400296842483</v>
      </c>
      <c r="I43" s="168">
        <f t="shared" si="0"/>
        <v>0.1981305168017089</v>
      </c>
      <c r="J43" s="172"/>
      <c r="K43" s="171"/>
      <c r="L43" s="48"/>
      <c r="M43" s="48"/>
      <c r="N43" s="48"/>
      <c r="O43" s="44"/>
      <c r="P43" s="6"/>
    </row>
    <row r="44" spans="1:15" ht="12.75" customHeight="1">
      <c r="A44" s="173" t="s">
        <v>109</v>
      </c>
      <c r="B44" s="148">
        <v>19298.968</v>
      </c>
      <c r="C44" s="148">
        <v>22619.243</v>
      </c>
      <c r="D44" s="148">
        <v>23209.283</v>
      </c>
      <c r="E44" s="148">
        <v>26927.60385274</v>
      </c>
      <c r="F44" s="148">
        <v>28470.503451740005</v>
      </c>
      <c r="G44" s="148">
        <v>28729.450455460003</v>
      </c>
      <c r="H44" s="168">
        <f>G44/F44-1</f>
        <v>0.009095273083559396</v>
      </c>
      <c r="I44" s="168">
        <f t="shared" si="0"/>
        <v>0.06691447974999298</v>
      </c>
      <c r="J44" s="170"/>
      <c r="K44" s="171"/>
      <c r="L44" s="48"/>
      <c r="M44" s="48"/>
      <c r="N44" s="48"/>
      <c r="O44" s="2"/>
    </row>
    <row r="45" spans="1:15" ht="12.75" customHeight="1">
      <c r="A45" s="152" t="s">
        <v>105</v>
      </c>
      <c r="B45" s="169">
        <v>7373.288</v>
      </c>
      <c r="C45" s="169">
        <v>9795.808</v>
      </c>
      <c r="D45" s="169">
        <v>9881.891</v>
      </c>
      <c r="E45" s="169">
        <v>12390.061168600001</v>
      </c>
      <c r="F45" s="169">
        <v>12176.82721256</v>
      </c>
      <c r="G45" s="169">
        <v>11960.78260212</v>
      </c>
      <c r="H45" s="168">
        <f t="shared" si="1"/>
        <v>-0.01774227445858445</v>
      </c>
      <c r="I45" s="168">
        <f t="shared" si="0"/>
        <v>-0.034647009456895805</v>
      </c>
      <c r="J45" s="170"/>
      <c r="K45" s="171"/>
      <c r="L45" s="48"/>
      <c r="M45" s="48"/>
      <c r="N45" s="48"/>
      <c r="O45" s="2"/>
    </row>
    <row r="46" spans="1:15" ht="12.75" customHeight="1">
      <c r="A46" s="152" t="s">
        <v>106</v>
      </c>
      <c r="B46" s="169">
        <v>7404.83</v>
      </c>
      <c r="C46" s="169">
        <v>8296.486</v>
      </c>
      <c r="D46" s="169">
        <v>8651.311</v>
      </c>
      <c r="E46" s="169">
        <v>10359.23214716</v>
      </c>
      <c r="F46" s="169">
        <v>11973.94297639</v>
      </c>
      <c r="G46" s="169">
        <v>12408.59925892</v>
      </c>
      <c r="H46" s="168">
        <f t="shared" si="1"/>
        <v>0.036300179764263696</v>
      </c>
      <c r="I46" s="168">
        <f t="shared" si="0"/>
        <v>0.19783002085939705</v>
      </c>
      <c r="J46" s="170"/>
      <c r="K46" s="171"/>
      <c r="L46" s="48"/>
      <c r="M46" s="48"/>
      <c r="N46" s="48"/>
      <c r="O46" s="2"/>
    </row>
    <row r="47" spans="1:15" ht="12.75" customHeight="1">
      <c r="A47" s="152" t="s">
        <v>107</v>
      </c>
      <c r="B47" s="169">
        <v>4349.468</v>
      </c>
      <c r="C47" s="169">
        <v>4294.537</v>
      </c>
      <c r="D47" s="169">
        <v>4465.332</v>
      </c>
      <c r="E47" s="169">
        <v>3912.72758677</v>
      </c>
      <c r="F47" s="169">
        <v>4041.0269947300003</v>
      </c>
      <c r="G47" s="169">
        <v>4055.1491277799996</v>
      </c>
      <c r="H47" s="168">
        <f t="shared" si="1"/>
        <v>0.0034946891145286596</v>
      </c>
      <c r="I47" s="168">
        <f t="shared" si="0"/>
        <v>0.036399554492770214</v>
      </c>
      <c r="J47" s="172"/>
      <c r="K47" s="171"/>
      <c r="L47" s="48"/>
      <c r="M47" s="48"/>
      <c r="N47" s="48"/>
      <c r="O47" s="2"/>
    </row>
    <row r="48" spans="1:15" ht="12.75" customHeight="1">
      <c r="A48" s="152" t="s">
        <v>108</v>
      </c>
      <c r="B48" s="169">
        <v>171.382</v>
      </c>
      <c r="C48" s="169">
        <v>232.412</v>
      </c>
      <c r="D48" s="169">
        <v>210.749</v>
      </c>
      <c r="E48" s="169">
        <v>265.58295021</v>
      </c>
      <c r="F48" s="169">
        <v>278.70626805999996</v>
      </c>
      <c r="G48" s="169">
        <v>304.91946664</v>
      </c>
      <c r="H48" s="168">
        <f t="shared" si="1"/>
        <v>0.09405313616540867</v>
      </c>
      <c r="I48" s="168">
        <f t="shared" si="0"/>
        <v>0.1481138619738056</v>
      </c>
      <c r="J48" s="170"/>
      <c r="K48" s="171"/>
      <c r="L48" s="48"/>
      <c r="M48" s="48"/>
      <c r="N48" s="48"/>
      <c r="O48" s="2"/>
    </row>
    <row r="49" spans="1:15" ht="12.75" customHeight="1">
      <c r="A49" s="173" t="s">
        <v>110</v>
      </c>
      <c r="B49" s="174">
        <v>19376.314</v>
      </c>
      <c r="C49" s="174">
        <v>23221.004000000004</v>
      </c>
      <c r="D49" s="174">
        <f aca="true" t="shared" si="2" ref="D49:E53">+D39-D44</f>
        <v>23608.298</v>
      </c>
      <c r="E49" s="174">
        <f t="shared" si="2"/>
        <v>23723.725872469993</v>
      </c>
      <c r="F49" s="174">
        <v>26919.190185179992</v>
      </c>
      <c r="G49" s="174">
        <f>+G39-G44</f>
        <v>28773.672638239997</v>
      </c>
      <c r="H49" s="168">
        <f>G49/F49-1</f>
        <v>0.06889072220608505</v>
      </c>
      <c r="I49" s="168">
        <f t="shared" si="0"/>
        <v>0.21286482540376062</v>
      </c>
      <c r="J49" s="170"/>
      <c r="K49" s="171"/>
      <c r="L49" s="48"/>
      <c r="M49" s="48"/>
      <c r="N49" s="48"/>
      <c r="O49" s="2"/>
    </row>
    <row r="50" spans="1:15" ht="12.75" customHeight="1">
      <c r="A50" s="152" t="s">
        <v>105</v>
      </c>
      <c r="B50" s="169">
        <v>9509.166000000001</v>
      </c>
      <c r="C50" s="169">
        <v>11108.463</v>
      </c>
      <c r="D50" s="169">
        <f t="shared" si="2"/>
        <v>11966.373</v>
      </c>
      <c r="E50" s="169">
        <f t="shared" si="2"/>
        <v>10450.521026349998</v>
      </c>
      <c r="F50" s="169">
        <v>12595.320631560002</v>
      </c>
      <c r="G50" s="169">
        <f>+G40-G45</f>
        <v>13711.578308340004</v>
      </c>
      <c r="H50" s="168">
        <f t="shared" si="1"/>
        <v>0.08862479244736354</v>
      </c>
      <c r="I50" s="168">
        <f t="shared" si="0"/>
        <v>0.3120473394357621</v>
      </c>
      <c r="J50" s="175"/>
      <c r="K50" s="176"/>
      <c r="L50" s="44"/>
      <c r="M50" s="45"/>
      <c r="N50" s="45"/>
      <c r="O50" s="44"/>
    </row>
    <row r="51" spans="1:15" ht="12.75" customHeight="1">
      <c r="A51" s="152" t="s">
        <v>106</v>
      </c>
      <c r="B51" s="169">
        <v>7809.971</v>
      </c>
      <c r="C51" s="169">
        <v>8765.232</v>
      </c>
      <c r="D51" s="169">
        <f t="shared" si="2"/>
        <v>9050.265000000001</v>
      </c>
      <c r="E51" s="169">
        <f t="shared" si="2"/>
        <v>10446.307532339997</v>
      </c>
      <c r="F51" s="169">
        <v>11586.027463960003</v>
      </c>
      <c r="G51" s="169">
        <f>+G41-G46</f>
        <v>11921.224972970002</v>
      </c>
      <c r="H51" s="168">
        <f t="shared" si="1"/>
        <v>0.028931185434583062</v>
      </c>
      <c r="I51" s="168">
        <f t="shared" si="0"/>
        <v>0.1411903139998425</v>
      </c>
      <c r="J51" s="175"/>
      <c r="K51" s="176"/>
      <c r="L51" s="44"/>
      <c r="M51" s="44"/>
      <c r="N51" s="44"/>
      <c r="O51" s="44"/>
    </row>
    <row r="52" spans="1:15" ht="12.75" customHeight="1">
      <c r="A52" s="152" t="s">
        <v>107</v>
      </c>
      <c r="B52" s="169">
        <v>414.1329999999998</v>
      </c>
      <c r="C52" s="169">
        <v>1567.893</v>
      </c>
      <c r="D52" s="169">
        <f t="shared" si="2"/>
        <v>801.0829999999996</v>
      </c>
      <c r="E52" s="169">
        <f t="shared" si="2"/>
        <v>892.6120064099996</v>
      </c>
      <c r="F52" s="169">
        <v>459.6691304900005</v>
      </c>
      <c r="G52" s="169">
        <f>+G42-G47</f>
        <v>810.0595312200003</v>
      </c>
      <c r="H52" s="168">
        <f>G52/F52-1</f>
        <v>0.7622665467147833</v>
      </c>
      <c r="I52" s="168">
        <f t="shared" si="0"/>
        <v>-0.09248416400090509</v>
      </c>
      <c r="J52" s="175"/>
      <c r="K52" s="176"/>
      <c r="L52" s="44"/>
      <c r="M52" s="44"/>
      <c r="N52" s="44"/>
      <c r="O52" s="44"/>
    </row>
    <row r="53" spans="1:15" ht="12.75" customHeight="1">
      <c r="A53" s="152" t="s">
        <v>108</v>
      </c>
      <c r="B53" s="169">
        <v>1643.0439999999999</v>
      </c>
      <c r="C53" s="169">
        <v>1779.416</v>
      </c>
      <c r="D53" s="169">
        <f t="shared" si="2"/>
        <v>1790.577</v>
      </c>
      <c r="E53" s="169">
        <f t="shared" si="2"/>
        <v>1934.2853073699998</v>
      </c>
      <c r="F53" s="169">
        <v>2278.1729591699996</v>
      </c>
      <c r="G53" s="169">
        <f>+G43-G48</f>
        <v>2330.80982571</v>
      </c>
      <c r="H53" s="168">
        <f>G53/F53-1</f>
        <v>0.023104859676315925</v>
      </c>
      <c r="I53" s="168">
        <f>G53/E53-1</f>
        <v>0.20499794773251145</v>
      </c>
      <c r="J53" s="175"/>
      <c r="K53" s="176"/>
      <c r="L53" s="44"/>
      <c r="M53" s="44"/>
      <c r="N53" s="44"/>
      <c r="O53" s="44"/>
    </row>
    <row r="54" spans="1:15" ht="12.75" customHeight="1">
      <c r="A54" s="152"/>
      <c r="B54" s="169"/>
      <c r="C54" s="169"/>
      <c r="D54" s="169"/>
      <c r="E54" s="169"/>
      <c r="F54" s="169"/>
      <c r="G54" s="169"/>
      <c r="H54" s="140"/>
      <c r="I54" s="140"/>
      <c r="J54" s="169"/>
      <c r="K54" s="171"/>
      <c r="L54" s="48"/>
      <c r="M54" s="48"/>
      <c r="N54" s="48"/>
      <c r="O54" s="44"/>
    </row>
    <row r="55" spans="1:15" ht="12.75" customHeight="1">
      <c r="A55" s="152"/>
      <c r="B55" s="169"/>
      <c r="C55" s="169"/>
      <c r="D55" s="169"/>
      <c r="E55" s="169"/>
      <c r="F55" s="169"/>
      <c r="G55" s="169"/>
      <c r="H55" s="140"/>
      <c r="I55" s="140"/>
      <c r="J55" s="169"/>
      <c r="K55" s="171"/>
      <c r="L55" s="48"/>
      <c r="M55" s="48"/>
      <c r="N55" s="48"/>
      <c r="O55" s="44"/>
    </row>
    <row r="56" spans="1:15" ht="12.75" customHeight="1">
      <c r="A56" s="177"/>
      <c r="B56" s="178"/>
      <c r="C56" s="178"/>
      <c r="D56" s="178"/>
      <c r="E56" s="178"/>
      <c r="F56" s="178"/>
      <c r="G56" s="178"/>
      <c r="H56" s="177"/>
      <c r="I56" s="52"/>
      <c r="J56" s="179"/>
      <c r="K56" s="180"/>
      <c r="L56" s="46"/>
      <c r="M56" s="47"/>
      <c r="N56" s="45"/>
      <c r="O56" s="2"/>
    </row>
    <row r="57" spans="1:15" ht="15.75" customHeight="1">
      <c r="A57" s="50" t="s">
        <v>111</v>
      </c>
      <c r="B57" s="50"/>
      <c r="C57" s="181"/>
      <c r="D57" s="181"/>
      <c r="E57" s="181"/>
      <c r="F57" s="181"/>
      <c r="G57" s="181"/>
      <c r="H57" s="52"/>
      <c r="I57" s="52"/>
      <c r="J57" s="52"/>
      <c r="K57" s="180"/>
      <c r="L57" s="46"/>
      <c r="M57" s="47"/>
      <c r="N57" s="45"/>
      <c r="O57" s="2"/>
    </row>
    <row r="58" spans="1:15" ht="12.75" customHeight="1">
      <c r="A58" s="107" t="s">
        <v>22</v>
      </c>
      <c r="B58" s="107"/>
      <c r="C58" s="107"/>
      <c r="D58" s="107"/>
      <c r="E58" s="107"/>
      <c r="F58" s="52"/>
      <c r="G58" s="52"/>
      <c r="H58" s="52"/>
      <c r="I58" s="52"/>
      <c r="J58" s="52"/>
      <c r="K58" s="180"/>
      <c r="L58" s="46"/>
      <c r="M58" s="47"/>
      <c r="N58" s="45"/>
      <c r="O58" s="2"/>
    </row>
    <row r="59" spans="1:16" s="2" customFormat="1" ht="47.25" customHeight="1">
      <c r="A59" s="136"/>
      <c r="B59" s="57">
        <v>2011</v>
      </c>
      <c r="C59" s="58" t="s">
        <v>27</v>
      </c>
      <c r="D59" s="58" t="s">
        <v>28</v>
      </c>
      <c r="E59" s="57">
        <v>2012</v>
      </c>
      <c r="F59" s="58" t="s">
        <v>6</v>
      </c>
      <c r="G59" s="58" t="s">
        <v>7</v>
      </c>
      <c r="H59" s="59" t="s">
        <v>29</v>
      </c>
      <c r="I59" s="59" t="s">
        <v>30</v>
      </c>
      <c r="J59" s="182"/>
      <c r="K59" s="180"/>
      <c r="L59" s="25"/>
      <c r="M59" s="47"/>
      <c r="N59" s="45"/>
      <c r="O59" s="25"/>
      <c r="P59" s="25"/>
    </row>
    <row r="60" spans="1:16" ht="12.75" customHeight="1">
      <c r="A60" s="167" t="s">
        <v>112</v>
      </c>
      <c r="B60" s="148">
        <v>31217.212</v>
      </c>
      <c r="C60" s="148">
        <v>34280.764</v>
      </c>
      <c r="D60" s="148">
        <v>34904.432</v>
      </c>
      <c r="E60" s="148">
        <v>40105.37341754</v>
      </c>
      <c r="F60" s="148">
        <v>45726.23464305</v>
      </c>
      <c r="G60" s="148">
        <v>46955.63254837</v>
      </c>
      <c r="H60" s="168">
        <f>G60/F60-1</f>
        <v>0.026886051626970442</v>
      </c>
      <c r="I60" s="168">
        <f>G60/E60-1</f>
        <v>0.17080651661091495</v>
      </c>
      <c r="J60" s="183"/>
      <c r="K60" s="180"/>
      <c r="L60" s="46"/>
      <c r="M60" s="47"/>
      <c r="N60" s="45"/>
      <c r="O60" s="25"/>
      <c r="P60" s="4"/>
    </row>
    <row r="61" spans="1:16" ht="12.75" customHeight="1">
      <c r="A61" s="152" t="s">
        <v>105</v>
      </c>
      <c r="B61" s="169">
        <v>19864.556</v>
      </c>
      <c r="C61" s="169">
        <v>21638.06</v>
      </c>
      <c r="D61" s="169">
        <v>21944.683</v>
      </c>
      <c r="E61" s="169">
        <v>25562.927037960002</v>
      </c>
      <c r="F61" s="169">
        <v>29709.44476391</v>
      </c>
      <c r="G61" s="169">
        <v>30497.96316052</v>
      </c>
      <c r="H61" s="168">
        <f aca="true" t="shared" si="3" ref="H61:H71">G61/F61-1</f>
        <v>0.02654100077857624</v>
      </c>
      <c r="I61" s="168">
        <f aca="true" t="shared" si="4" ref="I61:I70">G61/E61-1</f>
        <v>0.1930544227283384</v>
      </c>
      <c r="J61" s="183"/>
      <c r="K61" s="183"/>
      <c r="L61" s="30"/>
      <c r="M61" s="30"/>
      <c r="N61" s="30"/>
      <c r="O61" s="4"/>
      <c r="P61" s="4"/>
    </row>
    <row r="62" spans="1:16" ht="12.75" customHeight="1">
      <c r="A62" s="152" t="s">
        <v>106</v>
      </c>
      <c r="B62" s="169">
        <v>11314.636</v>
      </c>
      <c r="C62" s="169">
        <v>12567.229</v>
      </c>
      <c r="D62" s="169">
        <v>12885.383</v>
      </c>
      <c r="E62" s="169">
        <v>14461.65337505</v>
      </c>
      <c r="F62" s="169">
        <v>15941.85291093</v>
      </c>
      <c r="G62" s="169">
        <v>16381.89747482</v>
      </c>
      <c r="H62" s="168">
        <f>G62/F62-1</f>
        <v>0.027603100238636546</v>
      </c>
      <c r="I62" s="168">
        <f>G62/E62-1</f>
        <v>0.1327817815826582</v>
      </c>
      <c r="J62" s="183"/>
      <c r="K62" s="183"/>
      <c r="L62" s="30"/>
      <c r="M62" s="30"/>
      <c r="N62" s="30"/>
      <c r="O62" s="4"/>
      <c r="P62" s="4"/>
    </row>
    <row r="63" spans="1:16" ht="12.75" customHeight="1">
      <c r="A63" s="152" t="s">
        <v>108</v>
      </c>
      <c r="B63" s="169">
        <v>38.021</v>
      </c>
      <c r="C63" s="169">
        <v>75.476</v>
      </c>
      <c r="D63" s="169">
        <v>74.366</v>
      </c>
      <c r="E63" s="169">
        <v>80.79300453</v>
      </c>
      <c r="F63" s="169">
        <v>74.93696821</v>
      </c>
      <c r="G63" s="169">
        <v>75.77191303</v>
      </c>
      <c r="H63" s="168">
        <f t="shared" si="3"/>
        <v>0.01114196157042513</v>
      </c>
      <c r="I63" s="168">
        <f>G63/E63-1</f>
        <v>-0.06214760212482984</v>
      </c>
      <c r="J63" s="183"/>
      <c r="K63" s="183"/>
      <c r="L63" s="30"/>
      <c r="M63" s="30"/>
      <c r="N63" s="30"/>
      <c r="O63" s="4"/>
      <c r="P63" s="4"/>
    </row>
    <row r="64" spans="1:16" ht="12.75" customHeight="1">
      <c r="A64" s="173" t="s">
        <v>109</v>
      </c>
      <c r="B64" s="148">
        <v>13969.178</v>
      </c>
      <c r="C64" s="148">
        <v>14967.732</v>
      </c>
      <c r="D64" s="148">
        <v>15218.606</v>
      </c>
      <c r="E64" s="148">
        <v>18557.88985695</v>
      </c>
      <c r="F64" s="148">
        <v>22085.90909125</v>
      </c>
      <c r="G64" s="148">
        <v>22910.847361919998</v>
      </c>
      <c r="H64" s="168">
        <f>G64/F64-1</f>
        <v>0.037351338686657076</v>
      </c>
      <c r="I64" s="168">
        <f>G64/E64-1</f>
        <v>0.23456101628600812</v>
      </c>
      <c r="J64" s="183"/>
      <c r="K64" s="183"/>
      <c r="L64" s="30"/>
      <c r="M64" s="30"/>
      <c r="N64" s="30"/>
      <c r="P64" s="4"/>
    </row>
    <row r="65" spans="1:16" ht="12.75" customHeight="1">
      <c r="A65" s="152" t="s">
        <v>105</v>
      </c>
      <c r="B65" s="169">
        <v>7978.225</v>
      </c>
      <c r="C65" s="169">
        <v>8379.703</v>
      </c>
      <c r="D65" s="169">
        <v>8453.182</v>
      </c>
      <c r="E65" s="169">
        <v>10893.94829188</v>
      </c>
      <c r="F65" s="169">
        <v>13785.733075250002</v>
      </c>
      <c r="G65" s="169">
        <v>14393.23526471</v>
      </c>
      <c r="H65" s="168">
        <f t="shared" si="3"/>
        <v>0.04406745627119868</v>
      </c>
      <c r="I65" s="168">
        <f t="shared" si="4"/>
        <v>0.3212138408476066</v>
      </c>
      <c r="J65" s="183"/>
      <c r="K65" s="184"/>
      <c r="L65" s="49"/>
      <c r="M65" s="49"/>
      <c r="N65" s="49"/>
      <c r="P65" s="4"/>
    </row>
    <row r="66" spans="1:16" ht="12.75" customHeight="1">
      <c r="A66" s="152" t="s">
        <v>106</v>
      </c>
      <c r="B66" s="169">
        <v>5988.087</v>
      </c>
      <c r="C66" s="169">
        <v>6584.763</v>
      </c>
      <c r="D66" s="169">
        <v>6762.272</v>
      </c>
      <c r="E66" s="169">
        <v>7659.897274520001</v>
      </c>
      <c r="F66" s="169">
        <v>8295.648078619999</v>
      </c>
      <c r="G66" s="169">
        <v>8513.08405507</v>
      </c>
      <c r="H66" s="168">
        <f t="shared" si="3"/>
        <v>0.026210848675028542</v>
      </c>
      <c r="I66" s="168">
        <f t="shared" si="4"/>
        <v>0.11138357995844839</v>
      </c>
      <c r="J66" s="183"/>
      <c r="K66" s="184"/>
      <c r="L66" s="49"/>
      <c r="M66" s="49"/>
      <c r="N66" s="49"/>
      <c r="P66" s="4"/>
    </row>
    <row r="67" spans="1:16" ht="12.75" customHeight="1">
      <c r="A67" s="152" t="s">
        <v>108</v>
      </c>
      <c r="B67" s="169">
        <v>2.867</v>
      </c>
      <c r="C67" s="169">
        <v>3.27</v>
      </c>
      <c r="D67" s="169">
        <v>3.15</v>
      </c>
      <c r="E67" s="169">
        <v>4.0442905499999995</v>
      </c>
      <c r="F67" s="169">
        <v>4.52793738</v>
      </c>
      <c r="G67" s="169">
        <v>4.528042139999999</v>
      </c>
      <c r="H67" s="168">
        <f>G67/F67-1</f>
        <v>2.313636236705996E-05</v>
      </c>
      <c r="I67" s="168">
        <f>G67/E67-1</f>
        <v>0.11961346100615833</v>
      </c>
      <c r="J67" s="183"/>
      <c r="K67" s="184"/>
      <c r="L67" s="49"/>
      <c r="M67" s="49"/>
      <c r="N67" s="49"/>
      <c r="P67" s="4"/>
    </row>
    <row r="68" spans="1:16" ht="12.75" customHeight="1">
      <c r="A68" s="173" t="s">
        <v>110</v>
      </c>
      <c r="B68" s="148">
        <v>17248.034</v>
      </c>
      <c r="C68" s="148">
        <v>19313.032000000003</v>
      </c>
      <c r="D68" s="148">
        <f aca="true" t="shared" si="5" ref="D68:G71">+D60-D64</f>
        <v>19685.826</v>
      </c>
      <c r="E68" s="148">
        <f t="shared" si="5"/>
        <v>21547.48356059</v>
      </c>
      <c r="F68" s="148">
        <v>23640.325551799997</v>
      </c>
      <c r="G68" s="148">
        <f t="shared" si="5"/>
        <v>24044.78518645</v>
      </c>
      <c r="H68" s="168">
        <f>G68/F68-1</f>
        <v>0.017108885990751777</v>
      </c>
      <c r="I68" s="168">
        <f>G68/E68-1</f>
        <v>0.1158975997748306</v>
      </c>
      <c r="J68" s="183"/>
      <c r="K68" s="184"/>
      <c r="L68" s="49"/>
      <c r="M68" s="49"/>
      <c r="N68" s="49"/>
      <c r="O68" s="4"/>
      <c r="P68" s="4"/>
    </row>
    <row r="69" spans="1:16" ht="12.75" customHeight="1">
      <c r="A69" s="152" t="s">
        <v>105</v>
      </c>
      <c r="B69" s="169">
        <v>11886.331</v>
      </c>
      <c r="C69" s="169">
        <v>13258.357000000002</v>
      </c>
      <c r="D69" s="169">
        <f t="shared" si="5"/>
        <v>13491.501</v>
      </c>
      <c r="E69" s="169">
        <f t="shared" si="5"/>
        <v>14668.978746080002</v>
      </c>
      <c r="F69" s="169">
        <v>15923.711688659998</v>
      </c>
      <c r="G69" s="169">
        <f t="shared" si="5"/>
        <v>16104.727895810001</v>
      </c>
      <c r="H69" s="168">
        <f t="shared" si="3"/>
        <v>0.011367714430481346</v>
      </c>
      <c r="I69" s="168">
        <f t="shared" si="4"/>
        <v>0.09787655804693807</v>
      </c>
      <c r="J69" s="183"/>
      <c r="K69" s="162"/>
      <c r="M69" s="6"/>
      <c r="O69" s="4"/>
      <c r="P69" s="4"/>
    </row>
    <row r="70" spans="1:16" ht="12.75" customHeight="1">
      <c r="A70" s="152" t="s">
        <v>106</v>
      </c>
      <c r="B70" s="169">
        <v>5326.549</v>
      </c>
      <c r="C70" s="169">
        <v>5982.465999999999</v>
      </c>
      <c r="D70" s="169">
        <f t="shared" si="5"/>
        <v>6123.111</v>
      </c>
      <c r="E70" s="169">
        <f t="shared" si="5"/>
        <v>6801.7561005299995</v>
      </c>
      <c r="F70" s="169">
        <v>7646.204832310001</v>
      </c>
      <c r="G70" s="169">
        <f t="shared" si="5"/>
        <v>7868.81341975</v>
      </c>
      <c r="H70" s="168">
        <f t="shared" si="3"/>
        <v>0.02911360502655369</v>
      </c>
      <c r="I70" s="168">
        <f t="shared" si="4"/>
        <v>0.15687967981340223</v>
      </c>
      <c r="J70" s="183"/>
      <c r="K70" s="162"/>
      <c r="M70" s="6"/>
      <c r="O70" s="4"/>
      <c r="P70" s="4"/>
    </row>
    <row r="71" spans="1:16" ht="12.75" customHeight="1">
      <c r="A71" s="152" t="s">
        <v>108</v>
      </c>
      <c r="B71" s="169">
        <v>35.154</v>
      </c>
      <c r="C71" s="169">
        <v>72.206</v>
      </c>
      <c r="D71" s="169">
        <f t="shared" si="5"/>
        <v>71.216</v>
      </c>
      <c r="E71" s="169">
        <f t="shared" si="5"/>
        <v>76.74871398</v>
      </c>
      <c r="F71" s="169">
        <v>70.40903083</v>
      </c>
      <c r="G71" s="169">
        <f t="shared" si="5"/>
        <v>71.24387089</v>
      </c>
      <c r="H71" s="168">
        <f t="shared" si="3"/>
        <v>0.011857002577065456</v>
      </c>
      <c r="I71" s="168">
        <f>G71/E71-1</f>
        <v>-0.07172554176522772</v>
      </c>
      <c r="J71" s="183"/>
      <c r="K71" s="162"/>
      <c r="M71" s="6"/>
      <c r="O71" s="4"/>
      <c r="P71" s="4"/>
    </row>
    <row r="72" spans="1:19" ht="12" customHeight="1">
      <c r="A72" s="52"/>
      <c r="B72" s="162"/>
      <c r="C72" s="162"/>
      <c r="D72" s="162"/>
      <c r="E72" s="162"/>
      <c r="F72" s="168"/>
      <c r="G72" s="168"/>
      <c r="H72" s="185"/>
      <c r="I72" s="177"/>
      <c r="J72" s="52"/>
      <c r="K72" s="162"/>
      <c r="M72" s="6"/>
      <c r="O72" s="4"/>
      <c r="P72" s="4"/>
      <c r="Q72" s="4"/>
      <c r="R72" s="4"/>
      <c r="S72" s="4"/>
    </row>
    <row r="73" spans="1:13" ht="12.75">
      <c r="A73" s="52"/>
      <c r="B73" s="162"/>
      <c r="C73" s="162"/>
      <c r="D73" s="162"/>
      <c r="E73" s="162"/>
      <c r="F73" s="162"/>
      <c r="G73" s="162"/>
      <c r="H73" s="177"/>
      <c r="I73" s="52"/>
      <c r="J73" s="52"/>
      <c r="K73" s="162"/>
      <c r="M73" s="6"/>
    </row>
    <row r="74" spans="1:11" ht="12.75">
      <c r="A74" s="52"/>
      <c r="B74" s="162"/>
      <c r="C74" s="162"/>
      <c r="D74" s="162"/>
      <c r="E74" s="162"/>
      <c r="F74" s="162"/>
      <c r="G74" s="162"/>
      <c r="H74" s="52"/>
      <c r="I74" s="148"/>
      <c r="J74" s="52"/>
      <c r="K74" s="52"/>
    </row>
    <row r="75" spans="2:9" ht="11.25">
      <c r="B75" s="8"/>
      <c r="C75" s="8"/>
      <c r="D75" s="8"/>
      <c r="E75" s="8"/>
      <c r="F75" s="8"/>
      <c r="G75" s="8"/>
      <c r="H75" s="8"/>
      <c r="I75" s="17"/>
    </row>
    <row r="76" spans="2:9" ht="11.25">
      <c r="B76" s="17"/>
      <c r="C76" s="8"/>
      <c r="D76" s="17"/>
      <c r="E76" s="17"/>
      <c r="F76" s="17"/>
      <c r="G76" s="17"/>
      <c r="H76" s="17"/>
      <c r="I76" s="17"/>
    </row>
    <row r="77" spans="2:9" ht="11.25">
      <c r="B77" s="17"/>
      <c r="C77" s="17"/>
      <c r="D77" s="17"/>
      <c r="E77" s="17"/>
      <c r="F77" s="17"/>
      <c r="G77" s="17"/>
      <c r="H77" s="17"/>
      <c r="I77" s="17"/>
    </row>
    <row r="78" spans="2:9" ht="11.25">
      <c r="B78" s="17"/>
      <c r="C78" s="17"/>
      <c r="D78" s="17"/>
      <c r="E78" s="17"/>
      <c r="F78" s="17"/>
      <c r="G78" s="17"/>
      <c r="H78" s="17"/>
      <c r="I78" s="8"/>
    </row>
    <row r="79" spans="2:9" ht="11.25">
      <c r="B79" s="8"/>
      <c r="C79" s="17"/>
      <c r="D79" s="17"/>
      <c r="E79" s="17"/>
      <c r="F79" s="17"/>
      <c r="G79" s="17"/>
      <c r="H79" s="17"/>
      <c r="I79" s="8"/>
    </row>
    <row r="80" spans="2:9" ht="11.25">
      <c r="B80" s="17"/>
      <c r="C80" s="17"/>
      <c r="D80" s="17"/>
      <c r="E80" s="17"/>
      <c r="F80" s="17"/>
      <c r="G80" s="17"/>
      <c r="H80" s="17"/>
      <c r="I80" s="8"/>
    </row>
    <row r="81" spans="2:9" ht="11.25">
      <c r="B81" s="17"/>
      <c r="C81" s="17"/>
      <c r="D81" s="17"/>
      <c r="E81" s="17"/>
      <c r="F81" s="17"/>
      <c r="G81" s="17"/>
      <c r="H81" s="17"/>
      <c r="I81" s="8"/>
    </row>
    <row r="82" spans="2:9" ht="11.25">
      <c r="B82" s="17"/>
      <c r="C82" s="17"/>
      <c r="D82" s="17"/>
      <c r="E82" s="17"/>
      <c r="F82" s="17"/>
      <c r="G82" s="17"/>
      <c r="I82" s="8"/>
    </row>
    <row r="83" spans="2:9" ht="11.25">
      <c r="B83" s="8"/>
      <c r="C83" s="8"/>
      <c r="D83" s="8"/>
      <c r="F83" s="8"/>
      <c r="G83" s="8"/>
      <c r="I83" s="17"/>
    </row>
    <row r="84" spans="2:9" ht="11.25">
      <c r="B84" s="17"/>
      <c r="C84" s="17"/>
      <c r="D84" s="17"/>
      <c r="F84" s="17"/>
      <c r="G84" s="17"/>
      <c r="I84" s="17"/>
    </row>
    <row r="85" spans="2:9" ht="11.25">
      <c r="B85" s="17"/>
      <c r="C85" s="17"/>
      <c r="D85" s="17"/>
      <c r="F85" s="17"/>
      <c r="G85" s="17"/>
      <c r="I85" s="17"/>
    </row>
    <row r="86" spans="2:9" ht="11.25">
      <c r="B86" s="17"/>
      <c r="C86" s="17"/>
      <c r="D86" s="17"/>
      <c r="F86" s="17"/>
      <c r="G86" s="17"/>
      <c r="I86" s="8"/>
    </row>
    <row r="87" spans="2:9" ht="11.25">
      <c r="B87" s="24"/>
      <c r="C87" s="24"/>
      <c r="D87" s="24"/>
      <c r="E87" s="24"/>
      <c r="F87" s="24"/>
      <c r="I87" s="17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2013-07-10T04:45:51Z</cp:lastPrinted>
  <dcterms:created xsi:type="dcterms:W3CDTF">2008-11-05T07:26:31Z</dcterms:created>
  <dcterms:modified xsi:type="dcterms:W3CDTF">2013-07-10T10:31:56Z</dcterms:modified>
  <cp:category/>
  <cp:version/>
  <cp:contentType/>
  <cp:contentStatus/>
</cp:coreProperties>
</file>