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B364" i="6" l="1"/>
  <c r="D364" i="4" s="1"/>
  <c r="B363" i="6"/>
  <c r="D363" i="4" s="1"/>
  <c r="B361" i="11"/>
  <c r="F357" i="1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<sst xmlns="http://schemas.openxmlformats.org/spreadsheetml/2006/main" count="4580" uniqueCount="85">
  <si>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</si>
  <si>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</si>
  <si>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</si>
  <si>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</si>
  <si>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</si>
  <si>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</si>
  <si>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</si>
  <si>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</si>
  <si>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</si>
  <si>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</si>
  <si>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</si>
  <si>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</si>
  <si>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</si>
  <si>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</si>
  <si>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</si>
  <si>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</si>
  <si>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</si>
  <si>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</si>
  <si>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</si>
  <si>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</si>
  <si>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</si>
  <si>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</si>
  <si>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</si>
  <si>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</si>
  <si>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</si>
  <si>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</si>
  <si>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</si>
  <si>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</si>
  <si>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</si>
  <si>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</si>
  <si>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</si>
  <si>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</si>
  <si>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</si>
  <si>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</si>
  <si>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</si>
  <si>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</si>
  <si>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</si>
  <si>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</si>
  <si>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</si>
  <si>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</si>
  <si>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</si>
  <si>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</si>
  <si>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</si>
  <si>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</si>
  <si>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</si>
  <si>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</si>
  <si>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</si>
  <si>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</si>
  <si>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</si>
  <si>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</si>
  <si>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</si>
  <si>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</si>
  <si>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</si>
  <si>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</si>
  <si>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</si>
  <si>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</si>
  <si>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</si>
  <si>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</si>
  <si>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</si>
  <si>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</si>
  <si>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</si>
  <si>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</si>
  <si>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</si>
  <si>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</si>
  <si>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</si>
  <si>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</si>
  <si>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</si>
  <si>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</si>
  <si>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</si>
  <si>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</si>
  <si>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</si>
  <si>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</si>
  <si>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</si>
  <si>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</si>
  <si>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</si>
  <si>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</si>
  <si>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</si>
  <si>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</si>
  <si>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</si>
  <si>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</si>
  <si>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</si>
  <si>
    <t>*- предварительные данные</t>
  </si>
  <si>
    <t>Август*</t>
  </si>
  <si>
    <t>Август**</t>
  </si>
  <si>
    <t>**- 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</si>
</sst>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5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4" t="s">
        <v>0</v>
      </c>
      <c r="B6" s="48" t="s">
        <v>10</v>
      </c>
      <c r="C6" s="48" t="s">
        <v>34</v>
      </c>
      <c r="D6" s="43" t="s">
        <v>40</v>
      </c>
      <c r="E6" s="43"/>
      <c r="F6" s="43"/>
      <c r="G6" s="43"/>
    </row>
    <row r="7" spans="1:7" ht="13.5" customHeight="1" x14ac:dyDescent="0.2">
      <c r="A7" s="44"/>
      <c r="B7" s="48"/>
      <c r="C7" s="48"/>
      <c r="D7" s="46" t="s">
        <v>11</v>
      </c>
      <c r="E7" s="47"/>
      <c r="F7" s="46" t="s">
        <v>12</v>
      </c>
      <c r="G7" s="47"/>
    </row>
    <row r="8" spans="1:7" ht="15.75" customHeight="1" x14ac:dyDescent="0.2">
      <c r="A8" s="45"/>
      <c r="B8" s="49"/>
      <c r="C8" s="49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x14ac:dyDescent="0.2">
      <c r="A360" s="34" t="s">
        <v>3</v>
      </c>
      <c r="B360" s="32">
        <f>'2.общ.по срокам'!B360</f>
        <v>653241038.24000001</v>
      </c>
      <c r="C360" s="36">
        <f>'2.общ.по срокам'!C360</f>
        <v>1.4123153712890935</v>
      </c>
      <c r="D360" s="32">
        <f>'6.по срокам в нацвал'!B360</f>
        <v>560339053.09000003</v>
      </c>
      <c r="E360" s="36">
        <f>'6.по срокам в нацвал'!C360</f>
        <v>1.6222819091927421</v>
      </c>
      <c r="F360" s="32">
        <f>'10.по срокам в инвал'!B360</f>
        <v>92901985.150000006</v>
      </c>
      <c r="G360" s="36">
        <f>'10.по срокам в инвал'!C360</f>
        <v>0.14590054883342815</v>
      </c>
    </row>
    <row r="361" spans="1:7" x14ac:dyDescent="0.2">
      <c r="A361" s="34" t="s">
        <v>4</v>
      </c>
      <c r="B361" s="32">
        <f>'2.общ.по срокам'!B361</f>
        <v>652468496.24000001</v>
      </c>
      <c r="C361" s="36">
        <f>'2.общ.по срокам'!C361</f>
        <v>1.5137796894840319</v>
      </c>
      <c r="D361" s="32">
        <f>'6.по срокам в нацвал'!B361</f>
        <v>556631356.2299999</v>
      </c>
      <c r="E361" s="36">
        <f>'6.по срокам в нацвал'!C361</f>
        <v>1.7471564303006217</v>
      </c>
      <c r="F361" s="32">
        <f>'10.по срокам в инвал'!B361</f>
        <v>95837140.010000005</v>
      </c>
      <c r="G361" s="36">
        <f>'10.по срокам в инвал'!C361</f>
        <v>0.15830506096610297</v>
      </c>
    </row>
    <row r="362" spans="1:7" x14ac:dyDescent="0.2">
      <c r="A362" s="34" t="s">
        <v>5</v>
      </c>
      <c r="B362" s="32">
        <f>'2.общ.по срокам'!B362</f>
        <v>723891862.47000003</v>
      </c>
      <c r="C362" s="36">
        <f>'2.общ.по срокам'!C362</f>
        <v>1.5765828998490756</v>
      </c>
      <c r="D362" s="32">
        <f>'6.по срокам в нацвал'!B362</f>
        <v>640570897.13999999</v>
      </c>
      <c r="E362" s="36">
        <f>'6.по срокам в нацвал'!C362</f>
        <v>1.7541054752481613</v>
      </c>
      <c r="F362" s="32">
        <f>'10.по срокам в инвал'!B362</f>
        <v>83320965.330000013</v>
      </c>
      <c r="G362" s="36">
        <f>'10.по срокам в инвал'!C362</f>
        <v>0.21179079817797389</v>
      </c>
    </row>
    <row r="363" spans="1:7" x14ac:dyDescent="0.2">
      <c r="A363" s="34" t="s">
        <v>6</v>
      </c>
      <c r="B363" s="32">
        <f>'2.общ.по срокам'!B363</f>
        <v>784336264.14999998</v>
      </c>
      <c r="C363" s="36">
        <f>'2.общ.по срокам'!C363</f>
        <v>1.5432130751875073</v>
      </c>
      <c r="D363" s="32">
        <f>'6.по срокам в нацвал'!B363</f>
        <v>660715064.4000001</v>
      </c>
      <c r="E363" s="36">
        <f>'6.по срокам в нацвал'!C363</f>
        <v>1.8068923490973183</v>
      </c>
      <c r="F363" s="32">
        <f>'10.по срокам в инвал'!B363</f>
        <v>123621199.75</v>
      </c>
      <c r="G363" s="36">
        <f>'10.по срокам в инвал'!C363</f>
        <v>0.13393320414122584</v>
      </c>
    </row>
    <row r="364" spans="1:7" x14ac:dyDescent="0.2">
      <c r="A364" s="23" t="s">
        <v>82</v>
      </c>
      <c r="B364" s="32">
        <f>'2.общ.по срокам'!B364</f>
        <v>639641933.92954218</v>
      </c>
      <c r="C364" s="36">
        <f>'2.общ.по срокам'!C364</f>
        <v>2.6083944523869005</v>
      </c>
      <c r="D364" s="32">
        <f>'6.по срокам в нацвал'!B364</f>
        <v>589002315.71410644</v>
      </c>
      <c r="E364" s="36">
        <f>'6.по срокам в нацвал'!C364</f>
        <v>2.8134962319928012</v>
      </c>
      <c r="F364" s="32">
        <f>'10.по срокам в инвал'!B364</f>
        <v>50639618.215435758</v>
      </c>
      <c r="G364" s="36">
        <f>'10.по срокам в инвал'!C364</f>
        <v>0.22280334008786501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1:14" x14ac:dyDescent="0.2">
      <c r="A369" s="42" t="s">
        <v>81</v>
      </c>
      <c r="B369" s="18"/>
      <c r="C369" s="19"/>
      <c r="D369" s="18"/>
      <c r="E369" s="19"/>
      <c r="F369" s="18"/>
      <c r="G369" s="19"/>
    </row>
    <row r="370" spans="1:14" x14ac:dyDescent="0.2">
      <c r="B370" s="18"/>
      <c r="C370" s="18"/>
      <c r="D370" s="18"/>
      <c r="E370" s="18"/>
      <c r="F370" s="18"/>
      <c r="G370" s="18"/>
    </row>
    <row r="371" spans="1:14" x14ac:dyDescent="0.2">
      <c r="B371" s="18"/>
      <c r="C371" s="18"/>
      <c r="D371" s="18"/>
      <c r="E371" s="18"/>
      <c r="F371" s="18"/>
      <c r="G371" s="18"/>
    </row>
    <row r="372" spans="1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1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1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1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1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1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1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1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1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1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1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1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1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customHeight="1" x14ac:dyDescent="0.2">
      <c r="A360" s="23" t="s">
        <v>3</v>
      </c>
      <c r="B360" s="26">
        <f>'3.физ-всего'!B360+'4.юрид-всего'!B360+'5.нерез-всего'!B192</f>
        <v>653241038.24000001</v>
      </c>
      <c r="C360" s="28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1.4123153712890935</v>
      </c>
      <c r="D360" s="21">
        <f>'3.физ-всего'!D360+'4.юрид-всего'!D360+'5.нерез-всего'!D192</f>
        <v>635342276.17000008</v>
      </c>
      <c r="E360" s="28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1.2155483152064874</v>
      </c>
      <c r="F360" s="21">
        <f t="shared" si="42"/>
        <v>17898762.07</v>
      </c>
      <c r="G360" s="28">
        <f t="shared" si="43"/>
        <v>8.3968447369444306</v>
      </c>
      <c r="H360" s="21">
        <f>'3.физ-всего'!H360+'4.юрид-всего'!H360+'5.нерез-всего'!H192</f>
        <v>3483873.2800000003</v>
      </c>
      <c r="I360" s="28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1.0098415499486817</v>
      </c>
      <c r="J360" s="21">
        <f>'3.физ-всего'!J360+'4.юрид-всего'!J360+'5.нерез-всего'!J192</f>
        <v>1655531.41</v>
      </c>
      <c r="K360" s="28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4.9344387368041529</v>
      </c>
      <c r="L360" s="21">
        <f>'3.физ-всего'!L360+'4.юрид-всего'!L360+'5.нерез-всего'!L192</f>
        <v>1908500.6199999999</v>
      </c>
      <c r="M360" s="28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6.8094201965205547</v>
      </c>
      <c r="N360" s="21">
        <f>'3.физ-всего'!N360+'4.юрид-всего'!N360+'5.нерез-всего'!N192</f>
        <v>8094809.5</v>
      </c>
      <c r="O360" s="28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11.810634659308553</v>
      </c>
      <c r="P360" s="21">
        <f>'3.физ-всего'!P360+'4.юрид-всего'!P360+'5.нерез-всего'!P192</f>
        <v>2630385.9099999997</v>
      </c>
      <c r="Q360" s="28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10.764722890984455</v>
      </c>
      <c r="R360" s="21">
        <f>'3.физ-всего'!R360+'4.юрид-всего'!R360+'5.нерез-всего'!R192</f>
        <v>125661.34999999999</v>
      </c>
      <c r="S360" s="28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13.4476674594058</v>
      </c>
    </row>
    <row r="361" spans="1:19" ht="14.25" customHeight="1" x14ac:dyDescent="0.2">
      <c r="A361" s="23" t="s">
        <v>4</v>
      </c>
      <c r="B361" s="26">
        <f>'3.физ-всего'!B361+'4.юрид-всего'!B361+'5.нерез-всего'!B193</f>
        <v>652468496.24000001</v>
      </c>
      <c r="C361" s="28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1.5137796894840319</v>
      </c>
      <c r="D361" s="21">
        <f>'3.физ-всего'!D361+'4.юрид-всего'!D361+'5.нерез-всего'!D193</f>
        <v>638357859.3900001</v>
      </c>
      <c r="E361" s="28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1.3868639182370015</v>
      </c>
      <c r="F361" s="21">
        <f t="shared" si="42"/>
        <v>13911946.85</v>
      </c>
      <c r="G361" s="28">
        <f t="shared" si="43"/>
        <v>7.2590304300436488</v>
      </c>
      <c r="H361" s="21">
        <f>'3.физ-всего'!H361+'4.юрид-всего'!H361+'5.нерез-всего'!H193</f>
        <v>3051252.2</v>
      </c>
      <c r="I361" s="28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0.70848602694985363</v>
      </c>
      <c r="J361" s="21">
        <f>'3.физ-всего'!J361+'4.юрид-всего'!J361+'5.нерез-всего'!J193</f>
        <v>1622160.8900000001</v>
      </c>
      <c r="K361" s="28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4.7702193925412635</v>
      </c>
      <c r="L361" s="21">
        <f>'3.физ-всего'!L361+'4.юрид-всего'!L361+'5.нерез-всего'!L193</f>
        <v>1871617.78</v>
      </c>
      <c r="M361" s="28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6.1105627690713638</v>
      </c>
      <c r="N361" s="21">
        <f>'3.физ-всего'!N361+'4.юрид-всего'!N361+'5.нерез-всего'!N193</f>
        <v>4930507.8199999994</v>
      </c>
      <c r="O361" s="28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10.605761664667625</v>
      </c>
      <c r="P361" s="21">
        <f>'3.физ-всего'!P361+'4.юрид-всего'!P361+'5.нерез-всего'!P193</f>
        <v>2405079.6799999997</v>
      </c>
      <c r="Q361" s="28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11.223122345243858</v>
      </c>
      <c r="R361" s="21">
        <f>'3.физ-всего'!R361+'4.юрид-всего'!R361+'5.нерез-всего'!R193</f>
        <v>31328.480000000003</v>
      </c>
      <c r="S361" s="28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11.697994725566002</v>
      </c>
    </row>
    <row r="362" spans="1:19" ht="14.25" customHeight="1" x14ac:dyDescent="0.2">
      <c r="A362" s="23" t="s">
        <v>5</v>
      </c>
      <c r="B362" s="26">
        <f>'3.физ-всего'!B362+'4.юрид-всего'!B362+'5.нерез-всего'!B194</f>
        <v>723891862.47000003</v>
      </c>
      <c r="C362" s="28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1.5765828998490756</v>
      </c>
      <c r="D362" s="21">
        <f>'3.физ-всего'!D362+'4.юрид-всего'!D362+'5.нерез-всего'!D194</f>
        <v>708134259.84000003</v>
      </c>
      <c r="E362" s="28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1.4300909666071162</v>
      </c>
      <c r="F362" s="21">
        <f t="shared" si="42"/>
        <v>15757602.630000001</v>
      </c>
      <c r="G362" s="28">
        <f t="shared" si="43"/>
        <v>8.1598150801890164</v>
      </c>
      <c r="H362" s="21">
        <f>'3.физ-всего'!H362+'4.юрид-всего'!H362+'5.нерез-всего'!H194</f>
        <v>2666755.54</v>
      </c>
      <c r="I362" s="28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0.78156858592295175</v>
      </c>
      <c r="J362" s="21">
        <f>'3.физ-всего'!J362+'4.юрид-всего'!J362+'5.нерез-всего'!J194</f>
        <v>1872059.1199999999</v>
      </c>
      <c r="K362" s="28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4.9947802241950585</v>
      </c>
      <c r="L362" s="21">
        <f>'3.физ-всего'!L362+'4.юрид-всего'!L362+'5.нерез-всего'!L194</f>
        <v>1418918.7</v>
      </c>
      <c r="M362" s="28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6.618473108290134</v>
      </c>
      <c r="N362" s="21">
        <f>'3.физ-всего'!N362+'4.юрид-всего'!N362+'5.нерез-всего'!N194</f>
        <v>6845499.3400000008</v>
      </c>
      <c r="O362" s="28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10.748728999935892</v>
      </c>
      <c r="P362" s="21">
        <f>'3.физ-всего'!P362+'4.юрид-всего'!P362+'5.нерез-всего'!P194</f>
        <v>2888304.33</v>
      </c>
      <c r="Q362" s="28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11.592232901371615</v>
      </c>
      <c r="R362" s="21">
        <f>'3.физ-всего'!R362+'4.юрид-всего'!R362+'5.нерез-всего'!R194</f>
        <v>66065.600000000006</v>
      </c>
      <c r="S362" s="28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10.458670220205358</v>
      </c>
    </row>
    <row r="363" spans="1:19" ht="14.25" customHeight="1" x14ac:dyDescent="0.2">
      <c r="A363" s="23" t="s">
        <v>6</v>
      </c>
      <c r="B363" s="26">
        <f>'3.физ-всего'!B363+'4.юрид-всего'!B363+'5.нерез-всего'!B195</f>
        <v>784336264.14999998</v>
      </c>
      <c r="C363" s="28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1.5432130751875073</v>
      </c>
      <c r="D363" s="21">
        <f>'3.физ-всего'!D363+'4.юрид-всего'!D363+'5.нерез-всего'!D195</f>
        <v>763748786.28000009</v>
      </c>
      <c r="E363" s="28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1.3628941260659395</v>
      </c>
      <c r="F363" s="21">
        <f t="shared" si="42"/>
        <v>20585477.870000001</v>
      </c>
      <c r="G363" s="28">
        <f t="shared" si="43"/>
        <v>8.2322229602435701</v>
      </c>
      <c r="H363" s="21">
        <f>'3.физ-всего'!H363+'4.юрид-всего'!H363+'5.нерез-всего'!H195</f>
        <v>2844100.62</v>
      </c>
      <c r="I363" s="28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1.109528331631249</v>
      </c>
      <c r="J363" s="21">
        <f>'3.физ-всего'!J363+'4.юрид-всего'!J363+'5.нерез-всего'!J195</f>
        <v>2084402.62</v>
      </c>
      <c r="K363" s="28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4.6752631186483518</v>
      </c>
      <c r="L363" s="21">
        <f>'3.физ-всего'!L363+'4.юрид-всего'!L363+'5.нерез-всего'!L195</f>
        <v>1926607.69</v>
      </c>
      <c r="M363" s="28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5.935999821998009</v>
      </c>
      <c r="N363" s="21">
        <f>'3.физ-всего'!N363+'4.юрид-всего'!N363+'5.нерез-всего'!N195</f>
        <v>8269236.4000000004</v>
      </c>
      <c r="O363" s="28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10.44309348245261</v>
      </c>
      <c r="P363" s="21">
        <f>'3.физ-всего'!P363+'4.юрид-всего'!P363+'5.нерез-всего'!P195</f>
        <v>5386314.79</v>
      </c>
      <c r="Q363" s="28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10.732987073542359</v>
      </c>
      <c r="R363" s="21">
        <f>'3.физ-всего'!R363+'4.юрид-всего'!R363+'5.нерез-всего'!R195</f>
        <v>74815.75</v>
      </c>
      <c r="S363" s="28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12.82489296304589</v>
      </c>
    </row>
    <row r="364" spans="1:19" ht="14.25" customHeight="1" x14ac:dyDescent="0.2">
      <c r="A364" s="23" t="s">
        <v>83</v>
      </c>
      <c r="B364" s="26">
        <f>'3.физ-всего'!B364+'4.юрид-всего'!B364+'5.нерез-всего'!B196</f>
        <v>639641933.92954218</v>
      </c>
      <c r="C364" s="28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2.6083944523869005</v>
      </c>
      <c r="D364" s="21">
        <f>'3.физ-всего'!D364+'4.юрид-всего'!D364+'5.нерез-всего'!D196</f>
        <v>608261793.10171688</v>
      </c>
      <c r="E364" s="28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2.4131829688092892</v>
      </c>
      <c r="F364" s="21">
        <f t="shared" si="42"/>
        <v>31379961.427825283</v>
      </c>
      <c r="G364" s="28">
        <f t="shared" si="43"/>
        <v>6.3923391093627897</v>
      </c>
      <c r="H364" s="21">
        <f>'3.физ-всего'!H364+'4.юрид-всего'!H364+'5.нерез-всего'!H196</f>
        <v>11765021.793737825</v>
      </c>
      <c r="I364" s="28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0.67636337375395394</v>
      </c>
      <c r="J364" s="21">
        <f>'3.физ-всего'!J364+'4.юрид-всего'!J364+'5.нерез-всего'!J196</f>
        <v>1462438.5867825248</v>
      </c>
      <c r="K364" s="28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5.7517611697871835</v>
      </c>
      <c r="L364" s="21">
        <f>'3.физ-всего'!L364+'4.юрид-всего'!L364+'5.нерез-всего'!L196</f>
        <v>2133072.7981166039</v>
      </c>
      <c r="M364" s="28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7.5693743573636496</v>
      </c>
      <c r="N364" s="21">
        <f>'3.физ-всего'!N364+'4.юрид-всего'!N364+'5.нерез-всего'!N196</f>
        <v>6591202.9074913887</v>
      </c>
      <c r="O364" s="28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10.882532868398256</v>
      </c>
      <c r="P364" s="21">
        <f>'3.физ-всего'!P364+'4.юрид-всего'!P364+'5.нерез-всего'!P196</f>
        <v>9372084.821703339</v>
      </c>
      <c r="Q364" s="28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10.212174748570195</v>
      </c>
      <c r="R364" s="21">
        <f>'3.физ-всего'!R364+'4.юрид-всего'!R364+'5.нерез-всего'!R196</f>
        <v>56140.519993600006</v>
      </c>
      <c r="S364" s="28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11.363460739816379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2" t="s">
        <v>84</v>
      </c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customHeight="1" x14ac:dyDescent="0.2">
      <c r="A360" s="23" t="s">
        <v>3</v>
      </c>
      <c r="B360" s="26">
        <f>'7.физ-в нацвал'!B360+'11.физ-в инвал'!B360</f>
        <v>550672644.12</v>
      </c>
      <c r="C360" s="28">
        <f>('7.физ-в нацвал'!B360*'7.физ-в нацвал'!C360+'11.физ-в инвал'!B360*'11.физ-в инвал'!C360)/('7.физ-в нацвал'!B360+'11.физ-в инвал'!B360)</f>
        <v>1.4968330265479439</v>
      </c>
      <c r="D360" s="21">
        <f>'7.физ-в нацвал'!D360+'11.физ-в инвал'!D360</f>
        <v>540250375.24000001</v>
      </c>
      <c r="E360" s="28">
        <f>('7.физ-в нацвал'!D360*'7.физ-в нацвал'!E360+'11.физ-в инвал'!D360*'11.физ-в инвал'!E360)/('7.физ-в нацвал'!D360+'11.физ-в инвал'!D360)</f>
        <v>1.3541256263237358</v>
      </c>
      <c r="F360" s="21">
        <f t="shared" si="40"/>
        <v>10422268.879999999</v>
      </c>
      <c r="G360" s="28">
        <f t="shared" si="41"/>
        <v>8.8942363567001106</v>
      </c>
      <c r="H360" s="21">
        <f>'7.физ-в нацвал'!H360+'11.физ-в инвал'!H360</f>
        <v>1462014.15</v>
      </c>
      <c r="I360" s="28">
        <f>('7.физ-в нацвал'!H360*'7.физ-в нацвал'!I360+'11.физ-в инвал'!H360*'11.физ-в инвал'!I360)/('7.физ-в нацвал'!H360+'11.физ-в инвал'!H360)</f>
        <v>1.1918545095476656</v>
      </c>
      <c r="J360" s="21">
        <f>'7.физ-в нацвал'!J360+'11.физ-в инвал'!J360</f>
        <v>1239417.52</v>
      </c>
      <c r="K360" s="28">
        <f>('7.физ-в нацвал'!J360*'7.физ-в нацвал'!K360+'11.физ-в инвал'!J360*'11.физ-в инвал'!K360)/('7.физ-в нацвал'!J360+'11.физ-в инвал'!J360)</f>
        <v>5.4557894404300482</v>
      </c>
      <c r="L360" s="21">
        <f>'7.физ-в нацвал'!L360+'11.физ-в инвал'!L360</f>
        <v>1483394.67</v>
      </c>
      <c r="M360" s="28">
        <f>('7.физ-в нацвал'!L360*'7.физ-в нацвал'!M360+'11.физ-в инвал'!L360*'11.физ-в инвал'!M360)/('7.физ-в нацвал'!L360+'11.физ-в инвал'!L360)</f>
        <v>7.703315504160468</v>
      </c>
      <c r="N360" s="21">
        <f>'7.физ-в нацвал'!N360+'11.физ-в инвал'!N360</f>
        <v>3983434.27</v>
      </c>
      <c r="O360" s="28">
        <f>('7.физ-в нацвал'!N360*'7.физ-в нацвал'!O360+'11.физ-в инвал'!N360*'11.физ-в инвал'!O360)/('7.физ-в нацвал'!N360+'11.физ-в инвал'!N360)</f>
        <v>11.642684885296267</v>
      </c>
      <c r="P360" s="21">
        <f>'7.физ-в нацвал'!P360+'11.физ-в инвал'!P360</f>
        <v>2130950.2599999998</v>
      </c>
      <c r="Q360" s="28">
        <f>('7.физ-в нацвал'!P360*'7.физ-в нацвал'!Q360+'11.физ-в инвал'!P360*'11.физ-в инвал'!Q360)/('7.физ-в нацвал'!P360+'11.физ-в инвал'!P360)</f>
        <v>11.604842725892615</v>
      </c>
      <c r="R360" s="22">
        <f>'7.физ-в нацвал'!R360+'11.физ-в инвал'!R360</f>
        <v>123058.01</v>
      </c>
      <c r="S360" s="30">
        <f>('7.физ-в нацвал'!R360*'7.физ-в нацвал'!S360+'11.физ-в инвал'!R360*'11.физ-в инвал'!S360)/('7.физ-в нацвал'!R360+'11.физ-в инвал'!R360)</f>
        <v>13.484241010398291</v>
      </c>
    </row>
    <row r="361" spans="1:19" ht="14.25" customHeight="1" x14ac:dyDescent="0.2">
      <c r="A361" s="23" t="s">
        <v>4</v>
      </c>
      <c r="B361" s="26">
        <f>'7.физ-в нацвал'!B361+'11.физ-в инвал'!B361</f>
        <v>548555955.3499999</v>
      </c>
      <c r="C361" s="28">
        <f>('7.физ-в нацвал'!B361*'7.физ-в нацвал'!C361+'11.физ-в инвал'!B361*'11.физ-в инвал'!C361)/('7.физ-в нацвал'!B361+'11.физ-в инвал'!B361)</f>
        <v>1.6948703081495049</v>
      </c>
      <c r="D361" s="21">
        <f>'7.физ-в нацвал'!D361+'11.физ-в инвал'!D361</f>
        <v>538966619.96000004</v>
      </c>
      <c r="E361" s="28">
        <f>('7.физ-в нацвал'!D361*'7.физ-в нацвал'!E361+'11.физ-в инвал'!D361*'11.физ-в инвал'!E361)/('7.физ-в нацвал'!D361+'11.физ-в инвал'!D361)</f>
        <v>1.5813162337362432</v>
      </c>
      <c r="F361" s="21">
        <f t="shared" si="40"/>
        <v>9589335.3900000006</v>
      </c>
      <c r="G361" s="28">
        <f t="shared" si="41"/>
        <v>8.0771536656618981</v>
      </c>
      <c r="H361" s="21">
        <f>'7.физ-в нацвал'!H361+'11.физ-в инвал'!H361</f>
        <v>1789359.94</v>
      </c>
      <c r="I361" s="28">
        <f>('7.физ-в нацвал'!H361*'7.физ-в нацвал'!I361+'11.физ-в инвал'!H361*'11.физ-в инвал'!I361)/('7.физ-в нацвал'!H361+'11.физ-в инвал'!H361)</f>
        <v>0.9545168959689575</v>
      </c>
      <c r="J361" s="21">
        <f>'7.физ-в нацвал'!J361+'11.физ-в инвал'!J361</f>
        <v>1112836.9100000001</v>
      </c>
      <c r="K361" s="28">
        <f>('7.физ-в нацвал'!J361*'7.физ-в нацвал'!K361+'11.физ-в инвал'!J361*'11.физ-в инвал'!K361)/('7.физ-в нацвал'!J361+'11.физ-в инвал'!J361)</f>
        <v>5.7930660042539355</v>
      </c>
      <c r="L361" s="21">
        <f>'7.физ-в нацвал'!L361+'11.физ-в инвал'!L361</f>
        <v>1348675.99</v>
      </c>
      <c r="M361" s="28">
        <f>('7.физ-в нацвал'!L361*'7.физ-в нацвал'!M361+'11.физ-в инвал'!L361*'11.физ-в инвал'!M361)/('7.физ-в нацвал'!L361+'11.физ-в инвал'!L361)</f>
        <v>6.9119616361673337</v>
      </c>
      <c r="N361" s="21">
        <f>'7.физ-в нацвал'!N361+'11.физ-в инвал'!N361</f>
        <v>3365066.8</v>
      </c>
      <c r="O361" s="28">
        <f>('7.физ-в нацвал'!N361*'7.физ-в нацвал'!O361+'11.физ-в инвал'!N361*'11.физ-в инвал'!O361)/('7.физ-в нацвал'!N361+'11.физ-в инвал'!N361)</f>
        <v>11.27158253250721</v>
      </c>
      <c r="P361" s="21">
        <f>'7.физ-в нацвал'!P361+'11.физ-в инвал'!P361</f>
        <v>1953158.0299999998</v>
      </c>
      <c r="Q361" s="28">
        <f>('7.физ-в нацвал'!P361*'7.физ-в нацвал'!Q361+'11.физ-в инвал'!P361*'11.физ-в инвал'!Q361)/('7.физ-в нацвал'!P361+'11.физ-в инвал'!P361)</f>
        <v>11.172625846153347</v>
      </c>
      <c r="R361" s="22">
        <f>'7.физ-в нацвал'!R361+'11.физ-в инвал'!R361</f>
        <v>20237.72</v>
      </c>
      <c r="S361" s="30">
        <f>('7.физ-в нацвал'!R361*'7.физ-в нацвал'!S361+'11.физ-в инвал'!R361*'11.физ-в инвал'!S361)/('7.физ-в нацвал'!R361+'11.физ-в инвал'!R361)</f>
        <v>11.181831530429312</v>
      </c>
    </row>
    <row r="362" spans="1:19" ht="14.25" customHeight="1" x14ac:dyDescent="0.2">
      <c r="A362" s="23" t="s">
        <v>5</v>
      </c>
      <c r="B362" s="26">
        <f>'7.физ-в нацвал'!B362+'11.физ-в инвал'!B362</f>
        <v>623773291.06999993</v>
      </c>
      <c r="C362" s="28">
        <f>('7.физ-в нацвал'!B362*'7.физ-в нацвал'!C362+'11.физ-в инвал'!B362*'11.физ-в инвал'!C362)/('7.физ-в нацвал'!B362+'11.физ-в инвал'!B362)</f>
        <v>1.6773431514649235</v>
      </c>
      <c r="D362" s="21">
        <f>'7.физ-в нацвал'!D362+'11.физ-в инвал'!D362</f>
        <v>612436074.71000004</v>
      </c>
      <c r="E362" s="28">
        <f>('7.физ-в нацвал'!D362*'7.физ-в нацвал'!E362+'11.физ-в инвал'!D362*'11.физ-в инвал'!E362)/('7.физ-в нацвал'!D362+'11.физ-в инвал'!D362)</f>
        <v>1.5545923206828274</v>
      </c>
      <c r="F362" s="21">
        <f t="shared" si="40"/>
        <v>11337216.359999999</v>
      </c>
      <c r="G362" s="28">
        <f t="shared" si="41"/>
        <v>8.3083392076765659</v>
      </c>
      <c r="H362" s="21">
        <f>'7.физ-в нацвал'!H362+'11.физ-в инвал'!H362</f>
        <v>2107124.85</v>
      </c>
      <c r="I362" s="28">
        <f>('7.физ-в нацвал'!H362*'7.физ-в нацвал'!I362+'11.физ-в инвал'!H362*'11.физ-в инвал'!I362)/('7.физ-в нацвал'!H362+'11.физ-в инвал'!H362)</f>
        <v>0.75545694285746656</v>
      </c>
      <c r="J362" s="21">
        <f>'7.физ-в нацвал'!J362+'11.физ-в инвал'!J362</f>
        <v>1444730.93</v>
      </c>
      <c r="K362" s="28">
        <f>('7.физ-в нацвал'!J362*'7.физ-в нацвал'!K362+'11.физ-в инвал'!J362*'11.физ-в инвал'!K362)/('7.физ-в нацвал'!J362+'11.физ-в инвал'!J362)</f>
        <v>5.5586522674502463</v>
      </c>
      <c r="L362" s="21">
        <f>'7.физ-в нацвал'!L362+'11.физ-в инвал'!L362</f>
        <v>1282189.6599999999</v>
      </c>
      <c r="M362" s="28">
        <f>('7.физ-в нацвал'!L362*'7.физ-в нацвал'!M362+'11.физ-в инвал'!L362*'11.физ-в инвал'!M362)/('7.физ-в нацвал'!L362+'11.физ-в инвал'!L362)</f>
        <v>6.8365387069179739</v>
      </c>
      <c r="N362" s="21">
        <f>'7.физ-в нацвал'!N362+'11.физ-в инвал'!N362</f>
        <v>4228128.99</v>
      </c>
      <c r="O362" s="28">
        <f>('7.физ-в нацвал'!N362*'7.физ-в нацвал'!O362+'11.физ-в инвал'!N362*'11.физ-в инвал'!O362)/('7.физ-в нацвал'!N362+'11.физ-в инвал'!N362)</f>
        <v>11.560464555576415</v>
      </c>
      <c r="P362" s="21">
        <f>'7.физ-в нацвал'!P362+'11.физ-в инвал'!P362</f>
        <v>2222481.7599999998</v>
      </c>
      <c r="Q362" s="28">
        <f>('7.физ-в нацвал'!P362*'7.физ-в нацвал'!Q362+'11.физ-в инвал'!P362*'11.физ-в инвал'!Q362)/('7.физ-в нацвал'!P362+'11.физ-в инвал'!P362)</f>
        <v>11.88265809956528</v>
      </c>
      <c r="R362" s="22">
        <f>'7.физ-в нацвал'!R362+'11.физ-в инвал'!R362</f>
        <v>52560.170000000006</v>
      </c>
      <c r="S362" s="30">
        <f>('7.физ-в нацвал'!R362*'7.физ-в нацвал'!S362+'11.физ-в инвал'!R362*'11.физ-в инвал'!S362)/('7.физ-в нацвал'!R362+'11.физ-в инвал'!R362)</f>
        <v>9.8358658333867393</v>
      </c>
    </row>
    <row r="363" spans="1:19" ht="14.25" customHeight="1" x14ac:dyDescent="0.2">
      <c r="A363" s="23" t="s">
        <v>6</v>
      </c>
      <c r="B363" s="26">
        <f>'7.физ-в нацвал'!B363+'11.физ-в инвал'!B363</f>
        <v>661329319.38</v>
      </c>
      <c r="C363" s="28">
        <f>('7.физ-в нацвал'!B363*'7.физ-в нацвал'!C363+'11.физ-в инвал'!B363*'11.физ-в инвал'!C363)/('7.физ-в нацвал'!B363+'11.физ-в инвал'!B363)</f>
        <v>1.6795804448295779</v>
      </c>
      <c r="D363" s="21">
        <f>'7.физ-в нацвал'!D363+'11.физ-в инвал'!D363</f>
        <v>649140718.09000003</v>
      </c>
      <c r="E363" s="28">
        <f>('7.физ-в нацвал'!D363*'7.физ-в нацвал'!E363+'11.физ-в инвал'!D363*'11.физ-в инвал'!E363)/('7.физ-в нацвал'!D363+'11.физ-в инвал'!D363)</f>
        <v>1.5500301581500853</v>
      </c>
      <c r="F363" s="21">
        <f t="shared" si="40"/>
        <v>12188601.289999999</v>
      </c>
      <c r="G363" s="28">
        <f t="shared" si="41"/>
        <v>8.5791716385203003</v>
      </c>
      <c r="H363" s="21">
        <f>'7.физ-в нацвал'!H363+'11.физ-в инвал'!H363</f>
        <v>2176307.66</v>
      </c>
      <c r="I363" s="28">
        <f>('7.физ-в нацвал'!H363*'7.физ-в нацвал'!I363+'11.физ-в инвал'!H363*'11.физ-в инвал'!I363)/('7.физ-в нацвал'!H363+'11.физ-в инвал'!H363)</f>
        <v>0.8241018395349492</v>
      </c>
      <c r="J363" s="21">
        <f>'7.физ-в нацвал'!J363+'11.физ-в инвал'!J363</f>
        <v>1445905.55</v>
      </c>
      <c r="K363" s="28">
        <f>('7.физ-в нацвал'!J363*'7.физ-в нацвал'!K363+'11.физ-в инвал'!J363*'11.физ-в инвал'!K363)/('7.физ-в нацвал'!J363+'11.физ-в инвал'!J363)</f>
        <v>5.1942214815483592</v>
      </c>
      <c r="L363" s="21">
        <f>'7.физ-в нацвал'!L363+'11.физ-в инвал'!L363</f>
        <v>1191378.1099999999</v>
      </c>
      <c r="M363" s="28">
        <f>('7.физ-в нацвал'!L363*'7.физ-в нацвал'!M363+'11.физ-в инвал'!L363*'11.физ-в инвал'!M363)/('7.физ-в нацвал'!L363+'11.физ-в инвал'!L363)</f>
        <v>7.4605559619523287</v>
      </c>
      <c r="N363" s="21">
        <f>'7.физ-в нацвал'!N363+'11.физ-в инвал'!N363</f>
        <v>4650177.2700000005</v>
      </c>
      <c r="O363" s="28">
        <f>('7.физ-в нацвал'!N363*'7.физ-в нацвал'!O363+'11.физ-в инвал'!N363*'11.физ-в инвал'!O363)/('7.физ-в нацвал'!N363+'11.физ-в инвал'!N363)</f>
        <v>11.629627679699182</v>
      </c>
      <c r="P363" s="21">
        <f>'7.физ-в нацвал'!P363+'11.физ-в инвал'!P363</f>
        <v>2675032.2600000002</v>
      </c>
      <c r="Q363" s="28">
        <f>('7.физ-в нацвал'!P363*'7.физ-в нацвал'!Q363+'11.физ-в инвал'!P363*'11.физ-в инвал'!Q363)/('7.физ-в нацвал'!P363+'11.физ-в инвал'!P363)</f>
        <v>11.836082659952655</v>
      </c>
      <c r="R363" s="22">
        <f>'7.физ-в нацвал'!R363+'11.физ-в инвал'!R363</f>
        <v>49800.439999999995</v>
      </c>
      <c r="S363" s="30">
        <f>('7.физ-в нацвал'!R363*'7.физ-в нацвал'!S363+'11.физ-в инвал'!R363*'11.физ-в инвал'!S363)/('7.физ-в нацвал'!R363+'11.физ-в инвал'!R363)</f>
        <v>12.734292763276793</v>
      </c>
    </row>
    <row r="364" spans="1:19" ht="14.25" customHeight="1" x14ac:dyDescent="0.2">
      <c r="A364" s="23" t="s">
        <v>82</v>
      </c>
      <c r="B364" s="26">
        <f>'7.физ-в нацвал'!B364+'11.физ-в инвал'!B364</f>
        <v>567562507.7363317</v>
      </c>
      <c r="C364" s="28">
        <f>('7.физ-в нацвал'!B364*'7.физ-в нацвал'!C364+'11.физ-в инвал'!B364*'11.физ-в инвал'!C364)/('7.физ-в нацвал'!B364+'11.физ-в инвал'!B364)</f>
        <v>2.7289486879281473</v>
      </c>
      <c r="D364" s="21">
        <f>'7.физ-в нацвал'!D364+'11.физ-в инвал'!D364</f>
        <v>557589931.41335785</v>
      </c>
      <c r="E364" s="28">
        <f>('7.физ-в нацвал'!D364*'7.физ-в нацвал'!E364+'11.физ-в инвал'!D364*'11.физ-в инвал'!E364)/('7.физ-в нацвал'!D364+'11.физ-в инвал'!D364)</f>
        <v>2.5983247631683515</v>
      </c>
      <c r="F364" s="21">
        <f t="shared" si="40"/>
        <v>9972576.3229737505</v>
      </c>
      <c r="G364" s="28">
        <f t="shared" si="41"/>
        <v>10.032436060591296</v>
      </c>
      <c r="H364" s="21">
        <f>'7.физ-в нацвал'!H364+'11.физ-в инвал'!H364</f>
        <v>712930.35275390372</v>
      </c>
      <c r="I364" s="28">
        <f>('7.физ-в нацвал'!H364*'7.физ-в нацвал'!I364+'11.физ-в инвал'!H364*'11.физ-в инвал'!I364)/('7.физ-в нацвал'!H364+'11.физ-в инвал'!H364)</f>
        <v>5.0941229175409974</v>
      </c>
      <c r="J364" s="21">
        <f>'7.физ-в нацвал'!J364+'11.физ-в инвал'!J364</f>
        <v>1024682.830521805</v>
      </c>
      <c r="K364" s="28">
        <f>('7.физ-в нацвал'!J364*'7.физ-в нацвал'!K364+'11.физ-в инвал'!J364*'11.физ-в инвал'!K364)/('7.физ-в нацвал'!J364+'11.физ-в инвал'!J364)</f>
        <v>6.4818509172022605</v>
      </c>
      <c r="L364" s="21">
        <f>'7.физ-в нацвал'!L364+'11.физ-в инвал'!L364</f>
        <v>1280765.8932878838</v>
      </c>
      <c r="M364" s="28">
        <f>('7.физ-в нацвал'!L364*'7.физ-в нацвал'!M364+'11.физ-в инвал'!L364*'11.физ-в инвал'!M364)/('7.физ-в нацвал'!L364+'11.физ-в инвал'!L364)</f>
        <v>9.6672845145531188</v>
      </c>
      <c r="N364" s="21">
        <f>'7.физ-в нацвал'!N364+'11.физ-в инвал'!N364</f>
        <v>4954119.8755589472</v>
      </c>
      <c r="O364" s="28">
        <f>('7.физ-в нацвал'!N364*'7.физ-в нацвал'!O364+'11.физ-в инвал'!N364*'11.физ-в инвал'!O364)/('7.физ-в нацвал'!N364+'11.физ-в инвал'!N364)</f>
        <v>11.222863291428411</v>
      </c>
      <c r="P364" s="21">
        <f>'7.физ-в нацвал'!P364+'11.физ-в инвал'!P364</f>
        <v>1946950.4519376128</v>
      </c>
      <c r="Q364" s="28">
        <f>('7.физ-в нацвал'!P364*'7.физ-в нацвал'!Q364+'11.физ-в инвал'!P364*'11.физ-в инвал'!Q364)/('7.физ-в нацвал'!P364+'11.физ-в инвал'!P364)</f>
        <v>10.876123096998889</v>
      </c>
      <c r="R364" s="22">
        <f>'7.физ-в нацвал'!R364+'11.физ-в инвал'!R364</f>
        <v>53126.918913600006</v>
      </c>
      <c r="S364" s="30">
        <f>('7.физ-в нацвал'!R364*'7.физ-в нацвал'!S364+'11.физ-в инвал'!R364*'11.физ-в инвал'!S364)/('7.физ-в нацвал'!R364+'11.физ-в инвал'!R364)</f>
        <v>11.659380594751232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69" spans="1:3" x14ac:dyDescent="0.2">
      <c r="A369" s="42" t="s">
        <v>81</v>
      </c>
    </row>
    <row r="370" spans="1:3" x14ac:dyDescent="0.2">
      <c r="B370" s="41"/>
      <c r="C370" s="41"/>
    </row>
    <row r="371" spans="1:3" x14ac:dyDescent="0.2">
      <c r="B371" s="41"/>
      <c r="C371" s="41"/>
    </row>
    <row r="372" spans="1:3" x14ac:dyDescent="0.2">
      <c r="B372" s="41"/>
      <c r="C372" s="41"/>
    </row>
    <row r="373" spans="1:3" x14ac:dyDescent="0.2">
      <c r="B373" s="41"/>
      <c r="C373" s="41"/>
    </row>
    <row r="374" spans="1:3" x14ac:dyDescent="0.2">
      <c r="B374" s="41"/>
      <c r="C374" s="41"/>
    </row>
    <row r="375" spans="1:3" x14ac:dyDescent="0.2">
      <c r="B375" s="41"/>
      <c r="C375" s="41"/>
    </row>
    <row r="376" spans="1:3" x14ac:dyDescent="0.2">
      <c r="B376" s="41"/>
      <c r="C376" s="41"/>
    </row>
    <row r="377" spans="1:3" x14ac:dyDescent="0.2">
      <c r="B377" s="41"/>
      <c r="C377" s="41"/>
    </row>
    <row r="378" spans="1:3" x14ac:dyDescent="0.2">
      <c r="B378" s="41"/>
      <c r="C378" s="41"/>
    </row>
    <row r="379" spans="1:3" x14ac:dyDescent="0.2">
      <c r="B379" s="41"/>
      <c r="C379" s="41"/>
    </row>
    <row r="380" spans="1:3" x14ac:dyDescent="0.2">
      <c r="B380" s="41"/>
      <c r="C380" s="41"/>
    </row>
    <row r="381" spans="1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customHeight="1" x14ac:dyDescent="0.2">
      <c r="A360" s="23" t="s">
        <v>3</v>
      </c>
      <c r="B360" s="26">
        <f>'8.юрид-в нацвал'!B360+'12.юрид-в инвал'!B360</f>
        <v>38716900.839999996</v>
      </c>
      <c r="C360" s="28">
        <f>('8.юрид-в нацвал'!B360*'8.юрид-в нацвал'!C360+'12.юрид-в инвал'!B360*'12.юрид-в инвал'!C360)/('8.юрид-в нацвал'!B360+'12.юрид-в инвал'!B360)</f>
        <v>2.1310139139535536</v>
      </c>
      <c r="D360" s="21">
        <f>'8.юрид-в нацвал'!D360+'12.юрид-в инвал'!D360</f>
        <v>34528780.230000004</v>
      </c>
      <c r="E360" s="28">
        <f>('8.юрид-в нацвал'!D360*'8.юрид-в нацвал'!E360+'12.юрид-в инвал'!D360*'12.юрид-в инвал'!E360)/('8.юрид-в нацвал'!D360+'12.юрид-в инвал'!D360)</f>
        <v>0.94190005314300218</v>
      </c>
      <c r="F360" s="21">
        <f t="shared" si="40"/>
        <v>4188120.6100000003</v>
      </c>
      <c r="G360" s="28">
        <f t="shared" si="41"/>
        <v>11.934611993325563</v>
      </c>
      <c r="H360" s="21">
        <f>'8.юрид-в нацвал'!H360+'12.юрид-в инвал'!H360</f>
        <v>275728.37</v>
      </c>
      <c r="I360" s="28">
        <f>('8.юрид-в нацвал'!H360*'8.юрид-в нацвал'!I360+'12.юрид-в инвал'!H360*'12.юрид-в инвал'!I360)/('8.юрид-в нацвал'!H360+'12.юрид-в инвал'!H360)</f>
        <v>6.3228454039749344</v>
      </c>
      <c r="J360" s="21">
        <f>'8.юрид-в нацвал'!J360+'12.юрид-в инвал'!J360</f>
        <v>137739.94999999998</v>
      </c>
      <c r="K360" s="28">
        <f>('8.юрид-в нацвал'!J360*'8.юрид-в нацвал'!K360+'12.юрид-в инвал'!J360*'12.юрид-в инвал'!K360)/('8.юрид-в нацвал'!J360+'12.юрид-в инвал'!J360)</f>
        <v>4.7835506038734561</v>
      </c>
      <c r="L360" s="21">
        <f>'8.юрид-в нацвал'!L360+'12.юрид-в инвал'!L360</f>
        <v>47634.43</v>
      </c>
      <c r="M360" s="28">
        <f>('8.юрид-в нацвал'!L360*'8.юрид-в нацвал'!M360+'12.юрид-в инвал'!L360*'12.юрид-в инвал'!M360)/('8.юрид-в нацвал'!L360+'12.юрид-в инвал'!L360)</f>
        <v>5.9634224824355018</v>
      </c>
      <c r="N360" s="21">
        <f>'8.юрид-в нацвал'!N360+'12.юрид-в инвал'!N360</f>
        <v>3659363.0500000003</v>
      </c>
      <c r="O360" s="28">
        <f>('8.юрид-в нацвал'!N360*'8.юрид-в нацвал'!O360+'12.юрид-в инвал'!N360*'12.юрид-в инвал'!O360)/('8.юрид-в нацвал'!N360+'12.юрид-в инвал'!N360)</f>
        <v>12.719491401324602</v>
      </c>
      <c r="P360" s="21">
        <f>'8.юрид-в нацвал'!P360+'12.юрид-в инвал'!P360</f>
        <v>67654.81</v>
      </c>
      <c r="Q360" s="28">
        <f>('8.юрид-в нацвал'!P360*'8.юрид-в нацвал'!Q360+'12.юрид-в инвал'!P360*'12.юрид-в инвал'!Q360)/('8.юрид-в нацвал'!P360+'12.юрид-в инвал'!P360)</f>
        <v>11.115536411971274</v>
      </c>
      <c r="R360" s="22"/>
      <c r="S360" s="30"/>
    </row>
    <row r="361" spans="1:19" ht="14.25" customHeight="1" x14ac:dyDescent="0.2">
      <c r="A361" s="23" t="s">
        <v>4</v>
      </c>
      <c r="B361" s="26">
        <f>'8.юрид-в нацвал'!B361+'12.юрид-в инвал'!B361</f>
        <v>32929741.330000006</v>
      </c>
      <c r="C361" s="28">
        <f>('8.юрид-в нацвал'!B361*'8.юрид-в нацвал'!C361+'12.юрид-в инвал'!B361*'12.юрид-в инвал'!C361)/('8.юрид-в нацвал'!B361+'12.юрид-в инвал'!B361)</f>
        <v>1.3324959217771053</v>
      </c>
      <c r="D361" s="21">
        <f>'8.юрид-в нацвал'!D361+'12.юрид-в инвал'!D361</f>
        <v>30547489.830000002</v>
      </c>
      <c r="E361" s="28">
        <f>('8.юрид-в нацвал'!D361*'8.юрид-в нацвал'!E361+'12.юрид-в инвал'!D361*'12.юрид-в инвал'!E361)/('8.юрид-в нацвал'!D361+'12.юрид-в инвал'!D361)</f>
        <v>0.75835636854355593</v>
      </c>
      <c r="F361" s="21">
        <f t="shared" si="40"/>
        <v>2183561.5</v>
      </c>
      <c r="G361" s="28">
        <f t="shared" si="41"/>
        <v>8.8488611709814435</v>
      </c>
      <c r="H361" s="21">
        <f>'8.юрид-в нацвал'!H361+'12.юрид-в инвал'!H361</f>
        <v>75115.290000000008</v>
      </c>
      <c r="I361" s="28">
        <f>('8.юрид-в нацвал'!H361*'8.юрид-в нацвал'!I361+'12.юрид-в инвал'!H361*'12.юрид-в инвал'!I361)/('8.юрид-в нацвал'!H361+'12.юрид-в инвал'!H361)</f>
        <v>5.320222860086143</v>
      </c>
      <c r="J361" s="21">
        <f>'8.юрид-в нацвал'!J361+'12.юрид-в инвал'!J361</f>
        <v>301371.5</v>
      </c>
      <c r="K361" s="28">
        <f>('8.юрид-в нацвал'!J361*'8.юрид-в нацвал'!K361+'12.юрид-в инвал'!J361*'12.юрид-в инвал'!K361)/('8.юрид-в нацвал'!J361+'12.юрид-в инвал'!J361)</f>
        <v>2.9938268482587067</v>
      </c>
      <c r="L361" s="21">
        <f>'8.юрид-в нацвал'!L361+'12.юрид-в инвал'!L361</f>
        <v>403025.19</v>
      </c>
      <c r="M361" s="28">
        <f>('8.юрид-в нацвал'!L361*'8.юрид-в нацвал'!M361+'12.юрид-в инвал'!L361*'12.юрид-в инвал'!M361)/('8.юрид-в нацвал'!L361+'12.юрид-в инвал'!L361)</f>
        <v>4.2304679218686045</v>
      </c>
      <c r="N361" s="21">
        <f>'8.юрид-в нацвал'!N361+'12.юрид-в инвал'!N361</f>
        <v>1090166.97</v>
      </c>
      <c r="O361" s="28">
        <f>('8.юрид-в нацвал'!N361*'8.юрид-в нацвал'!O361+'12.юрид-в инвал'!N361*'12.юрид-в инвал'!O361)/('8.юрид-в нацвал'!N361+'12.юрид-в инвал'!N361)</f>
        <v>11.10250013913007</v>
      </c>
      <c r="P361" s="21">
        <f>'8.юрид-в нацвал'!P361+'12.юрид-в инвал'!P361</f>
        <v>313882.55</v>
      </c>
      <c r="Q361" s="28">
        <f>('8.юрид-в нацвал'!P361*'8.юрид-в нацвал'!Q361+'12.юрид-в инвал'!P361*'12.юрид-в инвал'!Q361)/('8.юрид-в нацвал'!P361+'12.юрид-в инвал'!P361)</f>
        <v>13.417707759478798</v>
      </c>
      <c r="R361" s="22"/>
      <c r="S361" s="30"/>
    </row>
    <row r="362" spans="1:19" ht="14.25" customHeight="1" x14ac:dyDescent="0.2">
      <c r="A362" s="23" t="s">
        <v>5</v>
      </c>
      <c r="B362" s="26">
        <f>'8.юрид-в нацвал'!B362+'12.юрид-в инвал'!B362</f>
        <v>40408170.070000008</v>
      </c>
      <c r="C362" s="28">
        <f>('8.юрид-в нацвал'!B362*'8.юрид-в нацвал'!C362+'12.юрид-в инвал'!B362*'12.юрид-в инвал'!C362)/('8.юрид-в нацвал'!B362+'12.юрид-в инвал'!B362)</f>
        <v>1.9173586970848924</v>
      </c>
      <c r="D362" s="21">
        <f>'8.юрид-в нацвал'!D362+'12.юрид-в инвал'!D362</f>
        <v>37705893.109999999</v>
      </c>
      <c r="E362" s="28">
        <f>('8.юрид-в нацвал'!D362*'8.юрид-в нацвал'!E362+'12.юрид-в инвал'!D362*'12.юрид-в инвал'!E362)/('8.юрид-в нацвал'!D362+'12.юрид-в инвал'!D362)</f>
        <v>1.3036408706511615</v>
      </c>
      <c r="F362" s="21">
        <f t="shared" si="40"/>
        <v>2702276.9600000004</v>
      </c>
      <c r="G362" s="28">
        <f t="shared" si="41"/>
        <v>10.480795793189134</v>
      </c>
      <c r="H362" s="21">
        <f>'8.юрид-в нацвал'!H362+'12.юрид-в инвал'!H362</f>
        <v>85651.98</v>
      </c>
      <c r="I362" s="28">
        <f>('8.юрид-в нацвал'!H362*'8.юрид-в нацвал'!I362+'12.юрид-в инвал'!H362*'12.юрид-в инвал'!I362)/('8.юрид-в нацвал'!H362+'12.юрид-в инвал'!H362)</f>
        <v>5.3943004703452262</v>
      </c>
      <c r="J362" s="21">
        <f>'8.юрид-в нацвал'!J362+'12.юрид-в инвал'!J362</f>
        <v>157077.20000000001</v>
      </c>
      <c r="K362" s="28">
        <f>('8.юрид-в нацвал'!J362*'8.юрид-в нацвал'!K362+'12.юрид-в инвал'!J362*'12.юрид-в инвал'!K362)/('8.юрид-в нацвал'!J362+'12.юрид-в инвал'!J362)</f>
        <v>4.4550130954715259</v>
      </c>
      <c r="L362" s="21">
        <f>'8.юрид-в нацвал'!L362+'12.юрид-в инвал'!L362</f>
        <v>33555.479999999996</v>
      </c>
      <c r="M362" s="28">
        <f>('8.юрид-в нацвал'!L362*'8.юрид-в нацвал'!M362+'12.юрид-в инвал'!L362*'12.юрид-в инвал'!M362)/('8.юрид-в нацвал'!L362+'12.юрид-в инвал'!L362)</f>
        <v>8.5945632218642114</v>
      </c>
      <c r="N362" s="21">
        <f>'8.юрид-в нацвал'!N362+'12.юрид-в инвал'!N362</f>
        <v>1988826.9700000002</v>
      </c>
      <c r="O362" s="28">
        <f>('8.юрид-в нацвал'!N362*'8.юрид-в нацвал'!O362+'12.юрид-в инвал'!N362*'12.юрид-в инвал'!O362)/('8.юрид-в нацвал'!N362+'12.юрид-в инвал'!N362)</f>
        <v>10.864958204081436</v>
      </c>
      <c r="P362" s="21">
        <f>'8.юрид-в нацвал'!P362+'12.юрид-в инвал'!P362</f>
        <v>437165.33</v>
      </c>
      <c r="Q362" s="28">
        <f>('8.юрид-в нацвал'!P362*'8.юрид-в нацвал'!Q362+'12.юрид-в инвал'!P362*'12.юрид-в инвал'!Q362)/('8.юрид-в нацвал'!P362+'12.юрид-в инвал'!P362)</f>
        <v>12.039570697200539</v>
      </c>
      <c r="R362" s="22"/>
      <c r="S362" s="30"/>
    </row>
    <row r="363" spans="1:19" ht="14.25" customHeight="1" x14ac:dyDescent="0.2">
      <c r="A363" s="23" t="s">
        <v>6</v>
      </c>
      <c r="B363" s="26">
        <f>'8.юрид-в нацвал'!B363+'12.юрид-в инвал'!B363</f>
        <v>32872636.550000008</v>
      </c>
      <c r="C363" s="28">
        <f>('8.юрид-в нацвал'!B363*'8.юрид-в нацвал'!C363+'12.юрид-в инвал'!B363*'12.юрид-в инвал'!C363)/('8.юрид-в нацвал'!B363+'12.юрид-в инвал'!B363)</f>
        <v>2.4606826984585131</v>
      </c>
      <c r="D363" s="21">
        <f>'8.юрид-в нацвал'!D363+'12.юрид-в инвал'!D363</f>
        <v>27060420.710000001</v>
      </c>
      <c r="E363" s="28">
        <f>('8.юрид-в нацвал'!D363*'8.юрид-в нацвал'!E363+'12.юрид-в инвал'!D363*'12.юрид-в инвал'!E363)/('8.юрид-в нацвал'!D363+'12.юрид-в инвал'!D363)</f>
        <v>0.86130637715055702</v>
      </c>
      <c r="F363" s="21">
        <f t="shared" si="40"/>
        <v>5810215.8399999999</v>
      </c>
      <c r="G363" s="28">
        <f t="shared" si="41"/>
        <v>9.9061406099846288</v>
      </c>
      <c r="H363" s="21">
        <f>'8.юрид-в нацвал'!H363+'12.юрид-в инвал'!H363</f>
        <v>197063.5</v>
      </c>
      <c r="I363" s="28">
        <f>('8.юрид-в нацвал'!H363*'8.юрид-в нацвал'!I363+'12.юрид-в инвал'!H363*'12.юрид-в инвал'!I363)/('8.юрид-в нацвал'!H363+'12.юрид-в инвал'!H363)</f>
        <v>6.5546123406922119</v>
      </c>
      <c r="J363" s="21">
        <f>'8.юрид-в нацвал'!J363+'12.юрид-в инвал'!J363</f>
        <v>147209.07</v>
      </c>
      <c r="K363" s="28">
        <f>('8.юрид-в нацвал'!J363*'8.юрид-в нацвал'!K363+'12.юрид-в инвал'!J363*'12.юрид-в инвал'!K363)/('8.юрид-в нацвал'!J363+'12.юрид-в инвал'!J363)</f>
        <v>5.7507770411157377</v>
      </c>
      <c r="L363" s="21">
        <f>'8.юрид-в нацвал'!L363+'12.юрид-в инвал'!L363</f>
        <v>574890.26</v>
      </c>
      <c r="M363" s="28">
        <f>('8.юрид-в нацвал'!L363*'8.юрид-в нацвал'!M363+'12.юрид-в инвал'!L363*'12.юрид-в инвал'!M363)/('8.юрид-в нацвал'!L363+'12.юрид-в инвал'!L363)</f>
        <v>3.7112883942406691</v>
      </c>
      <c r="N363" s="21">
        <f>'8.юрид-в нацвал'!N363+'12.юрид-в инвал'!N363</f>
        <v>2608823.9900000002</v>
      </c>
      <c r="O363" s="28">
        <f>('8.юрид-в нацвал'!N363*'8.юрид-в нацвал'!O363+'12.юрид-в инвал'!N363*'12.юрид-в инвал'!O363)/('8.юрид-в нацвал'!N363+'12.юрид-в инвал'!N363)</f>
        <v>11.334164820410098</v>
      </c>
      <c r="P363" s="21">
        <f>'8.юрид-в нацвал'!P363+'12.юрид-в инвал'!P363</f>
        <v>2282229.02</v>
      </c>
      <c r="Q363" s="28">
        <f>('8.юрид-в нацвал'!P363*'8.юрид-в нацвал'!Q363+'12.юрид-в инвал'!P363*'12.юрид-в инвал'!Q363)/('8.юрид-в нацвал'!P363+'12.юрид-в инвал'!P363)</f>
        <v>10.391660455005541</v>
      </c>
      <c r="R363" s="22"/>
      <c r="S363" s="30"/>
    </row>
    <row r="364" spans="1:19" ht="14.25" customHeight="1" x14ac:dyDescent="0.2">
      <c r="A364" s="23" t="s">
        <v>83</v>
      </c>
      <c r="B364" s="26">
        <f>'8.юрид-в нацвал'!B364+'12.юрид-в инвал'!B364</f>
        <v>31021998.103258908</v>
      </c>
      <c r="C364" s="28">
        <f>('8.юрид-в нацвал'!B364*'8.юрид-в нацвал'!C364+'12.юрид-в инвал'!B364*'12.юрид-в инвал'!C364)/('8.юрид-в нацвал'!B364+'12.юрид-в инвал'!B364)</f>
        <v>3.2561659648997892</v>
      </c>
      <c r="D364" s="21">
        <f>'8.юрид-в нацвал'!D364+'12.юрид-в инвал'!D364</f>
        <v>10540294.417198906</v>
      </c>
      <c r="E364" s="28">
        <f>('8.юрид-в нацвал'!D364*'8.юрид-в нацвал'!E364+'12.юрид-в инвал'!D364*'12.юрид-в инвал'!E364)/('8.юрид-в нацвал'!D364+'12.юрид-в инвал'!D364)</f>
        <v>0.56320935264444616</v>
      </c>
      <c r="F364" s="21">
        <f t="shared" si="40"/>
        <v>20481524.286059998</v>
      </c>
      <c r="G364" s="28">
        <f t="shared" si="41"/>
        <v>4.6420502235927419</v>
      </c>
      <c r="H364" s="21">
        <f>'8.юрид-в нацвал'!H364+'12.юрид-в инвал'!H364</f>
        <v>10994562.242559999</v>
      </c>
      <c r="I364" s="28">
        <f>('8.юрид-в нацвал'!H364*'8.юрид-в нацвал'!I364+'12.юрид-в инвал'!H364*'12.юрид-в инвал'!I364)/('8.юрид-в нацвал'!H364+'12.юрид-в инвал'!H364)</f>
        <v>0.38710170237837682</v>
      </c>
      <c r="J364" s="21">
        <f>'8.юрид-в нацвал'!J364+'12.юрид-в инвал'!J364</f>
        <v>128813.21648999999</v>
      </c>
      <c r="K364" s="28">
        <f>('8.юрид-в нацвал'!J364*'8.юрид-в нацвал'!K364+'12.юрид-в инвал'!J364*'12.юрид-в инвал'!K364)/('8.юрид-в нацвал'!J364+'12.юрид-в инвал'!J364)</f>
        <v>8.0030293283611176</v>
      </c>
      <c r="L364" s="21">
        <f>'8.юрид-в нацвал'!L364+'12.юрид-в инвал'!L364</f>
        <v>799893.53166999994</v>
      </c>
      <c r="M364" s="28">
        <f>('8.юрид-в нацвал'!L364*'8.юрид-в нацвал'!M364+'12.юрид-в инвал'!L364*'12.юрид-в инвал'!M364)/('8.юрид-в нацвал'!L364+'12.юрид-в инвал'!L364)</f>
        <v>4.2957266752440626</v>
      </c>
      <c r="N364" s="21">
        <f>'8.юрид-в нацвал'!N364+'12.юрид-в инвал'!N364</f>
        <v>1233344.6583400001</v>
      </c>
      <c r="O364" s="28">
        <f>('8.юрид-в нацвал'!N364*'8.юрид-в нацвал'!O364+'12.юрид-в инвал'!N364*'12.юрид-в инвал'!O364)/('8.юрид-в нацвал'!N364+'12.юрид-в инвал'!N364)</f>
        <v>10.363761450103366</v>
      </c>
      <c r="P364" s="21">
        <f>'8.юрид-в нацвал'!P364+'12.юрид-в инвал'!P364</f>
        <v>7324910.6370000001</v>
      </c>
      <c r="Q364" s="28">
        <f>('8.юрид-в нацвал'!P364*'8.юрид-в нацвал'!Q364+'12.юрид-в инвал'!P364*'12.юрид-в инвал'!Q364)/('8.юрид-в нацвал'!P364+'12.юрид-в инвал'!P364)</f>
        <v>10.043964291305251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/>
      <c r="S365" s="30"/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8" x14ac:dyDescent="0.2">
      <c r="A371" s="42" t="s">
        <v>84</v>
      </c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x14ac:dyDescent="0.2">
      <c r="A192" s="23" t="s">
        <v>3</v>
      </c>
      <c r="B192" s="26">
        <f>'9.нерез-в нацвал'!B192+'13.нерез-в инвал'!B192</f>
        <v>63851493.279999994</v>
      </c>
      <c r="C192" s="28">
        <f>('9.нерез-в нацвал'!B192*'9.нерез-в нацвал'!C192+'13.нерез-в инвал'!B192*'13.нерез-в инвал'!C192)/('9.нерез-в нацвал'!B192+'13.нерез-в инвал'!B192)</f>
        <v>0.24762309729179768</v>
      </c>
      <c r="D192" s="21">
        <f>'9.нерез-в нацвал'!D192+'13.нерез-в инвал'!D192</f>
        <v>60563120.699999996</v>
      </c>
      <c r="E192" s="28">
        <f>('9.нерез-в нацвал'!D192*'9.нерез-в нацвал'!E192+'13.нерез-в инвал'!D192*'13.нерез-в инвал'!E192)/('9.нерез-в нацвал'!D192+'13.нерез-в инвал'!D192)</f>
        <v>0.13539090466320711</v>
      </c>
      <c r="F192" s="21">
        <f t="shared" si="26"/>
        <v>3288372.5799999996</v>
      </c>
      <c r="G192" s="28">
        <f t="shared" si="27"/>
        <v>2.3146430785224457</v>
      </c>
      <c r="H192" s="21">
        <f>'9.нерез-в нацвал'!H192+'13.нерез-в инвал'!H192</f>
        <v>1746130.76</v>
      </c>
      <c r="I192" s="28">
        <f>('9.нерез-в нацвал'!H192*'9.нерез-в нацвал'!I192+'13.нерез-в инвал'!H192*'13.нерез-в инвал'!I192)/('9.нерез-в нацвал'!H192+'13.нерез-в инвал'!H192)</f>
        <v>1.8477412424714422E-2</v>
      </c>
      <c r="J192" s="21">
        <f>'9.нерез-в нацвал'!J192+'13.нерез-в инвал'!J192</f>
        <v>278373.94</v>
      </c>
      <c r="K192" s="28">
        <f>('9.нерез-в нацвал'!J192*'9.нерез-в нацвал'!K192+'13.нерез-в инвал'!J192*'13.нерез-в инвал'!K192)/('9.нерез-в нацвал'!J192+'13.нерез-в инвал'!J192)</f>
        <v>2.6878639595358655</v>
      </c>
      <c r="L192" s="21">
        <f>'9.нерез-в нацвал'!L192+'13.нерез-в инвал'!L192</f>
        <v>377471.52</v>
      </c>
      <c r="M192" s="28">
        <f>('9.нерез-в нацвал'!L192*'9.нерез-в нацвал'!M192+'13.нерез-в инвал'!L192*'13.нерез-в инвал'!M192)/('9.нерез-в нацвал'!L192+'13.нерез-в инвал'!L192)</f>
        <v>3.4033329876118832</v>
      </c>
      <c r="N192" s="21">
        <f>'9.нерез-в нацвал'!N192+'13.нерез-в инвал'!N192</f>
        <v>452012.18</v>
      </c>
      <c r="O192" s="28">
        <f>('9.нерез-в нацвал'!N192*'9.нерез-в нацвал'!O192+'13.нерез-в инвал'!N192*'13.нерез-в инвал'!O192)/('9.нерез-в нацвал'!N192+'13.нерез-в инвал'!N192)</f>
        <v>5.9328729272295178</v>
      </c>
      <c r="P192" s="21">
        <f>'9.нерез-в нацвал'!P192+'13.нерез-в инвал'!P192</f>
        <v>431780.83999999997</v>
      </c>
      <c r="Q192" s="28">
        <f>('9.нерез-в нацвал'!P192*'9.нерез-в нацвал'!Q192+'13.нерез-в инвал'!P192*'13.нерез-в инвал'!Q192)/('9.нерез-в нацвал'!P192+'13.нерез-в инвал'!P192)</f>
        <v>6.5635457319041857</v>
      </c>
      <c r="R192" s="21">
        <f>'9.нерез-в нацвал'!R192+'13.нерез-в инвал'!R192</f>
        <v>2603.34</v>
      </c>
      <c r="S192" s="28">
        <f>('9.нерез-в нацвал'!R192*'9.нерез-в нацвал'!S192+'13.нерез-в инвал'!R192*'13.нерез-в инвал'!S192)/('9.нерез-в нацвал'!R192+'13.нерез-в инвал'!R192)</f>
        <v>11.718862000353404</v>
      </c>
    </row>
    <row r="193" spans="1:19" x14ac:dyDescent="0.2">
      <c r="A193" s="23" t="s">
        <v>4</v>
      </c>
      <c r="B193" s="26">
        <f>'9.нерез-в нацвал'!B193+'13.нерез-в инвал'!B193</f>
        <v>70982799.560000002</v>
      </c>
      <c r="C193" s="28">
        <f>('9.нерез-в нацвал'!B193*'9.нерез-в нацвал'!C193+'13.нерез-в инвал'!B193*'13.нерез-в инвал'!C193)/('9.нерез-в нацвал'!B193+'13.нерез-в инвал'!B193)</f>
        <v>0.19840877811103341</v>
      </c>
      <c r="D193" s="21">
        <f>'9.нерез-в нацвал'!D193+'13.нерез-в инвал'!D193</f>
        <v>68843749.599999994</v>
      </c>
      <c r="E193" s="28">
        <f>('9.нерез-в нацвал'!D193*'9.нерез-в нацвал'!E193+'13.нерез-в инвал'!D193*'13.нерез-в инвал'!E193)/('9.нерез-в нацвал'!D193+'13.нерез-в инвал'!D193)</f>
        <v>0.14341073994464704</v>
      </c>
      <c r="F193" s="21">
        <f t="shared" si="26"/>
        <v>2139049.96</v>
      </c>
      <c r="G193" s="28">
        <f t="shared" si="27"/>
        <v>1.9684801830902554</v>
      </c>
      <c r="H193" s="21">
        <f>'9.нерез-в нацвал'!H193+'13.нерез-в инвал'!H193</f>
        <v>1186776.9700000002</v>
      </c>
      <c r="I193" s="28">
        <f>('9.нерез-в нацвал'!H193*'9.нерез-в нацвал'!I193+'13.нерез-в инвал'!H193*'13.нерез-в инвал'!I193)/('9.нерез-в нацвал'!H193+'13.нерез-в инвал'!H193)</f>
        <v>4.5640563534022738E-2</v>
      </c>
      <c r="J193" s="21">
        <f>'9.нерез-в нацвал'!J193+'13.нерез-в инвал'!J193</f>
        <v>207952.48</v>
      </c>
      <c r="K193" s="28">
        <f>('9.нерез-в нацвал'!J193*'9.нерез-в нацвал'!K193+'13.нерез-в инвал'!J193*'13.нерез-в инвал'!K193)/('9.нерез-в нацвал'!J193+'13.нерез-в инвал'!J193)</f>
        <v>1.8709638649175995</v>
      </c>
      <c r="L193" s="21">
        <f>'9.нерез-в нацвал'!L193+'13.нерез-в инвал'!L193</f>
        <v>119916.59999999999</v>
      </c>
      <c r="M193" s="28">
        <f>('9.нерез-в нацвал'!L193*'9.нерез-в нацвал'!M193+'13.нерез-в инвал'!L193*'13.нерез-в инвал'!M193)/('9.нерез-в нацвал'!L193+'13.нерез-в инвал'!L193)</f>
        <v>3.416174940750484</v>
      </c>
      <c r="N193" s="21">
        <f>'9.нерез-в нацвал'!N193+'13.нерез-в инвал'!N193</f>
        <v>475274.05</v>
      </c>
      <c r="O193" s="28">
        <f>('9.нерез-в нацвал'!N193*'9.нерез-в нацвал'!O193+'13.нерез-в инвал'!N193*'13.нерез-в инвал'!O193)/('9.нерез-в нацвал'!N193+'13.нерез-в инвал'!N193)</f>
        <v>4.7521713525070455</v>
      </c>
      <c r="P193" s="21">
        <f>'9.нерез-в нацвал'!P193+'13.нерез-в инвал'!P193</f>
        <v>138039.1</v>
      </c>
      <c r="Q193" s="28">
        <f>('9.нерез-в нацвал'!P193*'9.нерез-в нацвал'!Q193+'13.нерез-в инвал'!P193*'13.нерез-в инвал'!Q193)/('9.нерез-в нацвал'!P193+'13.нерез-в инвал'!P193)</f>
        <v>6.9474176838301798</v>
      </c>
      <c r="R193" s="21">
        <f>'9.нерез-в нацвал'!R193+'13.нерез-в инвал'!R193</f>
        <v>11090.76</v>
      </c>
      <c r="S193" s="28">
        <f>('9.нерез-в нацвал'!R193*'9.нерез-в нацвал'!S193+'13.нерез-в инвал'!R193*'13.нерез-в инвал'!S193)/('9.нерез-в нацвал'!R193+'13.нерез-в инвал'!R193)</f>
        <v>12.639856799714368</v>
      </c>
    </row>
    <row r="194" spans="1:19" x14ac:dyDescent="0.2">
      <c r="A194" s="23" t="s">
        <v>5</v>
      </c>
      <c r="B194" s="26">
        <f>'9.нерез-в нацвал'!B194+'13.нерез-в инвал'!B194</f>
        <v>59710401.330000006</v>
      </c>
      <c r="C194" s="28">
        <f>('9.нерез-в нацвал'!B194*'9.нерез-в нацвал'!C194+'13.нерез-в инвал'!B194*'13.нерез-в инвал'!C194)/('9.нерез-в нацвал'!B194+'13.нерез-в инвал'!B194)</f>
        <v>0.29336124293137461</v>
      </c>
      <c r="D194" s="21">
        <f>'9.нерез-в нацвал'!D194+'13.нерез-в инвал'!D194</f>
        <v>57992292.020000003</v>
      </c>
      <c r="E194" s="28">
        <f>('9.нерез-в нацвал'!D194*'9.нерез-в нацвал'!E194+'13.нерез-в инвал'!D194*'13.нерез-в инвал'!E194)/('9.нерез-в нацвал'!D194+'13.нерез-в инвал'!D194)</f>
        <v>0.19749255922408024</v>
      </c>
      <c r="F194" s="21">
        <f t="shared" si="26"/>
        <v>1718109.31</v>
      </c>
      <c r="G194" s="28">
        <f t="shared" si="27"/>
        <v>3.5292698482612836</v>
      </c>
      <c r="H194" s="21">
        <f>'9.нерез-в нацвал'!H194+'13.нерез-в инвал'!H194</f>
        <v>473978.71</v>
      </c>
      <c r="I194" s="28">
        <f>('9.нерез-в нацвал'!H194*'9.нерез-в нацвал'!I194+'13.нерез-в инвал'!H194*'13.нерез-в инвал'!I194)/('9.нерез-в нацвал'!H194+'13.нерез-в инвал'!H194)</f>
        <v>6.4090944084809309E-2</v>
      </c>
      <c r="J194" s="21">
        <f>'9.нерез-в нацвал'!J194+'13.нерез-в инвал'!J194</f>
        <v>270250.99</v>
      </c>
      <c r="K194" s="28">
        <f>('9.нерез-в нацвал'!J194*'9.нерез-в нацвал'!K194+'13.нерез-в инвал'!J194*'13.нерез-в инвал'!K194)/('9.нерез-в нацвал'!J194+'13.нерез-в инвал'!J194)</f>
        <v>2.2941119594048498</v>
      </c>
      <c r="L194" s="21">
        <f>'9.нерез-в нацвал'!L194+'13.нерез-в инвал'!L194</f>
        <v>103173.56</v>
      </c>
      <c r="M194" s="28">
        <f>('9.нерез-в нацвал'!L194*'9.нерез-в нацвал'!M194+'13.нерез-в инвал'!L194*'13.нерез-в инвал'!M194)/('9.нерез-в нацвал'!L194+'13.нерез-в инвал'!L194)</f>
        <v>3.2657720088363718</v>
      </c>
      <c r="N194" s="21">
        <f>'9.нерез-в нацвал'!N194+'13.нерез-в инвал'!N194</f>
        <v>628543.38</v>
      </c>
      <c r="O194" s="28">
        <f>('9.нерез-в нацвал'!N194*'9.нерез-в нацвал'!O194+'13.нерез-в инвал'!N194*'13.нерез-в инвал'!O194)/('9.нерез-в нацвал'!N194+'13.нерез-в инвал'!N194)</f>
        <v>4.9205196392331727</v>
      </c>
      <c r="P194" s="21">
        <f>'9.нерез-в нацвал'!P194+'13.нерез-в инвал'!P194</f>
        <v>228657.24</v>
      </c>
      <c r="Q194" s="28">
        <f>('9.нерез-в нацвал'!P194*'9.нерез-в нацвал'!Q194+'13.нерез-в инвал'!P194*'13.нерез-в инвал'!Q194)/('9.нерез-в нацвал'!P194+'13.нерез-в инвал'!P194)</f>
        <v>7.9141281505015959</v>
      </c>
      <c r="R194" s="21">
        <f>'9.нерез-в нацвал'!R194+'13.нерез-в инвал'!R194</f>
        <v>13505.43</v>
      </c>
      <c r="S194" s="28">
        <f>('9.нерез-в нацвал'!R194*'9.нерез-в нацвал'!S194+'13.нерез-в инвал'!R194*'13.нерез-в инвал'!S194)/('9.нерез-в нацвал'!R194+'13.нерез-в инвал'!R194)</f>
        <v>12.882488228808738</v>
      </c>
    </row>
    <row r="195" spans="1:19" x14ac:dyDescent="0.2">
      <c r="A195" s="23" t="s">
        <v>6</v>
      </c>
      <c r="B195" s="26">
        <f>'9.нерез-в нацвал'!B195+'13.нерез-в инвал'!B195</f>
        <v>90134308.219999999</v>
      </c>
      <c r="C195" s="28">
        <f>('9.нерез-в нацвал'!B195*'9.нерез-в нацвал'!C195+'13.нерез-в инвал'!B195*'13.нерез-в инвал'!C195)/('9.нерез-в нацвал'!B195+'13.нерез-в инвал'!B195)</f>
        <v>0.20805682226824773</v>
      </c>
      <c r="D195" s="21">
        <f>'9.нерез-в нацвал'!D195+'13.нерез-в инвал'!D195</f>
        <v>87547647.479999989</v>
      </c>
      <c r="E195" s="28">
        <f>('9.нерез-в нацвал'!D195*'9.нерез-в нацвал'!E195+'13.нерез-в инвал'!D195*'13.нерез-в инвал'!E195)/('9.нерез-в нацвал'!D195+'13.нерез-в инвал'!D195)</f>
        <v>0.13037165578900836</v>
      </c>
      <c r="F195" s="21">
        <f t="shared" si="26"/>
        <v>2586660.7399999998</v>
      </c>
      <c r="G195" s="28">
        <f t="shared" si="27"/>
        <v>2.8373747935726596</v>
      </c>
      <c r="H195" s="21">
        <f>'9.нерез-в нацвал'!H195+'13.нерез-в инвал'!H195</f>
        <v>470729.46</v>
      </c>
      <c r="I195" s="28">
        <f>('9.нерез-в нацвал'!H195*'9.нерез-в нацвал'!I195+'13.нерез-в инвал'!H195*'13.нерез-в инвал'!I195)/('9.нерез-в нацвал'!H195+'13.нерез-в инвал'!H195)</f>
        <v>0.14963206445587662</v>
      </c>
      <c r="J195" s="21">
        <f>'9.нерез-в нацвал'!J195+'13.нерез-в инвал'!J195</f>
        <v>491288</v>
      </c>
      <c r="K195" s="28">
        <f>('9.нерез-в нацвал'!J195*'9.нерез-в нацвал'!K195+'13.нерез-в инвал'!J195*'13.нерез-в инвал'!K195)/('9.нерез-в нацвал'!J195+'13.нерез-в инвал'!J195)</f>
        <v>2.8256551871814506</v>
      </c>
      <c r="L195" s="21">
        <f>'9.нерез-в нацвал'!L195+'13.нерез-в инвал'!L195</f>
        <v>160339.32</v>
      </c>
      <c r="M195" s="28">
        <f>('9.нерез-в нацвал'!L195*'9.нерез-в нацвал'!M195+'13.нерез-в инвал'!L195*'13.нерез-в инвал'!M195)/('9.нерез-в нацвал'!L195+'13.нерез-в инвал'!L195)</f>
        <v>2.5846205004486706</v>
      </c>
      <c r="N195" s="21">
        <f>'9.нерез-в нацвал'!N195+'13.нерез-в инвал'!N195</f>
        <v>1010235.14</v>
      </c>
      <c r="O195" s="28">
        <f>('9.нерез-в нацвал'!N195*'9.нерез-в нацвал'!O195+'13.нерез-в инвал'!N195*'13.нерез-в инвал'!O195)/('9.нерез-в нацвал'!N195+'13.нерез-в инвал'!N195)</f>
        <v>2.6803040813844587</v>
      </c>
      <c r="P195" s="21">
        <f>'9.нерез-в нацвал'!P195+'13.нерез-в инвал'!P195</f>
        <v>429053.51</v>
      </c>
      <c r="Q195" s="28">
        <f>('9.нерез-в нацвал'!P195*'9.нерез-в нацвал'!Q195+'13.нерез-в инвал'!P195*'13.нерез-в инвал'!Q195)/('9.нерез-в нацвал'!P195+'13.нерез-в инвал'!P195)</f>
        <v>5.6710758788571667</v>
      </c>
      <c r="R195" s="21">
        <f>'9.нерез-в нацвал'!R195+'13.нерез-в инвал'!R195</f>
        <v>25015.31</v>
      </c>
      <c r="S195" s="28">
        <f>('9.нерез-в нацвал'!R195*'9.нерез-в нацвал'!S195+'13.нерез-в инвал'!R195*'13.нерез-в инвал'!S195)/('9.нерез-в нацвал'!R195+'13.нерез-в инвал'!R195)</f>
        <v>13.005259698960375</v>
      </c>
    </row>
    <row r="196" spans="1:19" x14ac:dyDescent="0.2">
      <c r="A196" s="23" t="s">
        <v>82</v>
      </c>
      <c r="B196" s="26">
        <f>'9.нерез-в нацвал'!B196+'13.нерез-в инвал'!B196</f>
        <v>41057428.089951627</v>
      </c>
      <c r="C196" s="28">
        <f>('9.нерез-в нацвал'!B196*'9.нерез-в нацвал'!C196+'13.нерез-в инвал'!B196*'13.нерез-в инвал'!C196)/('9.нерез-в нацвал'!B196+'13.нерез-в инвал'!B196)</f>
        <v>0.45245739075176211</v>
      </c>
      <c r="D196" s="21">
        <f>'9.нерез-в нацвал'!D196+'13.нерез-в инвал'!D196</f>
        <v>40131567.271160096</v>
      </c>
      <c r="E196" s="28">
        <f>('9.нерез-в нацвал'!D196*'9.нерез-в нацвал'!E196+'13.нерез-в инвал'!D196*'13.нерез-в инвал'!E196)/('9.нерез-в нацвал'!D196+'13.нерез-в инвал'!D196)</f>
        <v>0.32669745295050878</v>
      </c>
      <c r="F196" s="21">
        <f t="shared" si="26"/>
        <v>925860.81879153091</v>
      </c>
      <c r="G196" s="28">
        <f t="shared" si="27"/>
        <v>5.9035395636375032</v>
      </c>
      <c r="H196" s="21">
        <f>'9.нерез-в нацвал'!H196+'13.нерез-в инвал'!H196</f>
        <v>57529.198423922993</v>
      </c>
      <c r="I196" s="28">
        <f>('9.нерез-в нацвал'!H196*'9.нерез-в нацвал'!I196+'13.нерез-в инвал'!H196*'13.нерез-в инвал'!I196)/('9.нерез-в нацвал'!H196+'13.нерез-в инвал'!H196)</f>
        <v>1.2108846470228847</v>
      </c>
      <c r="J196" s="21">
        <f>'9.нерез-в нацвал'!J196+'13.нерез-в инвал'!J196</f>
        <v>308942.53977071994</v>
      </c>
      <c r="K196" s="28">
        <f>('9.нерез-в нацвал'!J196*'9.нерез-в нацвал'!K196+'13.нерез-в инвал'!J196*'13.нерез-в инвал'!K196)/('9.нерез-в нацвал'!J196+'13.нерез-в инвал'!J196)</f>
        <v>2.3915780031242742</v>
      </c>
      <c r="L196" s="21">
        <f>'9.нерез-в нацвал'!L196+'13.нерез-в инвал'!L196</f>
        <v>52413.373158720002</v>
      </c>
      <c r="M196" s="28">
        <f>('9.нерез-в нацвал'!L196*'9.нерез-в нацвал'!M196+'13.нерез-в инвал'!L196*'13.нерез-в инвал'!M196)/('9.нерез-в нацвал'!L196+'13.нерез-в инвал'!L196)</f>
        <v>6.2650856520835934</v>
      </c>
      <c r="N196" s="21">
        <f>'9.нерез-в нацвал'!N196+'13.нерез-в инвал'!N196</f>
        <v>403738.37359244103</v>
      </c>
      <c r="O196" s="28">
        <f>('9.нерез-в нацвал'!N196*'9.нерез-в нацвал'!O196+'13.нерез-в инвал'!N196*'13.нерез-в инвал'!O196)/('9.нерез-в нацвал'!N196+'13.нерез-в инвал'!N196)</f>
        <v>8.2912167494263596</v>
      </c>
      <c r="P196" s="21">
        <f>'9.нерез-в нацвал'!P196+'13.нерез-в инвал'!P196</f>
        <v>100223.73276572698</v>
      </c>
      <c r="Q196" s="28">
        <f>('9.нерез-в нацвал'!P196*'9.нерез-в нацвал'!Q196+'13.нерез-в инвал'!P196*'13.нерез-в инвал'!Q196)/('9.нерез-в нацвал'!P196+'13.нерез-в инвал'!P196)</f>
        <v>9.6080466873715018</v>
      </c>
      <c r="R196" s="21">
        <f>'9.нерез-в нацвал'!R196+'13.нерез-в инвал'!R196</f>
        <v>3013.6010799999999</v>
      </c>
      <c r="S196" s="28">
        <f>('9.нерез-в нацвал'!R196*'9.нерез-в нацвал'!S196+'13.нерез-в инвал'!R196*'13.нерез-в инвал'!S196)/('9.нерез-в нацвал'!R196+'13.нерез-в инвал'!R196)</f>
        <v>6.1466753323568621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1" spans="1:19" x14ac:dyDescent="0.2">
      <c r="A201" s="42" t="s">
        <v>81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customHeight="1" x14ac:dyDescent="0.2">
      <c r="A360" s="23" t="s">
        <v>3</v>
      </c>
      <c r="B360" s="26">
        <f>'7.физ-в нацвал'!B360+'8.юрид-в нацвал'!B360+'9.нерез-в нацвал'!B192</f>
        <v>560339053.09000003</v>
      </c>
      <c r="C360" s="28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1.6222819091927421</v>
      </c>
      <c r="D360" s="21">
        <f>'7.физ-в нацвал'!D360+'8.юрид-в нацвал'!D360+'9.нерез-в нацвал'!D192</f>
        <v>547446860.30000007</v>
      </c>
      <c r="E360" s="28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1.4041218267540374</v>
      </c>
      <c r="F360" s="21">
        <f t="shared" si="32"/>
        <v>12892192.790000001</v>
      </c>
      <c r="G360" s="28">
        <f t="shared" si="33"/>
        <v>10.886109569798025</v>
      </c>
      <c r="H360" s="21">
        <f>'7.физ-в нацвал'!H360+'8.юрид-в нацвал'!H360+'9.нерез-в нацвал'!H192</f>
        <v>1241076.52</v>
      </c>
      <c r="I360" s="28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2.050525769031549</v>
      </c>
      <c r="J360" s="21">
        <f>'7.физ-в нацвал'!J360+'8.юрид-в нацвал'!J360+'9.нерез-в нацвал'!J192</f>
        <v>1045121.3500000001</v>
      </c>
      <c r="K360" s="28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5.4800992779450919</v>
      </c>
      <c r="L360" s="21">
        <f>'7.физ-в нацвал'!L360+'8.юрид-в нацвал'!L360+'9.нерез-в нацвал'!L192</f>
        <v>1216981.6599999999</v>
      </c>
      <c r="M360" s="28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8.889170306149067</v>
      </c>
      <c r="N360" s="21">
        <f>'7.физ-в нацвал'!N360+'8.юрид-в нацвал'!N360+'9.нерез-в нацвал'!N192</f>
        <v>7234688.29</v>
      </c>
      <c r="O360" s="28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12.90370140964292</v>
      </c>
      <c r="P360" s="21">
        <f>'7.физ-в нацвал'!P360+'8.юрид-в нацвал'!P360+'9.нерез-в нацвал'!P192</f>
        <v>2032237.66</v>
      </c>
      <c r="Q360" s="28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12.909217674915038</v>
      </c>
      <c r="R360" s="22">
        <f>'7.физ-в нацвал'!R360+'8.юрид-в нацвал'!R360+'9.нерез-в нацвал'!R192</f>
        <v>122087.31</v>
      </c>
      <c r="S360" s="3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13.652378158712834</v>
      </c>
    </row>
    <row r="361" spans="1:19" ht="14.25" customHeight="1" x14ac:dyDescent="0.2">
      <c r="A361" s="23" t="s">
        <v>4</v>
      </c>
      <c r="B361" s="26">
        <f>'7.физ-в нацвал'!B361+'8.юрид-в нацвал'!B361+'9.нерез-в нацвал'!B193</f>
        <v>556631356.2299999</v>
      </c>
      <c r="C361" s="28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1.7471564303006217</v>
      </c>
      <c r="D361" s="21">
        <f>'7.физ-в нацвал'!D361+'8.юрид-в нацвал'!D361+'9.нерез-в нацвал'!D193</f>
        <v>546900177.74000001</v>
      </c>
      <c r="E361" s="28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1.6097998537785232</v>
      </c>
      <c r="F361" s="21">
        <f t="shared" si="32"/>
        <v>9731178.4899999984</v>
      </c>
      <c r="G361" s="28">
        <f t="shared" si="33"/>
        <v>9.4667081979399477</v>
      </c>
      <c r="H361" s="21">
        <f>'7.физ-в нацвал'!H361+'8.юрид-в нацвал'!H361+'9.нерез-в нацвал'!H193</f>
        <v>1649053.77</v>
      </c>
      <c r="I361" s="28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0.9851756381479303</v>
      </c>
      <c r="J361" s="21">
        <f>'7.физ-в нацвал'!J361+'8.юрид-в нацвал'!J361+'9.нерез-в нацвал'!J193</f>
        <v>900298.42</v>
      </c>
      <c r="K361" s="28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5.8855076732223948</v>
      </c>
      <c r="L361" s="21">
        <f>'7.физ-в нацвал'!L361+'8.юрид-в нацвал'!L361+'9.нерез-в нацвал'!L193</f>
        <v>1029342.49</v>
      </c>
      <c r="M361" s="28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8.6352108785483033</v>
      </c>
      <c r="N361" s="21">
        <f>'7.физ-в нацвал'!N361+'8.юрид-в нацвал'!N361+'9.нерез-в нацвал'!N193</f>
        <v>3887234.55</v>
      </c>
      <c r="O361" s="28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12.501599288831168</v>
      </c>
      <c r="P361" s="21">
        <f>'7.физ-в нацвал'!P361+'8.юрид-в нацвал'!P361+'9.нерез-в нацвал'!P193</f>
        <v>2039404.47</v>
      </c>
      <c r="Q361" s="28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12.736594338934614</v>
      </c>
      <c r="R361" s="22">
        <f>'7.физ-в нацвал'!R361+'8.юрид-в нацвал'!R361+'9.нерез-в нацвал'!R193</f>
        <v>225844.79</v>
      </c>
      <c r="S361" s="3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7.6982105586761591</v>
      </c>
    </row>
    <row r="362" spans="1:19" ht="14.25" customHeight="1" x14ac:dyDescent="0.2">
      <c r="A362" s="23" t="s">
        <v>5</v>
      </c>
      <c r="B362" s="26">
        <f>'7.физ-в нацвал'!B362+'8.юрид-в нацвал'!B362+'9.нерез-в нацвал'!B194</f>
        <v>640570897.13999999</v>
      </c>
      <c r="C362" s="28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1.7541054752481613</v>
      </c>
      <c r="D362" s="21">
        <f>'7.физ-в нацвал'!D362+'8.юрид-в нацвал'!D362+'9.нерез-в нацвал'!D194</f>
        <v>628212257.97000003</v>
      </c>
      <c r="E362" s="28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1.5974363736180448</v>
      </c>
      <c r="F362" s="21">
        <f t="shared" si="32"/>
        <v>12358639.17</v>
      </c>
      <c r="G362" s="28">
        <f t="shared" si="33"/>
        <v>9.7178827759157027</v>
      </c>
      <c r="H362" s="21">
        <f>'7.физ-в нацвал'!H362+'8.юрид-в нацвал'!H362+'9.нерез-в нацвал'!H194</f>
        <v>1910665.7999999998</v>
      </c>
      <c r="I362" s="28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0.86914855135837932</v>
      </c>
      <c r="J362" s="21">
        <f>'7.физ-в нацвал'!J362+'8.юрид-в нацвал'!J362+'9.нерез-в нацвал'!J194</f>
        <v>1097516.6000000001</v>
      </c>
      <c r="K362" s="28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6.0490360715273033</v>
      </c>
      <c r="L362" s="21">
        <f>'7.физ-в нацвал'!L362+'8.юрид-в нацвал'!L362+'9.нерез-в нацвал'!L194</f>
        <v>1000148.8899999999</v>
      </c>
      <c r="M362" s="28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8.449648609718496</v>
      </c>
      <c r="N362" s="21">
        <f>'7.физ-в нацвал'!N362+'8.юрид-в нацвал'!N362+'9.нерез-в нацвал'!N194</f>
        <v>5808112.6900000004</v>
      </c>
      <c r="O362" s="28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12.147168665179603</v>
      </c>
      <c r="P362" s="21">
        <f>'7.физ-в нацвал'!P362+'8.юрид-в нацвал'!P362+'9.нерез-в нацвал'!P194</f>
        <v>2493045.19</v>
      </c>
      <c r="Q362" s="28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12.904761683882715</v>
      </c>
      <c r="R362" s="22">
        <f>'7.физ-в нацвал'!R362+'8.юрид-в нацвал'!R362+'9.нерез-в нацвал'!R194</f>
        <v>49150</v>
      </c>
      <c r="S362" s="3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12.717225135300083</v>
      </c>
    </row>
    <row r="363" spans="1:19" ht="14.25" customHeight="1" x14ac:dyDescent="0.2">
      <c r="A363" s="23" t="s">
        <v>6</v>
      </c>
      <c r="B363" s="26">
        <f>'7.физ-в нацвал'!B363+'8.юрид-в нацвал'!B363+'9.нерез-в нацвал'!B195</f>
        <v>660715064.4000001</v>
      </c>
      <c r="C363" s="28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1.8068923490973183</v>
      </c>
      <c r="D363" s="21">
        <f>'7.физ-в нацвал'!D363+'8.юрид-в нацвал'!D363+'9.нерез-в нацвал'!D195</f>
        <v>645147227.57000005</v>
      </c>
      <c r="E363" s="28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1.6050295723598231</v>
      </c>
      <c r="F363" s="21">
        <f t="shared" si="32"/>
        <v>15567836.83</v>
      </c>
      <c r="G363" s="28">
        <f t="shared" si="33"/>
        <v>10.17229418262729</v>
      </c>
      <c r="H363" s="21">
        <f>'7.физ-в нацвал'!H363+'8.юрид-в нацвал'!H363+'9.нерез-в нацвал'!H195</f>
        <v>2051352.41</v>
      </c>
      <c r="I363" s="28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1.3047452848435726</v>
      </c>
      <c r="J363" s="21">
        <f>'7.физ-в нацвал'!J363+'8.юрид-в нацвал'!J363+'9.нерез-в нацвал'!J195</f>
        <v>1284412.73</v>
      </c>
      <c r="K363" s="28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5.9971479022167555</v>
      </c>
      <c r="L363" s="21">
        <f>'7.физ-в нацвал'!L363+'8.юрид-в нацвал'!L363+'9.нерез-в нацвал'!L195</f>
        <v>1084998.5999999999</v>
      </c>
      <c r="M363" s="28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8.5763137592066911</v>
      </c>
      <c r="N363" s="21">
        <f>'7.физ-в нацвал'!N363+'8.юрид-в нацвал'!N363+'9.нерез-в нацвал'!N195</f>
        <v>6239147.8799999999</v>
      </c>
      <c r="O363" s="28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13.024056687385311</v>
      </c>
      <c r="P363" s="21">
        <f>'7.физ-в нацвал'!P363+'8.юрид-в нацвал'!P363+'9.нерез-в нацвал'!P195</f>
        <v>4837616.290000001</v>
      </c>
      <c r="Q363" s="28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11.671710808299764</v>
      </c>
      <c r="R363" s="22">
        <f>'7.физ-в нацвал'!R363+'8.юрид-в нацвал'!R363+'9.нерез-в нацвал'!R195</f>
        <v>70308.92</v>
      </c>
      <c r="S363" s="30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13.565108064524395</v>
      </c>
    </row>
    <row r="364" spans="1:19" ht="14.25" customHeight="1" x14ac:dyDescent="0.2">
      <c r="A364" s="23" t="s">
        <v>83</v>
      </c>
      <c r="B364" s="26">
        <f>'7.физ-в нацвал'!B364+'8.юрид-в нацвал'!B364+'9.нерез-в нацвал'!B196</f>
        <v>589002315.71410644</v>
      </c>
      <c r="C364" s="28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2.8134962319928012</v>
      </c>
      <c r="D364" s="21">
        <f>'7.физ-в нацвал'!D364+'8.юрид-в нацвал'!D364+'9.нерез-в нацвал'!D196</f>
        <v>559864737.25800633</v>
      </c>
      <c r="E364" s="28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2.6143733869111974</v>
      </c>
      <c r="F364" s="21">
        <f t="shared" si="32"/>
        <v>29137578.456099998</v>
      </c>
      <c r="G364" s="28">
        <f t="shared" si="33"/>
        <v>6.6395471686429728</v>
      </c>
      <c r="H364" s="21">
        <f>'7.физ-в нацвал'!H364+'8.юрид-в нацвал'!H364+'9.нерез-в нацвал'!H196</f>
        <v>11329692.521129997</v>
      </c>
      <c r="I364" s="28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0.66816766871393174</v>
      </c>
      <c r="J364" s="21">
        <f>'7.физ-в нацвал'!J364+'8.юрид-в нацвал'!J364+'9.нерез-в нацвал'!J196</f>
        <v>796762.68193999992</v>
      </c>
      <c r="K364" s="28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6.4772597643766607</v>
      </c>
      <c r="L364" s="21">
        <f>'7.физ-в нацвал'!L364+'8.юрид-в нацвал'!L364+'9.нерез-в нацвал'!L196</f>
        <v>1926795.8224399998</v>
      </c>
      <c r="M364" s="28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8.0476770445859547</v>
      </c>
      <c r="N364" s="21">
        <f>'7.физ-в нацвал'!N364+'8.юрид-в нацвал'!N364+'9.нерез-в нацвал'!N196</f>
        <v>5886882.7668700004</v>
      </c>
      <c r="O364" s="28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11.800705102440146</v>
      </c>
      <c r="P364" s="21">
        <f>'7.физ-в нацвал'!P364+'8.юрид-в нацвал'!P364+'9.нерез-в нацвал'!P196</f>
        <v>9147842.5846100003</v>
      </c>
      <c r="Q364" s="28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10.401011456396926</v>
      </c>
      <c r="R364" s="22">
        <f>'7.физ-в нацвал'!R364+'8.юрид-в нацвал'!R364+'9.нерез-в нацвал'!R196</f>
        <v>49602.079110000006</v>
      </c>
      <c r="S364" s="30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12.236178633174235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2" t="s">
        <v>84</v>
      </c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9" t="s">
        <v>10</v>
      </c>
      <c r="C6" s="59" t="s">
        <v>50</v>
      </c>
      <c r="D6" s="59" t="s">
        <v>33</v>
      </c>
      <c r="E6" s="59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9"/>
      <c r="C7" s="59"/>
      <c r="D7" s="59"/>
      <c r="E7" s="59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9"/>
      <c r="C8" s="59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x14ac:dyDescent="0.2">
      <c r="A360" s="23" t="s">
        <v>3</v>
      </c>
      <c r="B360" s="26">
        <f t="shared" si="109"/>
        <v>513296690.24000001</v>
      </c>
      <c r="C360" s="28">
        <f t="shared" si="106"/>
        <v>1.590914994831895</v>
      </c>
      <c r="D360" s="21">
        <v>504864997.24000001</v>
      </c>
      <c r="E360" s="28">
        <v>1.4459309339502</v>
      </c>
      <c r="F360" s="21">
        <f t="shared" si="107"/>
        <v>8431693</v>
      </c>
      <c r="G360" s="28">
        <f t="shared" si="108"/>
        <v>10.272134471973796</v>
      </c>
      <c r="H360" s="21">
        <v>1001133.35</v>
      </c>
      <c r="I360" s="28">
        <v>1.2242451347765</v>
      </c>
      <c r="J360" s="21">
        <v>886735.93</v>
      </c>
      <c r="K360" s="28">
        <v>5.5614811632816092</v>
      </c>
      <c r="L360" s="21">
        <v>1143421.76</v>
      </c>
      <c r="M360" s="28">
        <v>9.0074751083099898</v>
      </c>
      <c r="N360" s="21">
        <v>3461069.39</v>
      </c>
      <c r="O360" s="28">
        <v>12.961494179895702</v>
      </c>
      <c r="P360" s="21">
        <v>1819197.9</v>
      </c>
      <c r="Q360" s="28">
        <v>13.002522061728401</v>
      </c>
      <c r="R360" s="22">
        <v>120134.67</v>
      </c>
      <c r="S360" s="30">
        <v>13.652610793370499</v>
      </c>
    </row>
    <row r="361" spans="1:19" x14ac:dyDescent="0.2">
      <c r="A361" s="23" t="s">
        <v>4</v>
      </c>
      <c r="B361" s="26">
        <f t="shared" si="109"/>
        <v>520015227.45999992</v>
      </c>
      <c r="C361" s="28">
        <f t="shared" si="106"/>
        <v>1.7731972997370129</v>
      </c>
      <c r="D361" s="21">
        <v>512273674.31999999</v>
      </c>
      <c r="E361" s="28">
        <v>1.66069326526992</v>
      </c>
      <c r="F361" s="21">
        <f t="shared" si="107"/>
        <v>7741553.1399999997</v>
      </c>
      <c r="G361" s="28">
        <f t="shared" si="108"/>
        <v>9.2178087452745796</v>
      </c>
      <c r="H361" s="21">
        <v>1488667.71</v>
      </c>
      <c r="I361" s="28">
        <v>0.79898570682372105</v>
      </c>
      <c r="J361" s="21">
        <v>782721.17</v>
      </c>
      <c r="K361" s="28">
        <v>6.0153177938192197</v>
      </c>
      <c r="L361" s="21">
        <v>897983.32</v>
      </c>
      <c r="M361" s="28">
        <v>8.8842889288856703</v>
      </c>
      <c r="N361" s="21">
        <v>2888643.03</v>
      </c>
      <c r="O361" s="28">
        <v>12.5536685992315</v>
      </c>
      <c r="P361" s="21">
        <v>1667456.88</v>
      </c>
      <c r="Q361" s="28">
        <v>12.602282983653499</v>
      </c>
      <c r="R361" s="22">
        <v>16081.03</v>
      </c>
      <c r="S361" s="30">
        <v>12.912195226300799</v>
      </c>
    </row>
    <row r="362" spans="1:19" x14ac:dyDescent="0.2">
      <c r="A362" s="23" t="s">
        <v>5</v>
      </c>
      <c r="B362" s="26">
        <f t="shared" si="109"/>
        <v>590563922.27999997</v>
      </c>
      <c r="C362" s="28">
        <f t="shared" si="106"/>
        <v>1.7593887895831739</v>
      </c>
      <c r="D362" s="21">
        <v>581128974.34000003</v>
      </c>
      <c r="E362" s="28">
        <v>1.6359569150833202</v>
      </c>
      <c r="F362" s="21">
        <f t="shared" si="107"/>
        <v>9434947.9399999995</v>
      </c>
      <c r="G362" s="28">
        <f t="shared" si="108"/>
        <v>9.3619573554213158</v>
      </c>
      <c r="H362" s="21">
        <v>1758823.64</v>
      </c>
      <c r="I362" s="28">
        <v>0.67219297234371889</v>
      </c>
      <c r="J362" s="21">
        <v>1014545.33</v>
      </c>
      <c r="K362" s="28">
        <v>6.0818378264084103</v>
      </c>
      <c r="L362" s="21">
        <v>947058.22</v>
      </c>
      <c r="M362" s="28">
        <v>8.4126047472561893</v>
      </c>
      <c r="N362" s="21">
        <v>3701118.56</v>
      </c>
      <c r="O362" s="28">
        <v>12.7166488583657</v>
      </c>
      <c r="P362" s="21">
        <v>1977464.92</v>
      </c>
      <c r="Q362" s="28">
        <v>12.8911880415558</v>
      </c>
      <c r="R362" s="22">
        <v>35937.270000000004</v>
      </c>
      <c r="S362" s="30">
        <v>12.579906386879099</v>
      </c>
    </row>
    <row r="363" spans="1:19" x14ac:dyDescent="0.2">
      <c r="A363" s="23" t="s">
        <v>6</v>
      </c>
      <c r="B363" s="26">
        <f t="shared" si="109"/>
        <v>618448228</v>
      </c>
      <c r="C363" s="28">
        <f t="shared" si="106"/>
        <v>1.7844842509142129</v>
      </c>
      <c r="D363" s="21">
        <v>608140406.99000001</v>
      </c>
      <c r="E363" s="28">
        <v>1.6516995540372301</v>
      </c>
      <c r="F363" s="21">
        <f t="shared" si="107"/>
        <v>10307821.01</v>
      </c>
      <c r="G363" s="28">
        <f t="shared" si="108"/>
        <v>9.6185104260361953</v>
      </c>
      <c r="H363" s="21">
        <v>1769081.13</v>
      </c>
      <c r="I363" s="28">
        <v>0.75059661446956893</v>
      </c>
      <c r="J363" s="21">
        <v>1034177.89</v>
      </c>
      <c r="K363" s="28">
        <v>5.6890597460945491</v>
      </c>
      <c r="L363" s="21">
        <v>920799.58</v>
      </c>
      <c r="M363" s="28">
        <v>8.8454847662940885</v>
      </c>
      <c r="N363" s="21">
        <v>4125709.93</v>
      </c>
      <c r="O363" s="28">
        <v>12.680154240703001</v>
      </c>
      <c r="P363" s="21">
        <v>2413990.14</v>
      </c>
      <c r="Q363" s="28">
        <v>12.787293800214099</v>
      </c>
      <c r="R363" s="22">
        <v>44062.34</v>
      </c>
      <c r="S363" s="30">
        <v>13.765943200020702</v>
      </c>
    </row>
    <row r="364" spans="1:19" x14ac:dyDescent="0.2">
      <c r="A364" s="23" t="s">
        <v>82</v>
      </c>
      <c r="B364" s="26">
        <f t="shared" si="109"/>
        <v>546157911.16221642</v>
      </c>
      <c r="C364" s="28">
        <f t="shared" si="106"/>
        <v>2.8239466741163004</v>
      </c>
      <c r="D364" s="21">
        <v>537436133.25387633</v>
      </c>
      <c r="E364" s="28">
        <v>2.6939393686189645</v>
      </c>
      <c r="F364" s="21">
        <f t="shared" si="107"/>
        <v>8721777.9083399996</v>
      </c>
      <c r="G364" s="28">
        <f t="shared" si="108"/>
        <v>10.834999500218618</v>
      </c>
      <c r="H364" s="21">
        <v>607945.74884999974</v>
      </c>
      <c r="I364" s="28">
        <v>5.381616637606002</v>
      </c>
      <c r="J364" s="21">
        <v>651939.3110799999</v>
      </c>
      <c r="K364" s="28">
        <v>6.1550765977270459</v>
      </c>
      <c r="L364" s="21">
        <v>1098402.1865599998</v>
      </c>
      <c r="M364" s="28">
        <v>10.735043229136362</v>
      </c>
      <c r="N364" s="21">
        <v>4524595.9862299999</v>
      </c>
      <c r="O364" s="28">
        <v>11.943432953686331</v>
      </c>
      <c r="P364" s="21">
        <v>1789572.2846899999</v>
      </c>
      <c r="Q364" s="28">
        <v>11.611806196500721</v>
      </c>
      <c r="R364" s="22">
        <v>49322.390930000009</v>
      </c>
      <c r="S364" s="30">
        <v>12.270727528106878</v>
      </c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3" x14ac:dyDescent="0.2">
      <c r="A369" s="42" t="s">
        <v>81</v>
      </c>
    </row>
    <row r="370" spans="1:3" x14ac:dyDescent="0.2">
      <c r="B370" s="41"/>
      <c r="C370" s="41"/>
    </row>
    <row r="371" spans="1:3" x14ac:dyDescent="0.2">
      <c r="B371" s="41"/>
      <c r="C371" s="41"/>
    </row>
    <row r="372" spans="1:3" x14ac:dyDescent="0.2">
      <c r="B372" s="41"/>
      <c r="C372" s="41"/>
    </row>
    <row r="373" spans="1:3" x14ac:dyDescent="0.2">
      <c r="B373" s="41"/>
      <c r="C373" s="41"/>
    </row>
    <row r="374" spans="1:3" x14ac:dyDescent="0.2">
      <c r="B374" s="41"/>
      <c r="C374" s="41"/>
    </row>
    <row r="375" spans="1:3" x14ac:dyDescent="0.2">
      <c r="B375" s="41"/>
      <c r="C375" s="41"/>
    </row>
    <row r="376" spans="1:3" x14ac:dyDescent="0.2">
      <c r="B376" s="41"/>
      <c r="C376" s="41"/>
    </row>
    <row r="377" spans="1:3" x14ac:dyDescent="0.2">
      <c r="B377" s="41"/>
      <c r="C377" s="41"/>
    </row>
    <row r="378" spans="1:3" x14ac:dyDescent="0.2">
      <c r="B378" s="41"/>
      <c r="C378" s="41"/>
    </row>
    <row r="379" spans="1:3" x14ac:dyDescent="0.2">
      <c r="B379" s="41"/>
      <c r="C379" s="41"/>
    </row>
    <row r="380" spans="1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D362" sqref="D362:E36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customHeight="1" x14ac:dyDescent="0.2">
      <c r="A360" s="23" t="s">
        <v>3</v>
      </c>
      <c r="B360" s="26">
        <f t="shared" si="104"/>
        <v>34566961.909999996</v>
      </c>
      <c r="C360" s="28">
        <f t="shared" si="105"/>
        <v>2.3183860791947746</v>
      </c>
      <c r="D360" s="21">
        <v>30513139.050000001</v>
      </c>
      <c r="E360" s="28">
        <v>1.00540738294181</v>
      </c>
      <c r="F360" s="21">
        <f t="shared" si="106"/>
        <v>4053822.86</v>
      </c>
      <c r="G360" s="28">
        <f t="shared" si="107"/>
        <v>12.201181384279819</v>
      </c>
      <c r="H360" s="21">
        <v>175432.97</v>
      </c>
      <c r="I360" s="28">
        <v>7.368303945375831</v>
      </c>
      <c r="J360" s="21">
        <v>137148.15</v>
      </c>
      <c r="K360" s="28">
        <v>4.7727680686906799</v>
      </c>
      <c r="L360" s="21">
        <v>47565.18</v>
      </c>
      <c r="M360" s="28">
        <v>5.9532762369447596</v>
      </c>
      <c r="N360" s="21">
        <v>3631606.95</v>
      </c>
      <c r="O360" s="28">
        <v>12.801361694387101</v>
      </c>
      <c r="P360" s="21">
        <v>62069.61</v>
      </c>
      <c r="Q360" s="28">
        <v>11.9466757403502</v>
      </c>
      <c r="R360" s="22"/>
      <c r="S360" s="30"/>
    </row>
    <row r="361" spans="1:19" ht="14.25" customHeight="1" x14ac:dyDescent="0.2">
      <c r="A361" s="23" t="s">
        <v>4</v>
      </c>
      <c r="B361" s="26">
        <f t="shared" si="104"/>
        <v>24399274.010000005</v>
      </c>
      <c r="C361" s="28">
        <f t="shared" si="105"/>
        <v>1.5770346089940892</v>
      </c>
      <c r="D361" s="21">
        <v>22699882.920000002</v>
      </c>
      <c r="E361" s="28">
        <v>0.88607039195689397</v>
      </c>
      <c r="F361" s="21">
        <f t="shared" si="106"/>
        <v>1699391.09</v>
      </c>
      <c r="G361" s="28">
        <f t="shared" si="107"/>
        <v>10.806697469385929</v>
      </c>
      <c r="H361" s="21">
        <v>74649.19</v>
      </c>
      <c r="I361" s="28">
        <v>5.3034522276798999</v>
      </c>
      <c r="J361" s="21">
        <v>99345.4</v>
      </c>
      <c r="K361" s="28">
        <v>4.8163698369526902</v>
      </c>
      <c r="L361" s="21">
        <v>105695.19</v>
      </c>
      <c r="M361" s="28">
        <v>6.2853393612329898</v>
      </c>
      <c r="N361" s="21">
        <v>907128.76</v>
      </c>
      <c r="O361" s="28">
        <v>12.372751059177098</v>
      </c>
      <c r="P361" s="21">
        <v>313882.55</v>
      </c>
      <c r="Q361" s="28">
        <v>13.417707759478798</v>
      </c>
      <c r="R361" s="22">
        <v>198690</v>
      </c>
      <c r="S361" s="30">
        <v>7</v>
      </c>
    </row>
    <row r="362" spans="1:19" ht="14.25" customHeight="1" x14ac:dyDescent="0.2">
      <c r="A362" s="23" t="s">
        <v>5</v>
      </c>
      <c r="B362" s="26">
        <f t="shared" si="104"/>
        <v>33722103.030000009</v>
      </c>
      <c r="C362" s="28">
        <f t="shared" si="105"/>
        <v>2.0516596604562345</v>
      </c>
      <c r="D362" s="21">
        <v>31200608.920000002</v>
      </c>
      <c r="E362" s="28">
        <v>1.3314969914664101</v>
      </c>
      <c r="F362" s="21">
        <f t="shared" si="106"/>
        <v>2521494.1100000003</v>
      </c>
      <c r="G362" s="28">
        <f t="shared" si="107"/>
        <v>10.962849936421197</v>
      </c>
      <c r="H362" s="21">
        <v>85428.479999999996</v>
      </c>
      <c r="I362" s="28">
        <v>5.3887914896765094</v>
      </c>
      <c r="J362" s="21">
        <v>50885</v>
      </c>
      <c r="K362" s="28">
        <v>5.0977296845828803</v>
      </c>
      <c r="L362" s="21">
        <v>31807.599999999999</v>
      </c>
      <c r="M362" s="28">
        <v>8.9569453306756905</v>
      </c>
      <c r="N362" s="21">
        <v>1959937.1</v>
      </c>
      <c r="O362" s="28">
        <v>10.972758498882399</v>
      </c>
      <c r="P362" s="21">
        <v>393435.93</v>
      </c>
      <c r="Q362" s="28">
        <v>13.044542975269199</v>
      </c>
      <c r="R362" s="22"/>
      <c r="S362" s="30"/>
    </row>
    <row r="363" spans="1:19" ht="14.25" customHeight="1" x14ac:dyDescent="0.2">
      <c r="A363" s="23" t="s">
        <v>6</v>
      </c>
      <c r="B363" s="26">
        <f t="shared" si="104"/>
        <v>27244726.430000007</v>
      </c>
      <c r="C363" s="28">
        <f t="shared" si="105"/>
        <v>2.7312000478178393</v>
      </c>
      <c r="D363" s="21">
        <v>22468290.59</v>
      </c>
      <c r="E363" s="28">
        <v>0.88642397191819511</v>
      </c>
      <c r="F363" s="21">
        <f t="shared" si="106"/>
        <v>4776435.84</v>
      </c>
      <c r="G363" s="28">
        <f t="shared" si="107"/>
        <v>11.409002144452538</v>
      </c>
      <c r="H363" s="21">
        <v>197049.1</v>
      </c>
      <c r="I363" s="28">
        <v>6.5539951666868799</v>
      </c>
      <c r="J363" s="21">
        <v>147179.87</v>
      </c>
      <c r="K363" s="28">
        <v>5.7485452324424502</v>
      </c>
      <c r="L363" s="21">
        <v>137640.26</v>
      </c>
      <c r="M363" s="28">
        <v>6.9239083818934999</v>
      </c>
      <c r="N363" s="21">
        <v>2019125.19</v>
      </c>
      <c r="O363" s="28">
        <v>13.717653706306299</v>
      </c>
      <c r="P363" s="21">
        <v>2273441.42</v>
      </c>
      <c r="Q363" s="28">
        <v>10.416441280637901</v>
      </c>
      <c r="R363" s="22">
        <v>2000</v>
      </c>
      <c r="S363" s="30">
        <v>12.5</v>
      </c>
    </row>
    <row r="364" spans="1:19" ht="14.25" customHeight="1" x14ac:dyDescent="0.2">
      <c r="A364" s="23" t="s">
        <v>83</v>
      </c>
      <c r="B364" s="26">
        <f t="shared" si="104"/>
        <v>30406401.527800001</v>
      </c>
      <c r="C364" s="28">
        <f t="shared" si="105"/>
        <v>3.2078091127963351</v>
      </c>
      <c r="D364" s="21">
        <v>10352501.994890001</v>
      </c>
      <c r="E364" s="28">
        <v>0.28671293173006251</v>
      </c>
      <c r="F364" s="21">
        <f t="shared" si="106"/>
        <v>20053899.532909997</v>
      </c>
      <c r="G364" s="28">
        <f t="shared" si="107"/>
        <v>4.7157778742896745</v>
      </c>
      <c r="H364" s="21">
        <v>10715686.269609999</v>
      </c>
      <c r="I364" s="28">
        <v>0.39708142744597752</v>
      </c>
      <c r="J364" s="21">
        <v>126602.48349</v>
      </c>
      <c r="K364" s="28">
        <v>8.0615513164922667</v>
      </c>
      <c r="L364" s="21">
        <v>799841.41666999995</v>
      </c>
      <c r="M364" s="28">
        <v>4.2957666504129071</v>
      </c>
      <c r="N364" s="21">
        <v>1131242.86414</v>
      </c>
      <c r="O364" s="28">
        <v>10.980572853503295</v>
      </c>
      <c r="P364" s="21">
        <v>7280376.4989999998</v>
      </c>
      <c r="Q364" s="28">
        <v>10.08690917772136</v>
      </c>
      <c r="R364" s="22">
        <v>150</v>
      </c>
      <c r="S364" s="30">
        <v>0</v>
      </c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2" t="s">
        <v>84</v>
      </c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D194" sqref="D194:E196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x14ac:dyDescent="0.2">
      <c r="A192" s="23" t="s">
        <v>3</v>
      </c>
      <c r="B192" s="26">
        <f t="shared" si="98"/>
        <v>12475400.939999999</v>
      </c>
      <c r="C192" s="28">
        <f t="shared" si="99"/>
        <v>0.98409215932582339</v>
      </c>
      <c r="D192" s="21">
        <v>12068724.01</v>
      </c>
      <c r="E192" s="28">
        <v>0.6632046000031121</v>
      </c>
      <c r="F192" s="21">
        <f t="shared" si="100"/>
        <v>406676.93000000005</v>
      </c>
      <c r="G192" s="28">
        <f t="shared" si="101"/>
        <v>10.506892952840968</v>
      </c>
      <c r="H192" s="21">
        <v>64510.2</v>
      </c>
      <c r="I192" s="28">
        <v>0.41207913787277101</v>
      </c>
      <c r="J192" s="21">
        <v>21237.27</v>
      </c>
      <c r="K192" s="28">
        <v>6.6499730426745103</v>
      </c>
      <c r="L192" s="21">
        <v>25994.720000000001</v>
      </c>
      <c r="M192" s="28">
        <v>9.0574369679688793</v>
      </c>
      <c r="N192" s="21">
        <v>142011.95000000001</v>
      </c>
      <c r="O192" s="28">
        <v>14.1122816248914</v>
      </c>
      <c r="P192" s="21">
        <v>150970.15</v>
      </c>
      <c r="Q192" s="28">
        <v>12.180632970822398</v>
      </c>
      <c r="R192" s="22">
        <v>1952.64</v>
      </c>
      <c r="S192" s="30">
        <v>13.638065490822699</v>
      </c>
    </row>
    <row r="193" spans="1:19" x14ac:dyDescent="0.2">
      <c r="A193" s="23" t="s">
        <v>4</v>
      </c>
      <c r="B193" s="26">
        <f t="shared" si="98"/>
        <v>12216854.759999998</v>
      </c>
      <c r="C193" s="28">
        <f t="shared" si="99"/>
        <v>0.97848070364552697</v>
      </c>
      <c r="D193" s="21">
        <v>11926620.5</v>
      </c>
      <c r="E193" s="28">
        <v>0.80129078331116499</v>
      </c>
      <c r="F193" s="21">
        <f t="shared" si="100"/>
        <v>290234.26</v>
      </c>
      <c r="G193" s="28">
        <f t="shared" si="101"/>
        <v>8.2597607849604096</v>
      </c>
      <c r="H193" s="21">
        <v>85736.87</v>
      </c>
      <c r="I193" s="28">
        <v>0.45820385908652805</v>
      </c>
      <c r="J193" s="21">
        <v>18231.850000000002</v>
      </c>
      <c r="K193" s="28">
        <v>6.138295872333309</v>
      </c>
      <c r="L193" s="21">
        <v>25663.98</v>
      </c>
      <c r="M193" s="28">
        <v>9.5977343030971785</v>
      </c>
      <c r="N193" s="21">
        <v>91462.76</v>
      </c>
      <c r="O193" s="28">
        <v>12.135026972726399</v>
      </c>
      <c r="P193" s="21">
        <v>58065.04</v>
      </c>
      <c r="Q193" s="28">
        <v>12.9117216814111</v>
      </c>
      <c r="R193" s="22">
        <v>11073.76</v>
      </c>
      <c r="S193" s="30">
        <v>12.654179628238298</v>
      </c>
    </row>
    <row r="194" spans="1:19" x14ac:dyDescent="0.2">
      <c r="A194" s="23" t="s">
        <v>5</v>
      </c>
      <c r="B194" s="26">
        <f t="shared" si="98"/>
        <v>16284871.83</v>
      </c>
      <c r="C194" s="28">
        <f t="shared" si="99"/>
        <v>0.94634426814521655</v>
      </c>
      <c r="D194" s="21">
        <v>15882674.710000001</v>
      </c>
      <c r="E194" s="28">
        <v>0.7104363971639891</v>
      </c>
      <c r="F194" s="21">
        <f t="shared" si="100"/>
        <v>402197.12</v>
      </c>
      <c r="G194" s="28">
        <f t="shared" si="101"/>
        <v>10.262293562668972</v>
      </c>
      <c r="H194" s="21">
        <v>66413.680000000008</v>
      </c>
      <c r="I194" s="28">
        <v>0.271438893312342</v>
      </c>
      <c r="J194" s="21">
        <v>32086.27</v>
      </c>
      <c r="K194" s="28">
        <v>6.5205261596315189</v>
      </c>
      <c r="L194" s="21">
        <v>21283.07</v>
      </c>
      <c r="M194" s="28">
        <v>9.3398774753830196</v>
      </c>
      <c r="N194" s="21">
        <v>147057.03</v>
      </c>
      <c r="O194" s="28">
        <v>13.466767891341199</v>
      </c>
      <c r="P194" s="21">
        <v>122144.34</v>
      </c>
      <c r="Q194" s="28">
        <v>12.674267329128799</v>
      </c>
      <c r="R194" s="22">
        <v>13212.73</v>
      </c>
      <c r="S194" s="30">
        <v>13.090718042372801</v>
      </c>
    </row>
    <row r="195" spans="1:19" x14ac:dyDescent="0.2">
      <c r="A195" s="23" t="s">
        <v>6</v>
      </c>
      <c r="B195" s="26">
        <f t="shared" si="98"/>
        <v>15022109.970000001</v>
      </c>
      <c r="C195" s="28">
        <f t="shared" si="99"/>
        <v>1.0530527222268762</v>
      </c>
      <c r="D195" s="21">
        <v>14538529.99</v>
      </c>
      <c r="E195" s="28">
        <v>0.76339962699351305</v>
      </c>
      <c r="F195" s="21">
        <f t="shared" si="100"/>
        <v>483579.98000000004</v>
      </c>
      <c r="G195" s="28">
        <f t="shared" si="101"/>
        <v>9.7612920743741309</v>
      </c>
      <c r="H195" s="21">
        <v>85222.18</v>
      </c>
      <c r="I195" s="28">
        <v>0.670802232470467</v>
      </c>
      <c r="J195" s="21">
        <v>103054.97</v>
      </c>
      <c r="K195" s="28">
        <v>9.4439226463313695</v>
      </c>
      <c r="L195" s="21">
        <v>26558.76</v>
      </c>
      <c r="M195" s="28">
        <v>7.8076391480626395</v>
      </c>
      <c r="N195" s="21">
        <v>94312.76</v>
      </c>
      <c r="O195" s="28">
        <v>13.2189669690506</v>
      </c>
      <c r="P195" s="21">
        <v>150184.73000000001</v>
      </c>
      <c r="Q195" s="28">
        <v>12.742228394324799</v>
      </c>
      <c r="R195" s="22">
        <v>24246.58</v>
      </c>
      <c r="S195" s="30">
        <v>13.287994760498201</v>
      </c>
    </row>
    <row r="196" spans="1:19" x14ac:dyDescent="0.2">
      <c r="A196" s="23" t="s">
        <v>82</v>
      </c>
      <c r="B196" s="26">
        <f t="shared" si="98"/>
        <v>12438003.024090009</v>
      </c>
      <c r="C196" s="28">
        <f t="shared" si="99"/>
        <v>1.390661120286236</v>
      </c>
      <c r="D196" s="21">
        <v>12076102.009240009</v>
      </c>
      <c r="E196" s="28">
        <v>1.0687981650721647</v>
      </c>
      <c r="F196" s="21">
        <f t="shared" si="100"/>
        <v>361901.01484999998</v>
      </c>
      <c r="G196" s="28">
        <f t="shared" si="101"/>
        <v>12.130752252032819</v>
      </c>
      <c r="H196" s="21">
        <v>6060.5026700000008</v>
      </c>
      <c r="I196" s="28">
        <v>7.1616637562012642</v>
      </c>
      <c r="J196" s="21">
        <v>18220.88737</v>
      </c>
      <c r="K196" s="28">
        <v>6.9969175859078927</v>
      </c>
      <c r="L196" s="21">
        <v>28552.219210000003</v>
      </c>
      <c r="M196" s="28">
        <v>9.7681889016640113</v>
      </c>
      <c r="N196" s="21">
        <v>231043.91649999999</v>
      </c>
      <c r="O196" s="28">
        <v>13.021178230063894</v>
      </c>
      <c r="P196" s="21">
        <v>77893.80091999998</v>
      </c>
      <c r="Q196" s="28">
        <v>11.941289850784186</v>
      </c>
      <c r="R196" s="22">
        <v>129.68817999999999</v>
      </c>
      <c r="S196" s="30">
        <v>13.249321796327161</v>
      </c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2" spans="1:19" x14ac:dyDescent="0.2">
      <c r="A202" s="42" t="s">
        <v>81</v>
      </c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customHeight="1" x14ac:dyDescent="0.2">
      <c r="A360" s="23" t="s">
        <v>3</v>
      </c>
      <c r="B360" s="26">
        <f>'11.физ-в инвал'!B360+'12.юрид-в инвал'!B360+'13.нерез-в инвал'!B192</f>
        <v>92901985.150000006</v>
      </c>
      <c r="C360" s="28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0.14590054883342815</v>
      </c>
      <c r="D360" s="21">
        <f>'11.физ-в инвал'!D360+'12.юрид-в инвал'!D360+'13.нерез-в инвал'!D192</f>
        <v>87895415.870000005</v>
      </c>
      <c r="E360" s="28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4.1039089547458073E-2</v>
      </c>
      <c r="F360" s="21">
        <f t="shared" si="32"/>
        <v>5006569.28</v>
      </c>
      <c r="G360" s="28">
        <f t="shared" si="33"/>
        <v>1.9868501207277802</v>
      </c>
      <c r="H360" s="21">
        <f>'11.физ-в инвал'!H360+'12.юрид-в инвал'!H360+'13.нерез-в инвал'!H192</f>
        <v>2242796.7599999998</v>
      </c>
      <c r="I360" s="28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0.43396736818007459</v>
      </c>
      <c r="J360" s="21">
        <f>'11.физ-в инвал'!J360+'12.юрид-в инвал'!J360+'13.нерез-в инвал'!J192</f>
        <v>610410.06000000006</v>
      </c>
      <c r="K360" s="28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4.0001790992763082</v>
      </c>
      <c r="L360" s="21">
        <f>'11.физ-в инвал'!L360+'12.юрид-в инвал'!L360+'13.нерез-в инвал'!L192</f>
        <v>691518.96</v>
      </c>
      <c r="M360" s="28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3.149335821103155</v>
      </c>
      <c r="N360" s="21">
        <f>'11.физ-в инвал'!N360+'12.юрид-в инвал'!N360+'13.нерез-в инвал'!N192</f>
        <v>860121.21</v>
      </c>
      <c r="O360" s="28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2.6165848824958053</v>
      </c>
      <c r="P360" s="21">
        <f>'11.физ-в инвал'!P360+'12.юрид-в инвал'!P360+'13.нерез-в инвал'!P192</f>
        <v>598148.25</v>
      </c>
      <c r="Q360" s="28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3.4786979605808432</v>
      </c>
      <c r="R360" s="22">
        <f>'11.физ-в инвал'!R360+'12.юрид-в инвал'!R360+'13.нерез-в инвал'!R192</f>
        <v>3574.04</v>
      </c>
      <c r="S360" s="3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6.454858591397965</v>
      </c>
    </row>
    <row r="361" spans="1:19" ht="15" customHeight="1" x14ac:dyDescent="0.2">
      <c r="A361" s="23" t="s">
        <v>4</v>
      </c>
      <c r="B361" s="26">
        <f>'11.физ-в инвал'!B361+'12.юрид-в инвал'!B361+'13.нерез-в инвал'!B193</f>
        <v>95837140.010000005</v>
      </c>
      <c r="C361" s="28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0.15830506096610297</v>
      </c>
      <c r="D361" s="21">
        <f>'11.физ-в инвал'!D361+'12.юрид-в инвал'!D361+'13.нерез-в инвал'!D193</f>
        <v>91457681.650000006</v>
      </c>
      <c r="E361" s="28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5.3747874044213773E-2</v>
      </c>
      <c r="F361" s="21">
        <f t="shared" si="32"/>
        <v>4379458.3600000013</v>
      </c>
      <c r="G361" s="28">
        <f t="shared" si="33"/>
        <v>2.3418074783110834</v>
      </c>
      <c r="H361" s="21">
        <f>'11.физ-в инвал'!H361+'12.юрид-в инвал'!H361+'13.нерез-в инвал'!H193</f>
        <v>1402198.4300000002</v>
      </c>
      <c r="I361" s="28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0.38308554389124488</v>
      </c>
      <c r="J361" s="21">
        <f>'11.физ-в инвал'!J361+'12.юрид-в инвал'!J361+'13.нерез-в инвал'!J193</f>
        <v>721862.47</v>
      </c>
      <c r="K361" s="28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3.3792449082440834</v>
      </c>
      <c r="L361" s="21">
        <f>'11.физ-в инвал'!L361+'12.юрид-в инвал'!L361+'13.нерез-в инвал'!L193</f>
        <v>842275.28999999992</v>
      </c>
      <c r="M361" s="28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3.0251967346685427</v>
      </c>
      <c r="N361" s="21">
        <f>'11.физ-в инвал'!N361+'12.юрид-в инвал'!N361+'13.нерез-в инвал'!N193</f>
        <v>1043273.27</v>
      </c>
      <c r="O361" s="28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3.541873682721691</v>
      </c>
      <c r="P361" s="21">
        <f>'11.физ-в инвал'!P361+'12.юрид-в инвал'!P361+'13.нерез-в инвал'!P193</f>
        <v>365675.21</v>
      </c>
      <c r="Q361" s="28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2.7823490449352555</v>
      </c>
      <c r="R361" s="22">
        <f>'11.физ-в инвал'!R361+'12.юрид-в инвал'!R361+'13.нерез-в инвал'!R193</f>
        <v>4173.6900000000005</v>
      </c>
      <c r="S361" s="3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4.4827590932723744</v>
      </c>
    </row>
    <row r="362" spans="1:19" ht="15" customHeight="1" x14ac:dyDescent="0.2">
      <c r="A362" s="23" t="s">
        <v>5</v>
      </c>
      <c r="B362" s="26">
        <f>'11.физ-в инвал'!B362+'12.юрид-в инвал'!B362+'13.нерез-в инвал'!B194</f>
        <v>83320965.330000013</v>
      </c>
      <c r="C362" s="28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0.21179079817797389</v>
      </c>
      <c r="D362" s="21">
        <f>'11.физ-в инвал'!D362+'12.юрид-в инвал'!D362+'13.нерез-в инвал'!D194</f>
        <v>79922001.870000005</v>
      </c>
      <c r="E362" s="28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0.11470304413935213</v>
      </c>
      <c r="F362" s="21">
        <f t="shared" si="32"/>
        <v>3398963.46</v>
      </c>
      <c r="G362" s="28">
        <f t="shared" si="33"/>
        <v>2.4946772578720218</v>
      </c>
      <c r="H362" s="21">
        <f>'11.физ-в инвал'!H362+'12.юрид-в инвал'!H362+'13.нерез-в инвал'!H194</f>
        <v>756089.74</v>
      </c>
      <c r="I362" s="28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0.5602508826531607</v>
      </c>
      <c r="J362" s="21">
        <f>'11.физ-в инвал'!J362+'12.юрид-в инвал'!J362+'13.нерез-в инвал'!J194</f>
        <v>774542.5199999999</v>
      </c>
      <c r="K362" s="28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3.5009135051746409</v>
      </c>
      <c r="L362" s="21">
        <f>'11.физ-в инвал'!L362+'12.юрид-в инвал'!L362+'13.нерез-в инвал'!L194</f>
        <v>418769.81</v>
      </c>
      <c r="M362" s="28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2.2450724919735734</v>
      </c>
      <c r="N362" s="21">
        <f>'11.физ-в инвал'!N362+'12.юрид-в инвал'!N362+'13.нерез-в инвал'!N194</f>
        <v>1037386.65</v>
      </c>
      <c r="O362" s="28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2.9191553632389637</v>
      </c>
      <c r="P362" s="21">
        <f>'11.физ-в инвал'!P362+'12.юрид-в инвал'!P362+'13.нерез-в инвал'!P194</f>
        <v>395259.14</v>
      </c>
      <c r="Q362" s="28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3.3136297349126407</v>
      </c>
      <c r="R362" s="22">
        <f>'11.физ-в инвал'!R362+'12.юрид-в инвал'!R362+'13.нерез-в инвал'!R194</f>
        <v>16915.600000000002</v>
      </c>
      <c r="S362" s="3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3.896208700844193</v>
      </c>
    </row>
    <row r="363" spans="1:19" ht="15" customHeight="1" x14ac:dyDescent="0.2">
      <c r="A363" s="23" t="s">
        <v>6</v>
      </c>
      <c r="B363" s="26">
        <f>'11.физ-в инвал'!B363+'12.юрид-в инвал'!B363+'13.нерез-в инвал'!B195</f>
        <v>123621199.75</v>
      </c>
      <c r="C363" s="28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0.13393320414122584</v>
      </c>
      <c r="D363" s="21">
        <f>'11.физ-в инвал'!D363+'12.юрид-в инвал'!D363+'13.нерез-в инвал'!D195</f>
        <v>118601558.70999999</v>
      </c>
      <c r="E363" s="28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4.5769683756629306E-2</v>
      </c>
      <c r="F363" s="21">
        <f t="shared" si="32"/>
        <v>5019641.040000001</v>
      </c>
      <c r="G363" s="28">
        <f t="shared" si="33"/>
        <v>2.2170166070480608</v>
      </c>
      <c r="H363" s="21">
        <f>'11.физ-в инвал'!H363+'12.юрид-в инвал'!H363+'13.нерез-в инвал'!H195</f>
        <v>792748.21000000008</v>
      </c>
      <c r="I363" s="28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0.60437579720300039</v>
      </c>
      <c r="J363" s="21">
        <f>'11.физ-в инвал'!J363+'12.юрид-в инвал'!J363+'13.нерез-в инвал'!J195</f>
        <v>799989.89</v>
      </c>
      <c r="K363" s="28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2.5529292431433102</v>
      </c>
      <c r="L363" s="21">
        <f>'11.физ-в инвал'!L363+'12.юрид-в инвал'!L363+'13.нерез-в инвал'!L195</f>
        <v>841609.09000000008</v>
      </c>
      <c r="M363" s="28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2.5321191374014278</v>
      </c>
      <c r="N363" s="21">
        <f>'11.физ-в инвал'!N363+'12.юрид-в инвал'!N363+'13.нерез-в инвал'!N195</f>
        <v>2030088.52</v>
      </c>
      <c r="O363" s="28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2.5109215846410486</v>
      </c>
      <c r="P363" s="21">
        <f>'11.физ-в инвал'!P363+'12.юрид-в инвал'!P363+'13.нерез-в инвал'!P195</f>
        <v>548698.5</v>
      </c>
      <c r="Q363" s="28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2.4567019532584795</v>
      </c>
      <c r="R363" s="22">
        <f>'11.физ-в инвал'!R363+'12.юрид-в инвал'!R363+'13.нерез-в инвал'!R195</f>
        <v>6506.83</v>
      </c>
      <c r="S363" s="30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4.7267083971765089</v>
      </c>
    </row>
    <row r="364" spans="1:19" ht="15" customHeight="1" x14ac:dyDescent="0.2">
      <c r="A364" s="23" t="s">
        <v>83</v>
      </c>
      <c r="B364" s="26">
        <f>'11.физ-в инвал'!B364+'12.юрид-в инвал'!B364+'13.нерез-в инвал'!B196</f>
        <v>50639618.215435758</v>
      </c>
      <c r="C364" s="28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0.22280334008786501</v>
      </c>
      <c r="D364" s="21">
        <f>'11.физ-в инвал'!D364+'12.юрид-в инвал'!D364+'13.нерез-в инвал'!D196</f>
        <v>48397055.843710467</v>
      </c>
      <c r="E364" s="28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8.5780638113769736E-2</v>
      </c>
      <c r="F364" s="21">
        <f t="shared" si="32"/>
        <v>2242562.371725284</v>
      </c>
      <c r="G364" s="28">
        <f t="shared" si="33"/>
        <v>3.1799096586936382</v>
      </c>
      <c r="H364" s="21">
        <f>'11.физ-в инвал'!H364+'12.юрид-в инвал'!H364+'13.нерез-в инвал'!H196</f>
        <v>435329.27260782692</v>
      </c>
      <c r="I364" s="28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0.88966127017401986</v>
      </c>
      <c r="J364" s="21">
        <f>'11.физ-в инвал'!J364+'12.юрид-в инвал'!J364+'13.нерез-в инвал'!J196</f>
        <v>665675.90484252502</v>
      </c>
      <c r="K364" s="28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4.8833953452714844</v>
      </c>
      <c r="L364" s="21">
        <f>'11.физ-в инвал'!L364+'12.юрид-в инвал'!L364+'13.нерез-в инвал'!L196</f>
        <v>206276.97567660399</v>
      </c>
      <c r="M364" s="28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3.1016356939530989</v>
      </c>
      <c r="N364" s="21">
        <f>'11.физ-в инвал'!N364+'12.юрид-в инвал'!N364+'13.нерез-в инвал'!N196</f>
        <v>704320.14062138798</v>
      </c>
      <c r="O364" s="28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3.2082211600450052</v>
      </c>
      <c r="P364" s="21">
        <f>'11.физ-в инвал'!P364+'12.юрид-в инвал'!P364+'13.нерез-в инвал'!P196</f>
        <v>224242.23709334002</v>
      </c>
      <c r="Q364" s="28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2.5086818661124517</v>
      </c>
      <c r="R364" s="22">
        <f>'11.физ-в инвал'!R364+'12.юрид-в инвал'!R364+'13.нерез-в инвал'!R196</f>
        <v>6717.8408835999999</v>
      </c>
      <c r="S364" s="30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4.6336754371992166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2" t="s">
        <v>84</v>
      </c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D362" sqref="D362:E36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4"/>
      <c r="B8" s="54"/>
      <c r="C8" s="54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customHeight="1" x14ac:dyDescent="0.2">
      <c r="A360" s="23" t="s">
        <v>3</v>
      </c>
      <c r="B360" s="26">
        <f t="shared" si="104"/>
        <v>37375953.880000003</v>
      </c>
      <c r="C360" s="28">
        <f t="shared" si="105"/>
        <v>0.20477334864744309</v>
      </c>
      <c r="D360" s="21">
        <v>35385378</v>
      </c>
      <c r="E360" s="28">
        <v>4.4282719418738396E-2</v>
      </c>
      <c r="F360" s="21">
        <f t="shared" si="106"/>
        <v>1990575.8800000001</v>
      </c>
      <c r="G360" s="28">
        <f t="shared" si="107"/>
        <v>3.057727429812922</v>
      </c>
      <c r="H360" s="21">
        <v>460880.8</v>
      </c>
      <c r="I360" s="28">
        <v>1.1214950258287999</v>
      </c>
      <c r="J360" s="21">
        <v>352681.59</v>
      </c>
      <c r="K360" s="28">
        <v>5.1900521555434693</v>
      </c>
      <c r="L360" s="21">
        <v>339972.91</v>
      </c>
      <c r="M360" s="28">
        <v>3.3170705239426299</v>
      </c>
      <c r="N360" s="21">
        <v>522364.88</v>
      </c>
      <c r="O360" s="28">
        <v>2.9045582317861802</v>
      </c>
      <c r="P360" s="21">
        <v>311752.36</v>
      </c>
      <c r="Q360" s="28">
        <v>3.44883289608457</v>
      </c>
      <c r="R360" s="22">
        <v>2923.34</v>
      </c>
      <c r="S360" s="30">
        <v>6.5650840476988597</v>
      </c>
    </row>
    <row r="361" spans="1:19" ht="14.25" customHeight="1" x14ac:dyDescent="0.2">
      <c r="A361" s="23" t="s">
        <v>4</v>
      </c>
      <c r="B361" s="26">
        <f t="shared" si="104"/>
        <v>28540727.890000001</v>
      </c>
      <c r="C361" s="28">
        <f t="shared" si="105"/>
        <v>0.26774383458445139</v>
      </c>
      <c r="D361" s="21">
        <v>26692945.640000001</v>
      </c>
      <c r="E361" s="28">
        <v>5.7963803892870001E-2</v>
      </c>
      <c r="F361" s="21">
        <f t="shared" si="106"/>
        <v>1847782.25</v>
      </c>
      <c r="G361" s="28">
        <f t="shared" si="107"/>
        <v>3.2982129039825971</v>
      </c>
      <c r="H361" s="21">
        <v>300692.23</v>
      </c>
      <c r="I361" s="28">
        <v>1.7245210266989599</v>
      </c>
      <c r="J361" s="21">
        <v>330115.74</v>
      </c>
      <c r="K361" s="28">
        <v>5.2660957338780596</v>
      </c>
      <c r="L361" s="21">
        <v>450692.67</v>
      </c>
      <c r="M361" s="28">
        <v>2.9821950161736601</v>
      </c>
      <c r="N361" s="21">
        <v>476423.77</v>
      </c>
      <c r="O361" s="28">
        <v>3.4980640523036901</v>
      </c>
      <c r="P361" s="21">
        <v>285701.15000000002</v>
      </c>
      <c r="Q361" s="28">
        <v>2.8286215256746399</v>
      </c>
      <c r="R361" s="22">
        <v>4156.6900000000005</v>
      </c>
      <c r="S361" s="30">
        <v>4.4875554347329194</v>
      </c>
    </row>
    <row r="362" spans="1:19" ht="14.25" customHeight="1" x14ac:dyDescent="0.2">
      <c r="A362" s="23" t="s">
        <v>5</v>
      </c>
      <c r="B362" s="26">
        <f t="shared" si="104"/>
        <v>33209368.790000003</v>
      </c>
      <c r="C362" s="28">
        <f t="shared" si="105"/>
        <v>0.2183213266457269</v>
      </c>
      <c r="D362" s="21">
        <v>31307100.370000001</v>
      </c>
      <c r="E362" s="28">
        <v>4.4285625628509795E-2</v>
      </c>
      <c r="F362" s="21">
        <f t="shared" si="106"/>
        <v>1902268.4200000002</v>
      </c>
      <c r="G362" s="28">
        <f t="shared" si="107"/>
        <v>3.0825612532641413</v>
      </c>
      <c r="H362" s="21">
        <v>348301.21</v>
      </c>
      <c r="I362" s="28">
        <v>1.1759166929107099</v>
      </c>
      <c r="J362" s="21">
        <v>430185.6</v>
      </c>
      <c r="K362" s="28">
        <v>4.3247767830908304</v>
      </c>
      <c r="L362" s="21">
        <v>335131.44</v>
      </c>
      <c r="M362" s="28">
        <v>2.3826853210191201</v>
      </c>
      <c r="N362" s="21">
        <v>527010.43000000005</v>
      </c>
      <c r="O362" s="28">
        <v>3.4407482497073199</v>
      </c>
      <c r="P362" s="21">
        <v>245016.84</v>
      </c>
      <c r="Q362" s="28">
        <v>3.7430845867573792</v>
      </c>
      <c r="R362" s="22">
        <v>16622.900000000001</v>
      </c>
      <c r="S362" s="30">
        <v>3.9034878330495899</v>
      </c>
    </row>
    <row r="363" spans="1:19" ht="14.25" customHeight="1" x14ac:dyDescent="0.2">
      <c r="A363" s="23" t="s">
        <v>6</v>
      </c>
      <c r="B363" s="26">
        <f t="shared" si="104"/>
        <v>42881091.380000003</v>
      </c>
      <c r="C363" s="28">
        <f t="shared" si="105"/>
        <v>0.1666158514480422</v>
      </c>
      <c r="D363" s="21">
        <v>41000311.100000001</v>
      </c>
      <c r="E363" s="28">
        <v>4.20106789214095E-2</v>
      </c>
      <c r="F363" s="21">
        <f t="shared" si="106"/>
        <v>1880780.2800000003</v>
      </c>
      <c r="G363" s="28">
        <f t="shared" si="107"/>
        <v>2.8829623022206508</v>
      </c>
      <c r="H363" s="21">
        <v>407226.53</v>
      </c>
      <c r="I363" s="28">
        <v>1.1434246170061699</v>
      </c>
      <c r="J363" s="21">
        <v>411727.66</v>
      </c>
      <c r="K363" s="28">
        <v>3.9512863036697596</v>
      </c>
      <c r="L363" s="21">
        <v>270578.53000000003</v>
      </c>
      <c r="M363" s="28">
        <v>2.7475365610124398</v>
      </c>
      <c r="N363" s="21">
        <v>524467.34</v>
      </c>
      <c r="O363" s="28">
        <v>3.3656853254198804</v>
      </c>
      <c r="P363" s="21">
        <v>261042.12</v>
      </c>
      <c r="Q363" s="28">
        <v>3.0397462156681803</v>
      </c>
      <c r="R363" s="22">
        <v>5738.1</v>
      </c>
      <c r="S363" s="30">
        <v>4.8123443300047093</v>
      </c>
    </row>
    <row r="364" spans="1:19" ht="14.25" customHeight="1" x14ac:dyDescent="0.2">
      <c r="A364" s="23" t="s">
        <v>82</v>
      </c>
      <c r="B364" s="26">
        <f t="shared" si="104"/>
        <v>21404596.574115235</v>
      </c>
      <c r="C364" s="28">
        <f t="shared" si="105"/>
        <v>0.30498795026665765</v>
      </c>
      <c r="D364" s="21">
        <v>20153798.159481484</v>
      </c>
      <c r="E364" s="28">
        <v>4.8594760449372144E-2</v>
      </c>
      <c r="F364" s="21">
        <f t="shared" si="106"/>
        <v>1250798.414633753</v>
      </c>
      <c r="G364" s="28">
        <f t="shared" si="107"/>
        <v>4.4361865003993213</v>
      </c>
      <c r="H364" s="21">
        <v>104984.603903904</v>
      </c>
      <c r="I364" s="28">
        <v>3.4293018062990663</v>
      </c>
      <c r="J364" s="21">
        <v>372743.51944180508</v>
      </c>
      <c r="K364" s="28">
        <v>7.0533887538260505</v>
      </c>
      <c r="L364" s="21">
        <v>182363.70672788401</v>
      </c>
      <c r="M364" s="28">
        <v>3.2360239975316141</v>
      </c>
      <c r="N364" s="21">
        <v>429523.88932894694</v>
      </c>
      <c r="O364" s="28">
        <v>3.6323970038724456</v>
      </c>
      <c r="P364" s="21">
        <v>157378.16724761302</v>
      </c>
      <c r="Q364" s="28">
        <v>2.5105530296343801</v>
      </c>
      <c r="R364" s="22">
        <v>3804.5279836000004</v>
      </c>
      <c r="S364" s="30">
        <v>3.7338001887709389</v>
      </c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3" x14ac:dyDescent="0.2">
      <c r="A369" s="42" t="s">
        <v>81</v>
      </c>
    </row>
    <row r="370" spans="1:3" x14ac:dyDescent="0.2">
      <c r="B370" s="41"/>
      <c r="C370" s="41"/>
    </row>
    <row r="371" spans="1:3" x14ac:dyDescent="0.2">
      <c r="B371" s="41"/>
      <c r="C371" s="41"/>
    </row>
    <row r="372" spans="1:3" x14ac:dyDescent="0.2">
      <c r="B372" s="41"/>
      <c r="C372" s="41"/>
    </row>
    <row r="373" spans="1:3" x14ac:dyDescent="0.2">
      <c r="B373" s="41"/>
      <c r="C373" s="41"/>
    </row>
    <row r="374" spans="1:3" x14ac:dyDescent="0.2">
      <c r="B374" s="41"/>
      <c r="C374" s="41"/>
    </row>
    <row r="375" spans="1:3" x14ac:dyDescent="0.2">
      <c r="B375" s="41"/>
      <c r="C375" s="41"/>
    </row>
    <row r="376" spans="1:3" x14ac:dyDescent="0.2">
      <c r="B376" s="41"/>
      <c r="C376" s="41"/>
    </row>
    <row r="377" spans="1:3" x14ac:dyDescent="0.2">
      <c r="B377" s="41"/>
      <c r="C377" s="41"/>
    </row>
    <row r="378" spans="1:3" x14ac:dyDescent="0.2">
      <c r="B378" s="41"/>
      <c r="C378" s="41"/>
    </row>
    <row r="379" spans="1:3" x14ac:dyDescent="0.2">
      <c r="B379" s="41"/>
      <c r="C379" s="41"/>
    </row>
    <row r="380" spans="1:3" x14ac:dyDescent="0.2">
      <c r="B380" s="41"/>
      <c r="C380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D362" sqref="D362:E36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3"/>
      <c r="B8" s="53"/>
      <c r="C8" s="53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customHeight="1" x14ac:dyDescent="0.2">
      <c r="A360" s="23" t="s">
        <v>3</v>
      </c>
      <c r="B360" s="26">
        <f t="shared" si="106"/>
        <v>4149938.93</v>
      </c>
      <c r="C360" s="28">
        <f t="shared" si="107"/>
        <v>0.57029540504587595</v>
      </c>
      <c r="D360" s="21">
        <v>4015641.18</v>
      </c>
      <c r="E360" s="28">
        <v>0.45933502853459601</v>
      </c>
      <c r="F360" s="21">
        <f t="shared" si="108"/>
        <v>134297.75</v>
      </c>
      <c r="G360" s="28">
        <f t="shared" si="109"/>
        <v>3.8881250579402886</v>
      </c>
      <c r="H360" s="21">
        <v>100295.4</v>
      </c>
      <c r="I360" s="28">
        <v>4.49416834670384</v>
      </c>
      <c r="J360" s="21">
        <v>591.80000000000007</v>
      </c>
      <c r="K360" s="28">
        <v>7.2823758026360288</v>
      </c>
      <c r="L360" s="21">
        <v>69.25</v>
      </c>
      <c r="M360" s="28">
        <v>12.932490974729198</v>
      </c>
      <c r="N360" s="21">
        <v>27756.1</v>
      </c>
      <c r="O360" s="28">
        <v>2.0075857198958098</v>
      </c>
      <c r="P360" s="21">
        <v>5585.2</v>
      </c>
      <c r="Q360" s="28">
        <v>1.8788942204397299</v>
      </c>
      <c r="R360" s="22"/>
      <c r="S360" s="30"/>
    </row>
    <row r="361" spans="1:19" ht="14.25" customHeight="1" x14ac:dyDescent="0.2">
      <c r="A361" s="23" t="s">
        <v>4</v>
      </c>
      <c r="B361" s="26">
        <f t="shared" si="106"/>
        <v>8530467.3200000003</v>
      </c>
      <c r="C361" s="28">
        <f t="shared" si="107"/>
        <v>0.63305400240370413</v>
      </c>
      <c r="D361" s="21">
        <v>7847606.9100000001</v>
      </c>
      <c r="E361" s="28">
        <v>0.38893249041445704</v>
      </c>
      <c r="F361" s="21">
        <f t="shared" si="108"/>
        <v>682860.41</v>
      </c>
      <c r="G361" s="28">
        <f t="shared" si="109"/>
        <v>3.4385610083911566</v>
      </c>
      <c r="H361" s="21">
        <v>466.1</v>
      </c>
      <c r="I361" s="28">
        <v>8.0061574769362807</v>
      </c>
      <c r="J361" s="21">
        <v>202026.1</v>
      </c>
      <c r="K361" s="28">
        <v>2.0975997655748397</v>
      </c>
      <c r="L361" s="21">
        <v>297330</v>
      </c>
      <c r="M361" s="28">
        <v>3.5</v>
      </c>
      <c r="N361" s="21">
        <v>183038.21</v>
      </c>
      <c r="O361" s="28">
        <v>4.8071963225601895</v>
      </c>
      <c r="P361" s="21"/>
      <c r="Q361" s="28"/>
      <c r="R361" s="22"/>
      <c r="S361" s="30"/>
    </row>
    <row r="362" spans="1:19" ht="14.25" customHeight="1" x14ac:dyDescent="0.2">
      <c r="A362" s="23" t="s">
        <v>5</v>
      </c>
      <c r="B362" s="26">
        <f t="shared" si="106"/>
        <v>6686067.040000001</v>
      </c>
      <c r="C362" s="28">
        <f t="shared" si="107"/>
        <v>1.23999322995122</v>
      </c>
      <c r="D362" s="21">
        <v>6505284.1900000004</v>
      </c>
      <c r="E362" s="28">
        <v>1.1700374943496501</v>
      </c>
      <c r="F362" s="21">
        <f t="shared" si="108"/>
        <v>180782.85</v>
      </c>
      <c r="G362" s="28">
        <f t="shared" si="109"/>
        <v>3.7572781428105588</v>
      </c>
      <c r="H362" s="21">
        <v>223.5</v>
      </c>
      <c r="I362" s="28">
        <v>7.5</v>
      </c>
      <c r="J362" s="21">
        <v>106192.2</v>
      </c>
      <c r="K362" s="28">
        <v>4.1470372400232796</v>
      </c>
      <c r="L362" s="21">
        <v>1747.88</v>
      </c>
      <c r="M362" s="28">
        <v>2</v>
      </c>
      <c r="N362" s="21">
        <v>28889.87</v>
      </c>
      <c r="O362" s="28">
        <v>3.5516059054609803</v>
      </c>
      <c r="P362" s="21">
        <v>43729.4</v>
      </c>
      <c r="Q362" s="28">
        <v>2.9977772391114401</v>
      </c>
      <c r="R362" s="22"/>
      <c r="S362" s="30"/>
    </row>
    <row r="363" spans="1:19" ht="14.25" customHeight="1" x14ac:dyDescent="0.2">
      <c r="A363" s="23" t="s">
        <v>6</v>
      </c>
      <c r="B363" s="26">
        <f t="shared" si="106"/>
        <v>5627910.1200000001</v>
      </c>
      <c r="C363" s="28">
        <f t="shared" si="107"/>
        <v>1.151107559425629</v>
      </c>
      <c r="D363" s="21">
        <v>4592130.12</v>
      </c>
      <c r="E363" s="28">
        <v>0.73841146707315009</v>
      </c>
      <c r="F363" s="21">
        <f t="shared" si="108"/>
        <v>1035780</v>
      </c>
      <c r="G363" s="28">
        <f t="shared" si="109"/>
        <v>2.9807954816659894</v>
      </c>
      <c r="H363" s="21">
        <v>14.4</v>
      </c>
      <c r="I363" s="28">
        <v>15</v>
      </c>
      <c r="J363" s="21">
        <v>29.2</v>
      </c>
      <c r="K363" s="28">
        <v>17</v>
      </c>
      <c r="L363" s="21">
        <v>437250</v>
      </c>
      <c r="M363" s="28">
        <v>2.7</v>
      </c>
      <c r="N363" s="21">
        <v>589698.80000000005</v>
      </c>
      <c r="O363" s="28">
        <v>3.17311302651455</v>
      </c>
      <c r="P363" s="21">
        <v>8787.6</v>
      </c>
      <c r="Q363" s="28">
        <v>3.9806090400109198</v>
      </c>
      <c r="R363" s="22"/>
      <c r="S363" s="30"/>
    </row>
    <row r="364" spans="1:19" ht="14.25" customHeight="1" x14ac:dyDescent="0.2">
      <c r="A364" s="23" t="s">
        <v>83</v>
      </c>
      <c r="B364" s="26">
        <f t="shared" si="106"/>
        <v>615596.57545890508</v>
      </c>
      <c r="C364" s="28">
        <f t="shared" si="107"/>
        <v>5.6446748037964039</v>
      </c>
      <c r="D364" s="21">
        <v>187792.42230890499</v>
      </c>
      <c r="E364" s="28">
        <v>15.80572933243155</v>
      </c>
      <c r="F364" s="21">
        <f t="shared" si="108"/>
        <v>427804.15314999997</v>
      </c>
      <c r="G364" s="28">
        <f t="shared" si="109"/>
        <v>1.1842949101112532</v>
      </c>
      <c r="H364" s="21">
        <v>278875.97294999997</v>
      </c>
      <c r="I364" s="28">
        <v>3.6351679539698405E-3</v>
      </c>
      <c r="J364" s="21">
        <v>2210.7330000000002</v>
      </c>
      <c r="K364" s="28">
        <v>4.651639071746791</v>
      </c>
      <c r="L364" s="21">
        <v>52.115000000000002</v>
      </c>
      <c r="M364" s="28">
        <v>3.6822028206850232</v>
      </c>
      <c r="N364" s="21">
        <v>102101.7942</v>
      </c>
      <c r="O364" s="28">
        <v>3.5297630460249052</v>
      </c>
      <c r="P364" s="21">
        <v>44534.137999999999</v>
      </c>
      <c r="Q364" s="28">
        <v>3.0233963437217537</v>
      </c>
      <c r="R364" s="22">
        <v>29.4</v>
      </c>
      <c r="S364" s="30">
        <v>4</v>
      </c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1" spans="1:19" x14ac:dyDescent="0.2">
      <c r="A371" s="42" t="s">
        <v>84</v>
      </c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D194" sqref="D194:E196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2" t="s">
        <v>0</v>
      </c>
      <c r="B6" s="52" t="s">
        <v>10</v>
      </c>
      <c r="C6" s="52" t="s">
        <v>50</v>
      </c>
      <c r="D6" s="55" t="s">
        <v>33</v>
      </c>
      <c r="E6" s="56"/>
      <c r="F6" s="55" t="s">
        <v>32</v>
      </c>
      <c r="G6" s="56"/>
      <c r="H6" s="59" t="s">
        <v>71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2.75" customHeight="1" x14ac:dyDescent="0.2">
      <c r="A7" s="53"/>
      <c r="B7" s="53"/>
      <c r="C7" s="53"/>
      <c r="D7" s="57"/>
      <c r="E7" s="58"/>
      <c r="F7" s="57"/>
      <c r="G7" s="58"/>
      <c r="H7" s="50" t="s">
        <v>67</v>
      </c>
      <c r="I7" s="51"/>
      <c r="J7" s="50" t="s">
        <v>68</v>
      </c>
      <c r="K7" s="51"/>
      <c r="L7" s="50" t="s">
        <v>69</v>
      </c>
      <c r="M7" s="51"/>
      <c r="N7" s="50" t="s">
        <v>70</v>
      </c>
      <c r="O7" s="51"/>
      <c r="P7" s="50" t="s">
        <v>29</v>
      </c>
      <c r="Q7" s="51"/>
      <c r="R7" s="50" t="s">
        <v>30</v>
      </c>
      <c r="S7" s="51"/>
    </row>
    <row r="8" spans="1:19" ht="25.5" x14ac:dyDescent="0.2">
      <c r="A8" s="53"/>
      <c r="B8" s="53"/>
      <c r="C8" s="53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x14ac:dyDescent="0.2">
      <c r="A192" s="23" t="s">
        <v>3</v>
      </c>
      <c r="B192" s="26">
        <f t="shared" si="101"/>
        <v>51376092.339999996</v>
      </c>
      <c r="C192" s="28">
        <f t="shared" si="98"/>
        <v>6.8789978416641848E-2</v>
      </c>
      <c r="D192" s="21">
        <v>48494396.689999998</v>
      </c>
      <c r="E192" s="28">
        <v>4.0347428683517907E-3</v>
      </c>
      <c r="F192" s="21">
        <f t="shared" si="99"/>
        <v>2881695.65</v>
      </c>
      <c r="G192" s="28">
        <f t="shared" si="100"/>
        <v>1.1585185486191087</v>
      </c>
      <c r="H192" s="21">
        <v>1681620.56</v>
      </c>
      <c r="I192" s="28">
        <v>3.3780929747909399E-3</v>
      </c>
      <c r="J192" s="21">
        <v>257136.67</v>
      </c>
      <c r="K192" s="28">
        <v>2.3606279399978201</v>
      </c>
      <c r="L192" s="21">
        <v>351476.8</v>
      </c>
      <c r="M192" s="28">
        <v>2.9851635669836498</v>
      </c>
      <c r="N192" s="21">
        <v>310000.23</v>
      </c>
      <c r="O192" s="28">
        <v>2.1858635169399698</v>
      </c>
      <c r="P192" s="21">
        <v>280810.69</v>
      </c>
      <c r="Q192" s="28">
        <v>3.5436731514743998</v>
      </c>
      <c r="R192" s="22">
        <v>650.70000000000005</v>
      </c>
      <c r="S192" s="30">
        <v>5.9596588289534305</v>
      </c>
    </row>
    <row r="193" spans="1:19" x14ac:dyDescent="0.2">
      <c r="A193" s="23" t="s">
        <v>4</v>
      </c>
      <c r="B193" s="26">
        <f t="shared" si="101"/>
        <v>58765944.800000004</v>
      </c>
      <c r="C193" s="28">
        <f t="shared" si="98"/>
        <v>3.623959238548647E-2</v>
      </c>
      <c r="D193" s="21">
        <v>56917129.100000001</v>
      </c>
      <c r="E193" s="28">
        <v>5.55618305070134E-3</v>
      </c>
      <c r="F193" s="21">
        <f t="shared" si="99"/>
        <v>1848815.7000000002</v>
      </c>
      <c r="G193" s="28">
        <f t="shared" si="100"/>
        <v>0.98085055081477224</v>
      </c>
      <c r="H193" s="21">
        <v>1101040.1000000001</v>
      </c>
      <c r="I193" s="28">
        <v>1.3514680346338001E-2</v>
      </c>
      <c r="J193" s="21">
        <v>189720.63</v>
      </c>
      <c r="K193" s="28">
        <v>1.4608800640183397</v>
      </c>
      <c r="L193" s="21">
        <v>94252.62</v>
      </c>
      <c r="M193" s="28">
        <v>1.7330024640163799</v>
      </c>
      <c r="N193" s="21">
        <v>383811.29</v>
      </c>
      <c r="O193" s="28">
        <v>2.9928266711487299</v>
      </c>
      <c r="P193" s="21">
        <v>79974.06</v>
      </c>
      <c r="Q193" s="28">
        <v>2.6170441828262794</v>
      </c>
      <c r="R193" s="22">
        <v>17</v>
      </c>
      <c r="S193" s="30">
        <v>3.31</v>
      </c>
    </row>
    <row r="194" spans="1:19" x14ac:dyDescent="0.2">
      <c r="A194" s="23" t="s">
        <v>5</v>
      </c>
      <c r="B194" s="26">
        <f t="shared" si="101"/>
        <v>43425529.500000007</v>
      </c>
      <c r="C194" s="28">
        <f t="shared" si="98"/>
        <v>4.8488123473543365E-2</v>
      </c>
      <c r="D194" s="21">
        <v>42109617.310000002</v>
      </c>
      <c r="E194" s="28">
        <v>4.0232131950476797E-3</v>
      </c>
      <c r="F194" s="21">
        <f t="shared" si="99"/>
        <v>1315912.1899999997</v>
      </c>
      <c r="G194" s="28">
        <f t="shared" si="100"/>
        <v>1.4713796885641741</v>
      </c>
      <c r="H194" s="21">
        <v>407565.03</v>
      </c>
      <c r="I194" s="28">
        <v>3.0303108193556302E-2</v>
      </c>
      <c r="J194" s="21">
        <v>238164.72</v>
      </c>
      <c r="K194" s="28">
        <v>1.7247166805394198</v>
      </c>
      <c r="L194" s="21">
        <v>81890.490000000005</v>
      </c>
      <c r="M194" s="28">
        <v>1.68713190261775</v>
      </c>
      <c r="N194" s="21">
        <v>481486.35</v>
      </c>
      <c r="O194" s="28">
        <v>2.3102984240363198</v>
      </c>
      <c r="P194" s="21">
        <v>106512.9</v>
      </c>
      <c r="Q194" s="28">
        <v>2.4554085185925798</v>
      </c>
      <c r="R194" s="22">
        <v>292.7</v>
      </c>
      <c r="S194" s="30">
        <v>3.4828151691151299</v>
      </c>
    </row>
    <row r="195" spans="1:19" x14ac:dyDescent="0.2">
      <c r="A195" s="23" t="s">
        <v>6</v>
      </c>
      <c r="B195" s="26">
        <f t="shared" si="101"/>
        <v>75112198.25</v>
      </c>
      <c r="C195" s="28">
        <f t="shared" si="98"/>
        <v>3.9061351104845377E-2</v>
      </c>
      <c r="D195" s="21">
        <v>73009117.489999995</v>
      </c>
      <c r="E195" s="28">
        <v>4.3148500054551201E-3</v>
      </c>
      <c r="F195" s="21">
        <f t="shared" si="99"/>
        <v>2103080.7600000002</v>
      </c>
      <c r="G195" s="28">
        <f t="shared" si="100"/>
        <v>1.2452971882544359</v>
      </c>
      <c r="H195" s="21">
        <v>385507.28</v>
      </c>
      <c r="I195" s="28">
        <v>3.4419563490474196E-2</v>
      </c>
      <c r="J195" s="21">
        <v>388233.03</v>
      </c>
      <c r="K195" s="28">
        <v>1.0688614531329301</v>
      </c>
      <c r="L195" s="21">
        <v>133780.56</v>
      </c>
      <c r="M195" s="28">
        <v>1.5477217257873599</v>
      </c>
      <c r="N195" s="21">
        <v>915922.38</v>
      </c>
      <c r="O195" s="28">
        <v>1.5951352883199599</v>
      </c>
      <c r="P195" s="21">
        <v>278868.78000000003</v>
      </c>
      <c r="Q195" s="28">
        <v>1.86290799672878</v>
      </c>
      <c r="R195" s="22">
        <v>768.73</v>
      </c>
      <c r="S195" s="30">
        <v>4.0874884549841894</v>
      </c>
    </row>
    <row r="196" spans="1:19" x14ac:dyDescent="0.2">
      <c r="A196" s="23" t="s">
        <v>82</v>
      </c>
      <c r="B196" s="26">
        <f t="shared" si="101"/>
        <v>28619425.06586162</v>
      </c>
      <c r="C196" s="28">
        <f t="shared" si="98"/>
        <v>4.4714020704751327E-2</v>
      </c>
      <c r="D196" s="21">
        <v>28055465.261920083</v>
      </c>
      <c r="E196" s="28">
        <v>7.270068052546025E-3</v>
      </c>
      <c r="F196" s="21">
        <f t="shared" si="99"/>
        <v>563959.80394153099</v>
      </c>
      <c r="G196" s="28">
        <f t="shared" si="100"/>
        <v>1.9074487503094144</v>
      </c>
      <c r="H196" s="21">
        <v>51468.695753922992</v>
      </c>
      <c r="I196" s="28">
        <v>0.51017303676206105</v>
      </c>
      <c r="J196" s="21">
        <v>290721.65240071993</v>
      </c>
      <c r="K196" s="28">
        <v>2.1029398052275452</v>
      </c>
      <c r="L196" s="21">
        <v>23861.153948719999</v>
      </c>
      <c r="M196" s="28">
        <v>2.0732778245057926</v>
      </c>
      <c r="N196" s="21">
        <v>172694.45709244104</v>
      </c>
      <c r="O196" s="28">
        <v>1.9631107767160823</v>
      </c>
      <c r="P196" s="21">
        <v>22329.931845727002</v>
      </c>
      <c r="Q196" s="28">
        <v>1.4689632488523188</v>
      </c>
      <c r="R196" s="22">
        <v>2883.9128999999998</v>
      </c>
      <c r="S196" s="30">
        <v>5.8272727272727272</v>
      </c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1" spans="1:19" x14ac:dyDescent="0.2">
      <c r="A201" s="1" t="s">
        <v>81</v>
      </c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2025-10-09T12:09:14Z</dcterms:modified>
</cp:coreProperties>
</file>