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<sst xmlns="http://schemas.openxmlformats.org/spreadsheetml/2006/main" count="522" uniqueCount="117">
  <si>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</si>
  <si>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</si>
  <si>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</si>
  <si>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</si>
  <si>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</si>
  <si>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</si>
  <si>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</si>
  <si>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</si>
  <si>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</si>
  <si>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</si>
  <si>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</si>
  <si>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</si>
  <si>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</si>
  <si>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</si>
  <si>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</si>
  <si>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</si>
  <si>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</si>
  <si>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</si>
  <si>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</si>
  <si>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</si>
  <si>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</si>
  <si>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</si>
  <si>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</si>
  <si>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</si>
  <si>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</si>
  <si>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</si>
  <si>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</si>
  <si>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</si>
  <si>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</si>
  <si>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</si>
  <si>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</si>
  <si>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</si>
  <si>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</si>
  <si>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</si>
  <si>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</si>
  <si>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</si>
  <si>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</si>
  <si>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</si>
  <si>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</si>
  <si>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</si>
  <si>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</si>
  <si>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</si>
  <si>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</si>
  <si>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</si>
  <si>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</si>
  <si>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</si>
  <si>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</si>
  <si>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</si>
  <si>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</si>
  <si>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</si>
  <si>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</si>
  <si>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</si>
  <si>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</si>
  <si>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</si>
  <si>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</si>
  <si>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</si>
  <si>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</si>
  <si>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</si>
  <si>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</si>
  <si>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</si>
  <si>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</si>
  <si>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</si>
  <si>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</si>
  <si>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</si>
  <si>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</si>
  <si>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</si>
  <si>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</si>
  <si>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</si>
  <si>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</si>
  <si>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</si>
  <si>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</si>
  <si>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</si>
  <si>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</si>
  <si>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</si>
  <si>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</si>
  <si>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</si>
  <si>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</si>
  <si>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</si>
  <si>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</si>
  <si>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</si>
  <si>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</si>
  <si>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</si>
  <si>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</si>
  <si>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</si>
  <si>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</si>
  <si>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</si>
  <si>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</si>
  <si>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</si>
  <si>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</si>
  <si>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</si>
  <si>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</si>
  <si>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</si>
  <si>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</si>
  <si>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</si>
  <si>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</si>
  <si>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</si>
  <si>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</si>
  <si>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</si>
  <si>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</si>
  <si>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</si>
  <si>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</si>
  <si>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</si>
  <si>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</si>
  <si>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</si>
  <si>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</si>
  <si>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</si>
  <si>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</si>
  <si>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</si>
  <si>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</si>
  <si>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</si>
  <si>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Ноябрь 2011</t>
  </si>
  <si>
    <t>янв.-ноя.11</t>
  </si>
  <si>
    <t>янв.-ноя.10</t>
  </si>
  <si>
    <t>янв.-ноя. 11</t>
  </si>
  <si>
    <t>янв.-ноя. 10</t>
  </si>
  <si>
    <t>янв.-нояб. 10</t>
  </si>
  <si>
    <t>янв.-нояб. 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</si>
</sst>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295419"/>
        <c:axId val="36114452"/>
      </c:lineChart>
      <c:catAx>
        <c:axId val="412954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4452"/>
        <c:crosses val="autoZero"/>
        <c:auto val="0"/>
        <c:lblOffset val="100"/>
        <c:tickLblSkip val="1"/>
        <c:noMultiLvlLbl val="0"/>
      </c:catAx>
      <c:valAx>
        <c:axId val="361144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4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004767"/>
        <c:axId val="1960744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249305"/>
        <c:axId val="44699426"/>
      </c:lineChart>
      <c:catAx>
        <c:axId val="32004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07448"/>
        <c:crosses val="autoZero"/>
        <c:auto val="0"/>
        <c:lblOffset val="100"/>
        <c:tickLblSkip val="5"/>
        <c:noMultiLvlLbl val="0"/>
      </c:catAx>
      <c:valAx>
        <c:axId val="1960744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767"/>
        <c:crossesAt val="1"/>
        <c:crossBetween val="between"/>
        <c:dispUnits/>
        <c:majorUnit val="2000"/>
        <c:minorUnit val="100"/>
      </c:valAx>
      <c:catAx>
        <c:axId val="42249305"/>
        <c:scaling>
          <c:orientation val="minMax"/>
        </c:scaling>
        <c:axPos val="b"/>
        <c:delete val="1"/>
        <c:majorTickMark val="out"/>
        <c:minorTickMark val="none"/>
        <c:tickLblPos val="nextTo"/>
        <c:crossAx val="44699426"/>
        <c:crossesAt val="39"/>
        <c:auto val="0"/>
        <c:lblOffset val="100"/>
        <c:tickLblSkip val="1"/>
        <c:noMultiLvlLbl val="0"/>
      </c:catAx>
      <c:valAx>
        <c:axId val="4469942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3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750515"/>
        <c:axId val="6388372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50515"/>
        <c:axId val="6388372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82605"/>
        <c:axId val="7199126"/>
      </c:line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3724"/>
        <c:crosses val="autoZero"/>
        <c:auto val="0"/>
        <c:lblOffset val="100"/>
        <c:tickLblSkip val="1"/>
        <c:noMultiLvlLbl val="0"/>
      </c:catAx>
      <c:valAx>
        <c:axId val="638837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At val="1"/>
        <c:crossBetween val="between"/>
        <c:dispUnits/>
        <c:majorUnit val="1"/>
      </c:valAx>
      <c:catAx>
        <c:axId val="38082605"/>
        <c:scaling>
          <c:orientation val="minMax"/>
        </c:scaling>
        <c:axPos val="b"/>
        <c:delete val="1"/>
        <c:majorTickMark val="out"/>
        <c:minorTickMark val="none"/>
        <c:tickLblPos val="nextTo"/>
        <c:crossAx val="7199126"/>
        <c:crosses val="autoZero"/>
        <c:auto val="0"/>
        <c:lblOffset val="100"/>
        <c:tickLblSkip val="1"/>
        <c:noMultiLvlLbl val="0"/>
      </c:catAx>
      <c:valAx>
        <c:axId val="71991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26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792135"/>
        <c:axId val="4625830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92135"/>
        <c:axId val="46258304"/>
      </c:lineChart>
      <c:catAx>
        <c:axId val="64792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8304"/>
        <c:crosses val="autoZero"/>
        <c:auto val="1"/>
        <c:lblOffset val="100"/>
        <c:tickLblSkip val="1"/>
        <c:noMultiLvlLbl val="0"/>
      </c:catAx>
      <c:valAx>
        <c:axId val="462583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2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6594613"/>
        <c:axId val="3958947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94613"/>
        <c:axId val="39589470"/>
      </c:lineChart>
      <c:catAx>
        <c:axId val="565946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89470"/>
        <c:crosses val="autoZero"/>
        <c:auto val="1"/>
        <c:lblOffset val="100"/>
        <c:tickLblSkip val="1"/>
        <c:noMultiLvlLbl val="0"/>
      </c:catAx>
      <c:valAx>
        <c:axId val="395894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46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760911"/>
        <c:axId val="5263047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2201"/>
        <c:axId val="35209810"/>
      </c:lineChart>
      <c:catAx>
        <c:axId val="2076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30472"/>
        <c:crosses val="autoZero"/>
        <c:auto val="1"/>
        <c:lblOffset val="100"/>
        <c:tickLblSkip val="1"/>
        <c:noMultiLvlLbl val="0"/>
      </c:catAx>
      <c:valAx>
        <c:axId val="526304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60911"/>
        <c:crossesAt val="1"/>
        <c:crossBetween val="between"/>
        <c:dispUnits/>
        <c:majorUnit val="400"/>
      </c:valAx>
      <c:catAx>
        <c:axId val="3912201"/>
        <c:scaling>
          <c:orientation val="minMax"/>
        </c:scaling>
        <c:axPos val="b"/>
        <c:delete val="1"/>
        <c:majorTickMark val="out"/>
        <c:minorTickMark val="none"/>
        <c:tickLblPos val="nextTo"/>
        <c:crossAx val="35209810"/>
        <c:crosses val="autoZero"/>
        <c:auto val="1"/>
        <c:lblOffset val="100"/>
        <c:tickLblSkip val="1"/>
        <c:noMultiLvlLbl val="0"/>
      </c:catAx>
      <c:valAx>
        <c:axId val="3520981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220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452835"/>
        <c:axId val="334223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452835"/>
        <c:axId val="33422332"/>
      </c:lineChart>
      <c:catAx>
        <c:axId val="484528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22332"/>
        <c:crosses val="autoZero"/>
        <c:auto val="1"/>
        <c:lblOffset val="100"/>
        <c:tickLblSkip val="1"/>
        <c:noMultiLvlLbl val="0"/>
      </c:catAx>
      <c:valAx>
        <c:axId val="334223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528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365533"/>
        <c:axId val="2285434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365533"/>
        <c:axId val="22854342"/>
      </c:lineChart>
      <c:catAx>
        <c:axId val="323655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54342"/>
        <c:crosses val="autoZero"/>
        <c:auto val="1"/>
        <c:lblOffset val="100"/>
        <c:tickLblSkip val="1"/>
        <c:noMultiLvlLbl val="0"/>
      </c:catAx>
      <c:valAx>
        <c:axId val="228543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655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2487"/>
        <c:axId val="392623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2487"/>
        <c:axId val="39262384"/>
      </c:lineChart>
      <c:catAx>
        <c:axId val="43624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2384"/>
        <c:crosses val="autoZero"/>
        <c:auto val="1"/>
        <c:lblOffset val="100"/>
        <c:tickLblSkip val="1"/>
        <c:noMultiLvlLbl val="0"/>
      </c:catAx>
      <c:valAx>
        <c:axId val="392623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24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817137"/>
        <c:axId val="261365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17137"/>
        <c:axId val="26136506"/>
      </c:lineChart>
      <c:catAx>
        <c:axId val="178171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6506"/>
        <c:crosses val="autoZero"/>
        <c:auto val="1"/>
        <c:lblOffset val="100"/>
        <c:tickLblSkip val="1"/>
        <c:noMultiLvlLbl val="0"/>
      </c:catAx>
      <c:valAx>
        <c:axId val="261365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171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3901963"/>
        <c:axId val="366822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01963"/>
        <c:axId val="36682212"/>
      </c:lineChart>
      <c:catAx>
        <c:axId val="339019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82212"/>
        <c:crosses val="autoZero"/>
        <c:auto val="1"/>
        <c:lblOffset val="100"/>
        <c:tickLblSkip val="1"/>
        <c:noMultiLvlLbl val="0"/>
      </c:catAx>
      <c:valAx>
        <c:axId val="366822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19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04453"/>
        <c:axId val="18469166"/>
      </c:lineChart>
      <c:catAx>
        <c:axId val="617044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66"/>
        <c:crosses val="autoZero"/>
        <c:auto val="0"/>
        <c:lblOffset val="100"/>
        <c:tickLblSkip val="1"/>
        <c:noMultiLvlLbl val="0"/>
      </c:catAx>
      <c:valAx>
        <c:axId val="1846916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4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968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740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7" sqref="N17"/>
    </sheetView>
  </sheetViews>
  <sheetFormatPr defaultColWidth="8.00390625" defaultRowHeight="12.75"/>
  <cols>
    <col min="1" max="1" width="24.625" style="19" customWidth="1"/>
    <col min="2" max="4" width="10.625" style="19" customWidth="1"/>
    <col min="5" max="6" width="10.625" style="20" customWidth="1"/>
    <col min="7" max="7" width="10.625" style="21" customWidth="1"/>
    <col min="8" max="13" width="10.625" style="19" customWidth="1"/>
    <col min="14" max="17" width="9.625" style="19" customWidth="1"/>
    <col min="18" max="19" width="8.50390625" style="19" bestFit="1" customWidth="1"/>
    <col min="20" max="16384" width="8.00390625" style="19" customWidth="1"/>
  </cols>
  <sheetData>
    <row r="1" spans="1:17" ht="1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52"/>
      <c r="K1" s="52"/>
      <c r="L1" s="52"/>
      <c r="M1" s="52"/>
      <c r="N1" s="52"/>
      <c r="O1" s="52"/>
      <c r="P1" s="52"/>
      <c r="Q1" s="52"/>
    </row>
    <row r="2" spans="1:17" ht="1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88"/>
      <c r="K2" s="88"/>
      <c r="L2" s="88"/>
      <c r="M2" s="88"/>
      <c r="N2" s="88"/>
      <c r="O2" s="88"/>
      <c r="P2" s="88"/>
      <c r="Q2" s="88"/>
    </row>
    <row r="3" spans="1:17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40817</v>
      </c>
      <c r="H6" s="54">
        <v>40848</v>
      </c>
    </row>
    <row r="7" spans="1:8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9</v>
      </c>
      <c r="H7" s="118">
        <v>8.5</v>
      </c>
    </row>
    <row r="8" spans="1:8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103.9</v>
      </c>
      <c r="H8" s="73">
        <v>104.6</v>
      </c>
    </row>
    <row r="9" spans="1:8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99.5</v>
      </c>
      <c r="H9" s="73">
        <v>100.7</v>
      </c>
    </row>
    <row r="10" spans="1:8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13.49</v>
      </c>
      <c r="H10" s="73">
        <v>13.59</v>
      </c>
    </row>
    <row r="11" spans="1:8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45.5976</v>
      </c>
      <c r="H11" s="119">
        <v>46.8308</v>
      </c>
    </row>
    <row r="12" spans="1:8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-3.1881645548119764</v>
      </c>
      <c r="H12" s="120">
        <f>H11/C11*100-100</f>
        <v>-0.5698610592111919</v>
      </c>
    </row>
    <row r="13" spans="1:8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f>G11/F11*100-100</f>
        <v>1.3261986453574082</v>
      </c>
      <c r="H13" s="120">
        <f>H11/G11*100-100</f>
        <v>2.704528308507463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5" customFormat="1" ht="20.25">
      <c r="A17" s="55"/>
      <c r="B17" s="58" t="s">
        <v>83</v>
      </c>
      <c r="C17" s="54">
        <v>40452</v>
      </c>
      <c r="D17" s="54">
        <v>40483</v>
      </c>
      <c r="E17" s="57" t="s">
        <v>103</v>
      </c>
      <c r="F17" s="54">
        <v>40817</v>
      </c>
      <c r="G17" s="54">
        <v>40848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4">
        <v>35738.69414187</v>
      </c>
      <c r="C18" s="74">
        <v>41484.8171</v>
      </c>
      <c r="D18" s="74">
        <v>40813.3207</v>
      </c>
      <c r="E18" s="74">
        <v>43290.2962</v>
      </c>
      <c r="F18" s="74">
        <v>47435.3902</v>
      </c>
      <c r="G18" s="74">
        <v>45872.7718</v>
      </c>
      <c r="H18" s="77">
        <f>G18-F18</f>
        <v>-1562.6183999999994</v>
      </c>
      <c r="I18" s="77">
        <f>G18-E18</f>
        <v>2582.475600000005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84</v>
      </c>
      <c r="B19" s="74">
        <v>41060.6524</v>
      </c>
      <c r="C19" s="74">
        <v>45585.9239</v>
      </c>
      <c r="D19" s="74">
        <v>44935.5755</v>
      </c>
      <c r="E19" s="74">
        <v>48597.3006</v>
      </c>
      <c r="F19" s="74">
        <v>51788.6006</v>
      </c>
      <c r="G19" s="74">
        <v>50271.2647</v>
      </c>
      <c r="H19" s="77">
        <f>G19-F19</f>
        <v>-1517.3358999999982</v>
      </c>
      <c r="I19" s="77">
        <f>G19-E19</f>
        <v>1673.9640999999974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4">
        <v>58347.24441854001</v>
      </c>
      <c r="C20" s="74">
        <v>65119.283536300005</v>
      </c>
      <c r="D20" s="74">
        <v>64781.022145979994</v>
      </c>
      <c r="E20" s="74">
        <v>69206.98893299</v>
      </c>
      <c r="F20" s="74">
        <v>76477.34303536001</v>
      </c>
      <c r="G20" s="74">
        <v>76014.66441610001</v>
      </c>
      <c r="H20" s="77">
        <f>G20-F20</f>
        <v>-462.6786192599975</v>
      </c>
      <c r="I20" s="77">
        <f>G20-E20</f>
        <v>6807.675483110012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7">
        <v>23.420549159109534</v>
      </c>
      <c r="C21" s="107">
        <v>27.358338655073762</v>
      </c>
      <c r="D21" s="107">
        <v>27.77533861033398</v>
      </c>
      <c r="E21" s="107">
        <v>28.020329612655498</v>
      </c>
      <c r="F21" s="107">
        <v>27.140118007594193</v>
      </c>
      <c r="G21" s="107">
        <v>27.005437692496</v>
      </c>
      <c r="H21" s="99"/>
      <c r="I21" s="99"/>
      <c r="J21" s="27"/>
      <c r="K21" s="27"/>
      <c r="L21" s="27"/>
      <c r="M21" s="27"/>
      <c r="N21" s="27"/>
      <c r="O21" s="27"/>
      <c r="P21" s="27"/>
      <c r="Q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5" t="s">
        <v>85</v>
      </c>
      <c r="B23" s="155"/>
      <c r="C23" s="155"/>
      <c r="D23" s="155"/>
      <c r="E23" s="155"/>
      <c r="F23" s="155"/>
      <c r="G23" s="155"/>
      <c r="H23" s="155"/>
      <c r="I23" s="155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7" s="36" customFormat="1" ht="20.25">
      <c r="A27" s="55"/>
      <c r="B27" s="54" t="s">
        <v>83</v>
      </c>
      <c r="C27" s="54">
        <v>40452</v>
      </c>
      <c r="D27" s="54">
        <v>40483</v>
      </c>
      <c r="E27" s="57" t="s">
        <v>103</v>
      </c>
      <c r="F27" s="54">
        <v>40817</v>
      </c>
      <c r="G27" s="54">
        <v>40848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3">
        <v>1588.18</v>
      </c>
      <c r="C28" s="103">
        <v>1727.3664638967</v>
      </c>
      <c r="D28" s="103">
        <v>1723.15816144681</v>
      </c>
      <c r="E28" s="103">
        <v>1718.87</v>
      </c>
      <c r="F28" s="103">
        <v>1903.39786421972</v>
      </c>
      <c r="G28" s="103">
        <v>1787.9690842303135</v>
      </c>
      <c r="H28" s="77">
        <f>G28-F28</f>
        <v>-115.42877998940662</v>
      </c>
      <c r="I28" s="77">
        <f>G28-E28</f>
        <v>69.09908423031357</v>
      </c>
      <c r="J28" s="78"/>
      <c r="K28" s="78"/>
      <c r="L28" s="78"/>
      <c r="M28" s="78"/>
      <c r="N28" s="78"/>
      <c r="O28" s="78"/>
      <c r="P28" s="78"/>
      <c r="Q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7" s="2" customFormat="1" ht="20.25">
      <c r="A32" s="60"/>
      <c r="B32" s="58" t="s">
        <v>83</v>
      </c>
      <c r="C32" s="54">
        <v>40452</v>
      </c>
      <c r="D32" s="54">
        <v>40483</v>
      </c>
      <c r="E32" s="57" t="s">
        <v>103</v>
      </c>
      <c r="F32" s="54">
        <v>40817</v>
      </c>
      <c r="G32" s="54">
        <v>40848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7">
        <v>44.09169253365973</v>
      </c>
      <c r="C33" s="117">
        <v>46.7409</v>
      </c>
      <c r="D33" s="117">
        <v>46.86</v>
      </c>
      <c r="E33" s="117">
        <v>47.0992</v>
      </c>
      <c r="F33" s="117">
        <v>45.5976</v>
      </c>
      <c r="G33" s="117">
        <v>46.8308</v>
      </c>
      <c r="H33" s="124">
        <f>G33/F33-1</f>
        <v>0.0270452830850747</v>
      </c>
      <c r="I33" s="124">
        <f>G33/E33-1</f>
        <v>-0.005698610592111963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7">
        <v>44.0742</v>
      </c>
      <c r="C34" s="117">
        <v>46.7409</v>
      </c>
      <c r="D34" s="117">
        <v>46.8696</v>
      </c>
      <c r="E34" s="117">
        <v>47.1244</v>
      </c>
      <c r="F34" s="117">
        <v>45.5652</v>
      </c>
      <c r="G34" s="117">
        <v>46.7077</v>
      </c>
      <c r="H34" s="124">
        <f>G34/F34-1</f>
        <v>0.02507395995189321</v>
      </c>
      <c r="I34" s="124">
        <f aca="true" t="shared" si="0" ref="I34:I39">G34/E34-1</f>
        <v>-0.008842552902530332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7">
        <v>1.4316</v>
      </c>
      <c r="C35" s="117">
        <v>1.3947</v>
      </c>
      <c r="D35" s="117">
        <v>1.2977</v>
      </c>
      <c r="E35" s="117">
        <v>1.3377</v>
      </c>
      <c r="F35" s="117">
        <v>1.3855</v>
      </c>
      <c r="G35" s="117">
        <v>1.3441</v>
      </c>
      <c r="H35" s="124">
        <f>G35/F35-1</f>
        <v>-0.02988090941898225</v>
      </c>
      <c r="I35" s="124">
        <f>G35/E35-1</f>
        <v>0.004784331314943602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7"/>
      <c r="C36" s="117"/>
      <c r="D36" s="117"/>
      <c r="E36" s="117"/>
      <c r="F36" s="117"/>
      <c r="G36" s="117"/>
      <c r="H36" s="124"/>
      <c r="I36" s="124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7">
        <v>44.2341</v>
      </c>
      <c r="C37" s="117">
        <v>46.8046</v>
      </c>
      <c r="D37" s="117">
        <v>46.932</v>
      </c>
      <c r="E37" s="117">
        <v>47.2161</v>
      </c>
      <c r="F37" s="117">
        <v>45.5412</v>
      </c>
      <c r="G37" s="117">
        <v>46.8413</v>
      </c>
      <c r="H37" s="124">
        <f>G37/F37-1</f>
        <v>0.028547776518844437</v>
      </c>
      <c r="I37" s="124">
        <f t="shared" si="0"/>
        <v>-0.00793797031097443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7">
        <v>63.9915</v>
      </c>
      <c r="C38" s="117">
        <v>64.8112</v>
      </c>
      <c r="D38" s="117">
        <v>62.0321</v>
      </c>
      <c r="E38" s="117">
        <v>62.3694</v>
      </c>
      <c r="F38" s="117">
        <v>64.2047</v>
      </c>
      <c r="G38" s="117">
        <v>62.7236</v>
      </c>
      <c r="H38" s="124">
        <f>G38/F38-1</f>
        <v>-0.023068404649503882</v>
      </c>
      <c r="I38" s="124">
        <f t="shared" si="0"/>
        <v>0.005679066978357961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7">
        <v>1.4394</v>
      </c>
      <c r="C39" s="117">
        <v>1.5215</v>
      </c>
      <c r="D39" s="117">
        <v>1.4962</v>
      </c>
      <c r="E39" s="117">
        <v>1.5242</v>
      </c>
      <c r="F39" s="117">
        <v>1.491</v>
      </c>
      <c r="G39" s="117">
        <v>1.4887</v>
      </c>
      <c r="H39" s="124">
        <f>G39/F39-1</f>
        <v>-0.0015425888665326903</v>
      </c>
      <c r="I39" s="124">
        <f t="shared" si="0"/>
        <v>-0.023290906705156877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7">
        <v>0.2954</v>
      </c>
      <c r="C40" s="117">
        <v>0.3156</v>
      </c>
      <c r="D40" s="117">
        <v>0.317</v>
      </c>
      <c r="E40" s="117">
        <v>0.317</v>
      </c>
      <c r="F40" s="117">
        <v>0.3067</v>
      </c>
      <c r="G40" s="117">
        <v>0.3158</v>
      </c>
      <c r="H40" s="124">
        <f>G40/F40-1</f>
        <v>0.029670687968699205</v>
      </c>
      <c r="I40" s="124">
        <f>G40/E40-1</f>
        <v>-0.003785488958990446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M21" sqref="M2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103</v>
      </c>
      <c r="C3" s="54" t="s">
        <v>114</v>
      </c>
      <c r="D3" s="54" t="s">
        <v>113</v>
      </c>
      <c r="E3" s="54">
        <v>40817</v>
      </c>
      <c r="F3" s="54">
        <v>40848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307.24999999999994</v>
      </c>
      <c r="C4" s="76">
        <f>C6+C7+C8</f>
        <v>291.34999999999997</v>
      </c>
      <c r="D4" s="76">
        <f>D6+D7+D8</f>
        <v>367.725</v>
      </c>
      <c r="E4" s="76">
        <f>E6+E7</f>
        <v>20.4</v>
      </c>
      <c r="F4" s="76">
        <f>F6+F7</f>
        <v>70.6</v>
      </c>
      <c r="G4" s="77">
        <f>F4-E4</f>
        <v>50.199999999999996</v>
      </c>
      <c r="H4" s="77">
        <f>D4-C4</f>
        <v>76.37500000000006</v>
      </c>
      <c r="I4" s="76"/>
    </row>
    <row r="5" spans="1:10" ht="13.5" customHeight="1">
      <c r="A5" s="46" t="s">
        <v>82</v>
      </c>
      <c r="B5" s="73">
        <f>B6-B7</f>
        <v>-234.79999999999998</v>
      </c>
      <c r="C5" s="73">
        <f>C6-C7</f>
        <v>-218.9</v>
      </c>
      <c r="D5" s="73">
        <f>D6-D7</f>
        <v>-138.85000000000002</v>
      </c>
      <c r="E5" s="73">
        <f>E6-E7</f>
        <v>-19.4</v>
      </c>
      <c r="F5" s="73">
        <f>F6-F7</f>
        <v>-53.6</v>
      </c>
      <c r="G5" s="77">
        <f>F5-E5</f>
        <v>-34.2</v>
      </c>
      <c r="H5" s="77">
        <f>D5-C5</f>
        <v>80.04999999999998</v>
      </c>
      <c r="I5" s="73"/>
      <c r="J5" s="106"/>
    </row>
    <row r="6" spans="1:9" ht="13.5" customHeight="1">
      <c r="A6" s="51" t="s">
        <v>23</v>
      </c>
      <c r="B6" s="74">
        <v>28.9</v>
      </c>
      <c r="C6" s="74">
        <v>28.9</v>
      </c>
      <c r="D6" s="74">
        <v>112.7</v>
      </c>
      <c r="E6" s="74">
        <v>0.5</v>
      </c>
      <c r="F6" s="74">
        <v>8.5</v>
      </c>
      <c r="G6" s="77">
        <f>F6-E6</f>
        <v>8</v>
      </c>
      <c r="H6" s="77">
        <f>D6-C6</f>
        <v>83.80000000000001</v>
      </c>
      <c r="I6" s="102"/>
    </row>
    <row r="7" spans="1:9" ht="13.5" customHeight="1">
      <c r="A7" s="51" t="s">
        <v>24</v>
      </c>
      <c r="B7" s="74">
        <v>263.7</v>
      </c>
      <c r="C7" s="74">
        <v>247.8</v>
      </c>
      <c r="D7" s="74">
        <v>251.55</v>
      </c>
      <c r="E7" s="74">
        <v>19.9</v>
      </c>
      <c r="F7" s="74">
        <v>62.1</v>
      </c>
      <c r="G7" s="77">
        <f>F7-E7</f>
        <v>42.2</v>
      </c>
      <c r="H7" s="77">
        <f>D7-C7</f>
        <v>3.75</v>
      </c>
      <c r="I7" s="102"/>
    </row>
    <row r="8" spans="1:10" ht="13.5" customHeight="1">
      <c r="A8" s="46" t="s">
        <v>40</v>
      </c>
      <c r="B8" s="102">
        <v>14.65</v>
      </c>
      <c r="C8" s="102">
        <v>14.65</v>
      </c>
      <c r="D8" s="102">
        <v>3.475</v>
      </c>
      <c r="E8" s="102" t="s">
        <v>1</v>
      </c>
      <c r="F8" s="102" t="s">
        <v>1</v>
      </c>
      <c r="G8" s="102" t="s">
        <v>1</v>
      </c>
      <c r="H8" s="77">
        <f>D8-C8</f>
        <v>-11.175</v>
      </c>
      <c r="I8" s="102"/>
      <c r="J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103</v>
      </c>
      <c r="C12" s="54" t="s">
        <v>114</v>
      </c>
      <c r="D12" s="54" t="s">
        <v>113</v>
      </c>
      <c r="E12" s="54">
        <v>40817</v>
      </c>
      <c r="F12" s="54">
        <v>40848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v>3129</v>
      </c>
      <c r="D13" s="76">
        <v>8427.259</v>
      </c>
      <c r="E13" s="76">
        <v>822.175</v>
      </c>
      <c r="F13" s="76">
        <v>941.480765</v>
      </c>
      <c r="G13" s="77">
        <f>F13-E13</f>
        <v>119.30576500000006</v>
      </c>
      <c r="H13" s="77">
        <f>D13-C13</f>
        <v>5298.259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v>600</v>
      </c>
      <c r="D14" s="74">
        <v>2094.059</v>
      </c>
      <c r="E14" s="74">
        <v>192.716</v>
      </c>
      <c r="F14" s="74">
        <v>297.676065</v>
      </c>
      <c r="G14" s="77">
        <f>F14-E14</f>
        <v>104.96006499999999</v>
      </c>
      <c r="H14" s="127">
        <f>+D14-C14</f>
        <v>1494.0590000000002</v>
      </c>
      <c r="I14" s="99"/>
      <c r="J14" s="9"/>
    </row>
    <row r="15" spans="1:10" ht="12.75" customHeight="1">
      <c r="A15" s="51" t="s">
        <v>23</v>
      </c>
      <c r="B15" s="102">
        <v>800</v>
      </c>
      <c r="C15" s="102">
        <v>600</v>
      </c>
      <c r="D15" s="74" t="s">
        <v>1</v>
      </c>
      <c r="E15" s="102" t="s">
        <v>1</v>
      </c>
      <c r="F15" s="102" t="s">
        <v>1</v>
      </c>
      <c r="G15" s="76" t="str">
        <f>+F15</f>
        <v>-</v>
      </c>
      <c r="H15" s="127">
        <f>-C15</f>
        <v>-600</v>
      </c>
      <c r="I15" s="99"/>
      <c r="J15" s="9"/>
    </row>
    <row r="16" spans="1:10" ht="23.25" customHeight="1">
      <c r="A16" s="129" t="s">
        <v>101</v>
      </c>
      <c r="B16" s="110">
        <v>800</v>
      </c>
      <c r="C16" s="110">
        <v>600</v>
      </c>
      <c r="D16" s="74" t="s">
        <v>1</v>
      </c>
      <c r="E16" s="110" t="s">
        <v>1</v>
      </c>
      <c r="F16" s="110" t="s">
        <v>1</v>
      </c>
      <c r="G16" s="127" t="s">
        <v>1</v>
      </c>
      <c r="H16" s="127">
        <f>-C16</f>
        <v>-600</v>
      </c>
      <c r="I16" s="99"/>
      <c r="J16" s="9"/>
    </row>
    <row r="17" spans="1:10" ht="12.75" customHeight="1">
      <c r="A17" s="51" t="s">
        <v>24</v>
      </c>
      <c r="B17" s="74">
        <v>70.7897</v>
      </c>
      <c r="C17" s="102" t="s">
        <v>1</v>
      </c>
      <c r="D17" s="102">
        <v>2094.059</v>
      </c>
      <c r="E17" s="102">
        <v>192.716</v>
      </c>
      <c r="F17" s="102">
        <v>297.676065</v>
      </c>
      <c r="G17" s="77">
        <f>F17-E17</f>
        <v>104.96006499999999</v>
      </c>
      <c r="H17" s="127">
        <f>D17</f>
        <v>2094.059</v>
      </c>
      <c r="I17" s="99"/>
      <c r="J17" s="9"/>
    </row>
    <row r="18" spans="1:10" ht="12.75" customHeight="1">
      <c r="A18" s="134" t="s">
        <v>109</v>
      </c>
      <c r="B18" s="74" t="s">
        <v>1</v>
      </c>
      <c r="C18" s="102" t="s">
        <v>1</v>
      </c>
      <c r="D18" s="102">
        <v>870</v>
      </c>
      <c r="E18" s="102">
        <v>300</v>
      </c>
      <c r="F18" s="102">
        <v>500</v>
      </c>
      <c r="G18" s="77">
        <f>F18-E18</f>
        <v>200</v>
      </c>
      <c r="H18" s="127">
        <f>D18</f>
        <v>870</v>
      </c>
      <c r="I18" s="99"/>
      <c r="J18" s="9"/>
    </row>
    <row r="19" spans="1:10" ht="12.75" customHeight="1">
      <c r="A19" s="46" t="s">
        <v>107</v>
      </c>
      <c r="B19" s="74" t="s">
        <v>1</v>
      </c>
      <c r="C19" s="102" t="s">
        <v>1</v>
      </c>
      <c r="D19" s="102">
        <v>129</v>
      </c>
      <c r="E19" s="102" t="s">
        <v>1</v>
      </c>
      <c r="F19" s="102" t="s">
        <v>1</v>
      </c>
      <c r="G19" s="77" t="str">
        <f>+F19</f>
        <v>-</v>
      </c>
      <c r="H19" s="127">
        <f>+D19</f>
        <v>129</v>
      </c>
      <c r="I19" s="99"/>
      <c r="J19" s="9"/>
    </row>
    <row r="20" spans="1:10" ht="12.75" customHeight="1">
      <c r="A20" s="46" t="s">
        <v>41</v>
      </c>
      <c r="B20" s="74">
        <v>2656</v>
      </c>
      <c r="C20" s="74">
        <v>2529</v>
      </c>
      <c r="D20" s="102">
        <v>3836.5</v>
      </c>
      <c r="E20" s="102">
        <v>13</v>
      </c>
      <c r="F20" s="102">
        <v>5.5</v>
      </c>
      <c r="G20" s="77">
        <f>F20-E20</f>
        <v>-7.5</v>
      </c>
      <c r="H20" s="77">
        <f>D20-C20</f>
        <v>1307.5</v>
      </c>
      <c r="I20" s="75"/>
      <c r="J20" s="11"/>
    </row>
    <row r="21" spans="1:10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2" t="s">
        <v>1</v>
      </c>
      <c r="H21" s="105" t="s">
        <v>1</v>
      </c>
      <c r="J21" s="11"/>
    </row>
    <row r="22" spans="1:10" ht="25.5" customHeight="1">
      <c r="A22" s="46" t="s">
        <v>106</v>
      </c>
      <c r="B22" s="128">
        <v>509.51272</v>
      </c>
      <c r="C22" s="31" t="s">
        <v>1</v>
      </c>
      <c r="D22" s="102">
        <v>1497.7</v>
      </c>
      <c r="E22" s="102">
        <v>316.459</v>
      </c>
      <c r="F22" s="128">
        <v>138.3047</v>
      </c>
      <c r="G22" s="102">
        <f>+F22-E22</f>
        <v>-178.1543</v>
      </c>
      <c r="H22" s="127">
        <f>+D22</f>
        <v>1497.7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2"/>
      <c r="J23" s="11"/>
    </row>
    <row r="24" spans="1:10" ht="26.25" customHeight="1">
      <c r="A24" s="46" t="s">
        <v>73</v>
      </c>
      <c r="B24" s="31">
        <v>5.5</v>
      </c>
      <c r="C24" s="31">
        <v>4.97</v>
      </c>
      <c r="D24" s="31">
        <v>13.59</v>
      </c>
      <c r="E24" s="31">
        <v>13.49</v>
      </c>
      <c r="F24" s="31">
        <v>13.59</v>
      </c>
      <c r="G24" s="77">
        <f>F24-E24</f>
        <v>0.09999999999999964</v>
      </c>
      <c r="H24" s="77">
        <f>D24-C24</f>
        <v>8.620000000000001</v>
      </c>
      <c r="I24" s="112"/>
      <c r="J24" s="11"/>
    </row>
    <row r="25" spans="1:10" ht="12.75" customHeight="1">
      <c r="A25" s="46" t="s">
        <v>43</v>
      </c>
      <c r="B25" s="31">
        <v>5.01</v>
      </c>
      <c r="C25" s="31">
        <v>5.016666666666667</v>
      </c>
      <c r="D25" s="31" t="s">
        <v>1</v>
      </c>
      <c r="E25" s="31" t="s">
        <v>1</v>
      </c>
      <c r="F25" s="31" t="s">
        <v>1</v>
      </c>
      <c r="G25" s="72" t="s">
        <v>1</v>
      </c>
      <c r="H25" s="127">
        <f>-C25</f>
        <v>-5.016666666666667</v>
      </c>
      <c r="I25" s="32"/>
      <c r="J25" s="11"/>
    </row>
    <row r="26" spans="1:10" ht="12.75" customHeight="1">
      <c r="A26" s="46" t="s">
        <v>21</v>
      </c>
      <c r="B26" s="31">
        <v>6.5</v>
      </c>
      <c r="C26" s="31" t="s">
        <v>1</v>
      </c>
      <c r="D26" s="31">
        <v>11.342186693329351</v>
      </c>
      <c r="E26" s="31">
        <v>14.569410534450167</v>
      </c>
      <c r="F26" s="31">
        <v>12.539422408718014</v>
      </c>
      <c r="G26" s="77">
        <f>F26-E26</f>
        <v>-2.029988125732153</v>
      </c>
      <c r="H26" s="127">
        <f>+D26</f>
        <v>11.342186693329351</v>
      </c>
      <c r="I26" s="32"/>
      <c r="J26" s="11"/>
    </row>
    <row r="27" spans="1:10" ht="12.75" customHeight="1">
      <c r="A27" s="46" t="s">
        <v>108</v>
      </c>
      <c r="B27" s="31" t="s">
        <v>1</v>
      </c>
      <c r="C27" s="31" t="s">
        <v>1</v>
      </c>
      <c r="D27" s="31">
        <v>1.05241446650999</v>
      </c>
      <c r="E27" s="31">
        <v>0</v>
      </c>
      <c r="F27" s="31">
        <v>0</v>
      </c>
      <c r="G27" s="77" t="s">
        <v>1</v>
      </c>
      <c r="H27" s="127">
        <f>+D27</f>
        <v>1.05241446650999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5.964</v>
      </c>
      <c r="D28" s="31">
        <v>16.308</v>
      </c>
      <c r="E28" s="31">
        <v>16.188</v>
      </c>
      <c r="F28" s="31">
        <v>16.308</v>
      </c>
      <c r="G28" s="77">
        <f>F28-E28</f>
        <v>0.120000000000001</v>
      </c>
      <c r="H28" s="77">
        <f>D28-C28</f>
        <v>10.344</v>
      </c>
      <c r="I28" s="32"/>
      <c r="J28" s="11"/>
    </row>
    <row r="29" spans="1:10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2" t="s">
        <v>1</v>
      </c>
      <c r="H29" s="72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103</v>
      </c>
      <c r="C34" s="54" t="s">
        <v>112</v>
      </c>
      <c r="D34" s="54" t="s">
        <v>111</v>
      </c>
      <c r="E34" s="54">
        <v>40817</v>
      </c>
      <c r="F34" s="54">
        <v>40848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2">
        <v>11550</v>
      </c>
      <c r="C35" s="132">
        <f>SUM(C36:C38)</f>
        <v>9950</v>
      </c>
      <c r="D35" s="132">
        <f>SUM(D36:D38)</f>
        <v>28950</v>
      </c>
      <c r="E35" s="132">
        <v>2800</v>
      </c>
      <c r="F35" s="132">
        <f>SUM(F36:F38)</f>
        <v>3500</v>
      </c>
      <c r="G35" s="77">
        <f>F35-E35</f>
        <v>700</v>
      </c>
      <c r="H35" s="77">
        <f>D35-C35</f>
        <v>19000</v>
      </c>
      <c r="I35" s="9"/>
    </row>
    <row r="36" spans="1:11" ht="12.75" customHeight="1">
      <c r="A36" s="50" t="s">
        <v>31</v>
      </c>
      <c r="B36" s="95">
        <v>1990</v>
      </c>
      <c r="C36" s="95">
        <v>1590</v>
      </c>
      <c r="D36" s="95">
        <v>5000</v>
      </c>
      <c r="E36" s="95">
        <v>400</v>
      </c>
      <c r="F36" s="95">
        <v>500</v>
      </c>
      <c r="G36" s="77">
        <f aca="true" t="shared" si="0" ref="G36:G56">F36-E36</f>
        <v>100</v>
      </c>
      <c r="H36" s="77">
        <f aca="true" t="shared" si="1" ref="H36:H56">D36-C36</f>
        <v>3410</v>
      </c>
      <c r="I36" s="9"/>
      <c r="K36" s="100"/>
    </row>
    <row r="37" spans="1:11" ht="12.75" customHeight="1">
      <c r="A37" s="50" t="s">
        <v>32</v>
      </c>
      <c r="B37" s="95">
        <v>2220</v>
      </c>
      <c r="C37" s="95">
        <v>1820</v>
      </c>
      <c r="D37" s="95">
        <v>9300</v>
      </c>
      <c r="E37" s="95">
        <v>800</v>
      </c>
      <c r="F37" s="95">
        <v>1000</v>
      </c>
      <c r="G37" s="77">
        <f t="shared" si="0"/>
        <v>200</v>
      </c>
      <c r="H37" s="77">
        <f t="shared" si="1"/>
        <v>7480</v>
      </c>
      <c r="I37" s="9"/>
      <c r="K37" s="100"/>
    </row>
    <row r="38" spans="1:11" ht="12.75" customHeight="1">
      <c r="A38" s="50" t="s">
        <v>33</v>
      </c>
      <c r="B38" s="95">
        <v>7340</v>
      </c>
      <c r="C38" s="95">
        <v>6540</v>
      </c>
      <c r="D38" s="95">
        <v>14650</v>
      </c>
      <c r="E38" s="95">
        <v>1600</v>
      </c>
      <c r="F38" s="95">
        <v>2000</v>
      </c>
      <c r="G38" s="77">
        <f t="shared" si="0"/>
        <v>400</v>
      </c>
      <c r="H38" s="77">
        <f t="shared" si="1"/>
        <v>8110</v>
      </c>
      <c r="I38" s="9"/>
      <c r="K38" s="100"/>
    </row>
    <row r="39" spans="1:11" ht="12.75" customHeight="1" hidden="1">
      <c r="A39" s="50" t="s">
        <v>34</v>
      </c>
      <c r="B39" s="96">
        <v>0</v>
      </c>
      <c r="C39" s="96">
        <v>0</v>
      </c>
      <c r="D39" s="95"/>
      <c r="E39" s="96"/>
      <c r="F39" s="95"/>
      <c r="G39" s="77">
        <f t="shared" si="0"/>
        <v>0</v>
      </c>
      <c r="H39" s="77">
        <f t="shared" si="1"/>
        <v>0</v>
      </c>
      <c r="I39" s="9"/>
      <c r="K39" s="100"/>
    </row>
    <row r="40" spans="1:11" ht="12.75" customHeight="1" hidden="1">
      <c r="A40" s="50" t="s">
        <v>35</v>
      </c>
      <c r="B40" s="96">
        <v>0</v>
      </c>
      <c r="C40" s="96">
        <v>0</v>
      </c>
      <c r="D40" s="96"/>
      <c r="E40" s="96"/>
      <c r="F40" s="96"/>
      <c r="G40" s="77">
        <f t="shared" si="0"/>
        <v>0</v>
      </c>
      <c r="H40" s="77">
        <f t="shared" si="1"/>
        <v>0</v>
      </c>
      <c r="I40" s="9"/>
      <c r="K40" s="100"/>
    </row>
    <row r="41" spans="1:11" ht="12.75" customHeight="1">
      <c r="A41" s="8" t="s">
        <v>12</v>
      </c>
      <c r="B41" s="132">
        <v>13162.5</v>
      </c>
      <c r="C41" s="132">
        <f>SUM(C42:C44)</f>
        <v>11948.3</v>
      </c>
      <c r="D41" s="132">
        <f>SUM(D42:D44)</f>
        <v>25042.32</v>
      </c>
      <c r="E41" s="132">
        <v>2731.07</v>
      </c>
      <c r="F41" s="132">
        <f>SUM(F42:F44)</f>
        <v>3141.6</v>
      </c>
      <c r="G41" s="77">
        <f t="shared" si="0"/>
        <v>410.52999999999975</v>
      </c>
      <c r="H41" s="77">
        <f t="shared" si="1"/>
        <v>13094.02</v>
      </c>
      <c r="I41" s="9"/>
      <c r="K41" s="100"/>
    </row>
    <row r="42" spans="1:11" ht="12.75" customHeight="1">
      <c r="A42" s="50" t="s">
        <v>31</v>
      </c>
      <c r="B42" s="95">
        <v>2916.5</v>
      </c>
      <c r="C42" s="95">
        <v>2480.9</v>
      </c>
      <c r="D42" s="95">
        <v>5280.75</v>
      </c>
      <c r="E42" s="95">
        <v>403.6</v>
      </c>
      <c r="F42" s="95">
        <v>321.7</v>
      </c>
      <c r="G42" s="77">
        <f t="shared" si="0"/>
        <v>-81.90000000000003</v>
      </c>
      <c r="H42" s="77">
        <f t="shared" si="1"/>
        <v>2799.85</v>
      </c>
      <c r="I42" s="9"/>
      <c r="K42" s="100"/>
    </row>
    <row r="43" spans="1:11" ht="12.75" customHeight="1">
      <c r="A43" s="50" t="s">
        <v>32</v>
      </c>
      <c r="B43" s="95">
        <v>2825</v>
      </c>
      <c r="C43" s="95">
        <v>2397.7</v>
      </c>
      <c r="D43" s="95">
        <v>8090.2</v>
      </c>
      <c r="E43" s="95">
        <v>878.5</v>
      </c>
      <c r="F43" s="95">
        <v>760.3</v>
      </c>
      <c r="G43" s="77">
        <f t="shared" si="0"/>
        <v>-118.20000000000005</v>
      </c>
      <c r="H43" s="77">
        <f t="shared" si="1"/>
        <v>5692.5</v>
      </c>
      <c r="I43" s="9"/>
      <c r="K43" s="100"/>
    </row>
    <row r="44" spans="1:11" ht="12.75" customHeight="1">
      <c r="A44" s="50" t="s">
        <v>33</v>
      </c>
      <c r="B44" s="95">
        <v>7421</v>
      </c>
      <c r="C44" s="95">
        <v>7069.7</v>
      </c>
      <c r="D44" s="95">
        <v>11671.37</v>
      </c>
      <c r="E44" s="95">
        <v>1448.97</v>
      </c>
      <c r="F44" s="95">
        <v>2059.6</v>
      </c>
      <c r="G44" s="77">
        <f t="shared" si="0"/>
        <v>610.6299999999999</v>
      </c>
      <c r="H44" s="77">
        <f t="shared" si="1"/>
        <v>4601.670000000001</v>
      </c>
      <c r="I44" s="9"/>
      <c r="K44" s="100"/>
    </row>
    <row r="45" spans="1:11" ht="12.75" customHeight="1" hidden="1">
      <c r="A45" s="50" t="s">
        <v>34</v>
      </c>
      <c r="B45" s="96">
        <v>0</v>
      </c>
      <c r="C45" s="96">
        <v>0</v>
      </c>
      <c r="D45" s="96"/>
      <c r="E45" s="96"/>
      <c r="F45" s="96"/>
      <c r="G45" s="77">
        <f t="shared" si="0"/>
        <v>0</v>
      </c>
      <c r="H45" s="77">
        <f t="shared" si="1"/>
        <v>0</v>
      </c>
      <c r="I45" s="9"/>
      <c r="J45" s="2">
        <v>7421</v>
      </c>
      <c r="K45" s="100"/>
    </row>
    <row r="46" spans="1:11" ht="12.75" customHeight="1" hidden="1">
      <c r="A46" s="50" t="s">
        <v>35</v>
      </c>
      <c r="B46" s="96">
        <v>0</v>
      </c>
      <c r="C46" s="96">
        <v>0</v>
      </c>
      <c r="D46" s="96"/>
      <c r="E46" s="96"/>
      <c r="F46" s="96"/>
      <c r="G46" s="77">
        <f t="shared" si="0"/>
        <v>0</v>
      </c>
      <c r="H46" s="77">
        <f t="shared" si="1"/>
        <v>0</v>
      </c>
      <c r="I46" s="9"/>
      <c r="K46" s="100"/>
    </row>
    <row r="47" spans="1:11" ht="12.75" customHeight="1">
      <c r="A47" s="8" t="s">
        <v>14</v>
      </c>
      <c r="B47" s="132">
        <v>8924</v>
      </c>
      <c r="C47" s="132">
        <f>SUM(C48:C50)</f>
        <v>7810.9</v>
      </c>
      <c r="D47" s="132">
        <f>SUM(D48:D50)</f>
        <v>21140.92</v>
      </c>
      <c r="E47" s="132">
        <v>2374.17</v>
      </c>
      <c r="F47" s="132">
        <f>SUM(F48:F50)</f>
        <v>2780.7</v>
      </c>
      <c r="G47" s="77">
        <f t="shared" si="0"/>
        <v>406.52999999999975</v>
      </c>
      <c r="H47" s="77">
        <f t="shared" si="1"/>
        <v>13330.019999999999</v>
      </c>
      <c r="K47" s="100"/>
    </row>
    <row r="48" spans="1:11" ht="12.75" customHeight="1">
      <c r="A48" s="50" t="s">
        <v>31</v>
      </c>
      <c r="B48" s="95">
        <v>1772.5</v>
      </c>
      <c r="C48" s="95">
        <v>1371.4</v>
      </c>
      <c r="D48" s="95">
        <v>3788.05</v>
      </c>
      <c r="E48" s="95">
        <v>279</v>
      </c>
      <c r="F48" s="95">
        <v>280.4</v>
      </c>
      <c r="G48" s="77">
        <f t="shared" si="0"/>
        <v>1.3999999999999773</v>
      </c>
      <c r="H48" s="77">
        <f t="shared" si="1"/>
        <v>2416.65</v>
      </c>
      <c r="K48" s="100"/>
    </row>
    <row r="49" spans="1:11" ht="12.75" customHeight="1">
      <c r="A49" s="50" t="s">
        <v>32</v>
      </c>
      <c r="B49" s="95">
        <v>1871.7</v>
      </c>
      <c r="C49" s="95">
        <v>1462.8</v>
      </c>
      <c r="D49" s="95">
        <v>6631</v>
      </c>
      <c r="E49" s="95">
        <v>766</v>
      </c>
      <c r="F49" s="95">
        <v>699.6</v>
      </c>
      <c r="G49" s="77">
        <f t="shared" si="0"/>
        <v>-66.39999999999998</v>
      </c>
      <c r="H49" s="77">
        <f t="shared" si="1"/>
        <v>5168.2</v>
      </c>
      <c r="K49" s="100"/>
    </row>
    <row r="50" spans="1:11" ht="12.75" customHeight="1">
      <c r="A50" s="50" t="s">
        <v>33</v>
      </c>
      <c r="B50" s="95">
        <v>5279.8</v>
      </c>
      <c r="C50" s="95">
        <v>4976.7</v>
      </c>
      <c r="D50" s="95">
        <v>10721.87</v>
      </c>
      <c r="E50" s="95">
        <v>1329.17</v>
      </c>
      <c r="F50" s="95">
        <v>1800.7</v>
      </c>
      <c r="G50" s="77">
        <f t="shared" si="0"/>
        <v>471.53</v>
      </c>
      <c r="H50" s="77">
        <f t="shared" si="1"/>
        <v>5745.170000000001</v>
      </c>
      <c r="K50" s="100"/>
    </row>
    <row r="51" spans="1:11" ht="12.75" customHeight="1" hidden="1">
      <c r="A51" s="50" t="s">
        <v>34</v>
      </c>
      <c r="B51" s="96">
        <v>0</v>
      </c>
      <c r="C51" s="96">
        <v>0</v>
      </c>
      <c r="D51" s="96"/>
      <c r="E51" s="96"/>
      <c r="F51" s="96"/>
      <c r="G51" s="77">
        <f t="shared" si="0"/>
        <v>0</v>
      </c>
      <c r="H51" s="77">
        <f t="shared" si="1"/>
        <v>0</v>
      </c>
      <c r="K51" s="100"/>
    </row>
    <row r="52" spans="1:11" ht="12.75" customHeight="1" hidden="1">
      <c r="A52" s="50" t="s">
        <v>35</v>
      </c>
      <c r="B52" s="96">
        <v>0</v>
      </c>
      <c r="C52" s="96">
        <v>0</v>
      </c>
      <c r="D52" s="96"/>
      <c r="E52" s="96"/>
      <c r="F52" s="96"/>
      <c r="G52" s="77">
        <f t="shared" si="0"/>
        <v>0</v>
      </c>
      <c r="H52" s="77">
        <f t="shared" si="1"/>
        <v>0</v>
      </c>
      <c r="K52" s="100"/>
    </row>
    <row r="53" spans="1:11" ht="23.25" customHeight="1">
      <c r="A53" s="8" t="s">
        <v>15</v>
      </c>
      <c r="B53" s="133">
        <v>2.648303465838685</v>
      </c>
      <c r="C53" s="133">
        <v>2.44</v>
      </c>
      <c r="D53" s="133">
        <v>8.94</v>
      </c>
      <c r="E53" s="133">
        <v>11.18</v>
      </c>
      <c r="F53" s="133">
        <v>11.73</v>
      </c>
      <c r="G53" s="77">
        <f t="shared" si="0"/>
        <v>0.5500000000000007</v>
      </c>
      <c r="H53" s="77">
        <f t="shared" si="1"/>
        <v>6.5</v>
      </c>
      <c r="J53" s="67"/>
      <c r="K53" s="100"/>
    </row>
    <row r="54" spans="1:11" ht="12" customHeight="1">
      <c r="A54" s="50" t="s">
        <v>31</v>
      </c>
      <c r="B54" s="91">
        <v>1.9135067535739185</v>
      </c>
      <c r="C54" s="91">
        <v>1.31</v>
      </c>
      <c r="D54" s="92">
        <v>6.12</v>
      </c>
      <c r="E54" s="92">
        <v>7.34</v>
      </c>
      <c r="F54" s="92">
        <v>7.43</v>
      </c>
      <c r="G54" s="77">
        <f t="shared" si="0"/>
        <v>0.08999999999999986</v>
      </c>
      <c r="H54" s="77">
        <f t="shared" si="1"/>
        <v>4.8100000000000005</v>
      </c>
      <c r="J54" s="67"/>
      <c r="K54" s="100"/>
    </row>
    <row r="55" spans="1:11" ht="12" customHeight="1">
      <c r="A55" s="50" t="s">
        <v>32</v>
      </c>
      <c r="B55" s="91">
        <v>2.250232631529606</v>
      </c>
      <c r="C55" s="91">
        <v>1.8</v>
      </c>
      <c r="D55" s="92">
        <v>7.59</v>
      </c>
      <c r="E55" s="92">
        <v>8.59</v>
      </c>
      <c r="F55" s="92">
        <v>8.69</v>
      </c>
      <c r="G55" s="77">
        <f t="shared" si="0"/>
        <v>0.09999999999999964</v>
      </c>
      <c r="H55" s="77">
        <f t="shared" si="1"/>
        <v>5.79</v>
      </c>
      <c r="J55" s="67"/>
      <c r="K55" s="100"/>
    </row>
    <row r="56" spans="1:11" ht="12" customHeight="1">
      <c r="A56" s="50" t="s">
        <v>33</v>
      </c>
      <c r="B56" s="91">
        <v>2.82091884334991</v>
      </c>
      <c r="C56" s="91">
        <v>2.57</v>
      </c>
      <c r="D56" s="91">
        <v>10.64</v>
      </c>
      <c r="E56" s="91">
        <v>13.49</v>
      </c>
      <c r="F56" s="91">
        <v>13.57</v>
      </c>
      <c r="G56" s="77">
        <f t="shared" si="0"/>
        <v>0.08000000000000007</v>
      </c>
      <c r="H56" s="77">
        <f t="shared" si="1"/>
        <v>8.07</v>
      </c>
      <c r="J56" s="67"/>
      <c r="K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9.75">
      <c r="B64" s="101"/>
    </row>
    <row r="65" ht="9.75">
      <c r="B65" s="101"/>
    </row>
    <row r="66" ht="9.7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51" sqref="K5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114</v>
      </c>
      <c r="D3" s="54" t="s">
        <v>113</v>
      </c>
      <c r="E3" s="54">
        <v>40817</v>
      </c>
      <c r="F3" s="54">
        <v>40848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7">
        <f>SUM(B5:B7)</f>
        <v>4695</v>
      </c>
      <c r="C4" s="97">
        <f>SUM(C5:C7)</f>
        <v>4230</v>
      </c>
      <c r="D4" s="97">
        <f>SUM(D5:D7)</f>
        <v>4505</v>
      </c>
      <c r="E4" s="97">
        <v>270</v>
      </c>
      <c r="F4" s="97">
        <f>SUM(F5:F7)</f>
        <v>350</v>
      </c>
      <c r="G4" s="77">
        <f>F4-E4</f>
        <v>80</v>
      </c>
      <c r="H4" s="77">
        <f>+D4-C4</f>
        <v>275</v>
      </c>
      <c r="I4"/>
      <c r="J4" s="9"/>
      <c r="M4" s="101"/>
      <c r="N4" s="101"/>
      <c r="O4" s="101"/>
    </row>
    <row r="5" spans="1:15" ht="12.75" customHeight="1">
      <c r="A5" s="66" t="s">
        <v>10</v>
      </c>
      <c r="B5" s="94">
        <v>635</v>
      </c>
      <c r="C5" s="94">
        <v>585</v>
      </c>
      <c r="D5" s="94">
        <v>675</v>
      </c>
      <c r="E5" s="94">
        <v>30</v>
      </c>
      <c r="F5" s="94">
        <v>40</v>
      </c>
      <c r="G5" s="77">
        <f aca="true" t="shared" si="0" ref="G5:G25">F5-E5</f>
        <v>10</v>
      </c>
      <c r="H5" s="77">
        <f aca="true" t="shared" si="1" ref="H5:H25">+D5-C5</f>
        <v>90</v>
      </c>
      <c r="I5"/>
      <c r="J5" s="148"/>
      <c r="M5" s="101"/>
      <c r="N5" s="101"/>
      <c r="O5" s="101"/>
    </row>
    <row r="6" spans="1:15" ht="12.75" customHeight="1">
      <c r="A6" s="66" t="s">
        <v>36</v>
      </c>
      <c r="B6" s="94">
        <v>865</v>
      </c>
      <c r="C6" s="94">
        <v>720</v>
      </c>
      <c r="D6" s="94">
        <v>995</v>
      </c>
      <c r="E6" s="94">
        <v>90</v>
      </c>
      <c r="F6" s="94">
        <v>100</v>
      </c>
      <c r="G6" s="77">
        <f t="shared" si="0"/>
        <v>10</v>
      </c>
      <c r="H6" s="77">
        <f t="shared" si="1"/>
        <v>275</v>
      </c>
      <c r="I6"/>
      <c r="J6" s="148"/>
      <c r="M6" s="101"/>
      <c r="N6" s="101"/>
      <c r="O6" s="101"/>
    </row>
    <row r="7" spans="1:15" ht="12.75" customHeight="1">
      <c r="A7" s="66" t="s">
        <v>11</v>
      </c>
      <c r="B7" s="94">
        <v>3195</v>
      </c>
      <c r="C7" s="94">
        <v>2925</v>
      </c>
      <c r="D7" s="94">
        <v>2835</v>
      </c>
      <c r="E7" s="94">
        <v>150</v>
      </c>
      <c r="F7" s="94">
        <v>210</v>
      </c>
      <c r="G7" s="77">
        <f t="shared" si="0"/>
        <v>60</v>
      </c>
      <c r="H7" s="77">
        <f t="shared" si="1"/>
        <v>-90</v>
      </c>
      <c r="I7"/>
      <c r="J7" s="148"/>
      <c r="M7" s="101"/>
      <c r="N7" s="101"/>
      <c r="O7" s="101"/>
    </row>
    <row r="8" spans="1:15" ht="13.5" customHeight="1" hidden="1">
      <c r="A8" s="66" t="s">
        <v>37</v>
      </c>
      <c r="B8" s="116">
        <v>0</v>
      </c>
      <c r="C8" s="116">
        <v>0</v>
      </c>
      <c r="D8" s="95"/>
      <c r="E8" s="95"/>
      <c r="F8" s="95"/>
      <c r="G8" s="77">
        <f t="shared" si="0"/>
        <v>0</v>
      </c>
      <c r="H8" s="77">
        <f t="shared" si="1"/>
        <v>0</v>
      </c>
      <c r="I8"/>
      <c r="J8" s="148"/>
      <c r="M8" s="101"/>
      <c r="N8" s="101"/>
      <c r="O8" s="101"/>
    </row>
    <row r="9" spans="1:15" ht="12.75" customHeight="1" hidden="1">
      <c r="A9" s="66" t="s">
        <v>38</v>
      </c>
      <c r="B9" s="116">
        <v>0</v>
      </c>
      <c r="C9" s="116">
        <v>0</v>
      </c>
      <c r="D9" s="95"/>
      <c r="E9" s="95"/>
      <c r="F9" s="95"/>
      <c r="G9" s="77">
        <f t="shared" si="0"/>
        <v>0</v>
      </c>
      <c r="H9" s="77">
        <f t="shared" si="1"/>
        <v>0</v>
      </c>
      <c r="I9"/>
      <c r="J9" s="148"/>
      <c r="M9" s="101"/>
      <c r="N9" s="101"/>
      <c r="O9" s="101"/>
    </row>
    <row r="10" spans="1:15" ht="12.75" customHeight="1">
      <c r="A10" s="65" t="s">
        <v>68</v>
      </c>
      <c r="B10" s="97">
        <f>SUM(B11:B13)</f>
        <v>6357.528299999999</v>
      </c>
      <c r="C10" s="97">
        <f>SUM(C11:C13)</f>
        <v>5957.695000000001</v>
      </c>
      <c r="D10" s="97">
        <f>SUM(D11:D13)</f>
        <v>5248.657999999999</v>
      </c>
      <c r="E10" s="97">
        <v>491.525</v>
      </c>
      <c r="F10" s="97">
        <f>SUM(F11:F13)</f>
        <v>269.03</v>
      </c>
      <c r="G10" s="77">
        <f t="shared" si="0"/>
        <v>-222.495</v>
      </c>
      <c r="H10" s="77">
        <f t="shared" si="1"/>
        <v>-709.0370000000012</v>
      </c>
      <c r="I10"/>
      <c r="M10" s="101"/>
      <c r="N10" s="101"/>
      <c r="O10" s="101"/>
    </row>
    <row r="11" spans="1:15" ht="12.75" customHeight="1">
      <c r="A11" s="66" t="s">
        <v>10</v>
      </c>
      <c r="B11" s="94">
        <v>941.8721999999999</v>
      </c>
      <c r="C11" s="94">
        <v>911.072</v>
      </c>
      <c r="D11" s="94">
        <v>240.77</v>
      </c>
      <c r="E11" s="94">
        <v>24.84</v>
      </c>
      <c r="F11" s="94">
        <v>32.86</v>
      </c>
      <c r="G11" s="77">
        <f t="shared" si="0"/>
        <v>8.02</v>
      </c>
      <c r="H11" s="77">
        <f t="shared" si="1"/>
        <v>-670.302</v>
      </c>
      <c r="I11"/>
      <c r="J11" s="9"/>
      <c r="M11" s="101"/>
      <c r="N11" s="101"/>
      <c r="O11" s="101"/>
    </row>
    <row r="12" spans="1:15" ht="12.75" customHeight="1">
      <c r="A12" s="66" t="s">
        <v>36</v>
      </c>
      <c r="B12" s="94">
        <v>1086.585</v>
      </c>
      <c r="C12" s="94">
        <v>946.465</v>
      </c>
      <c r="D12" s="94">
        <v>1160.897</v>
      </c>
      <c r="E12" s="94">
        <v>134.155</v>
      </c>
      <c r="F12" s="94">
        <v>53.3</v>
      </c>
      <c r="G12" s="77">
        <f t="shared" si="0"/>
        <v>-80.855</v>
      </c>
      <c r="H12" s="77">
        <f t="shared" si="1"/>
        <v>214.4319999999999</v>
      </c>
      <c r="I12"/>
      <c r="J12" s="9"/>
      <c r="M12" s="101"/>
      <c r="N12" s="101"/>
      <c r="O12" s="101"/>
    </row>
    <row r="13" spans="1:15" ht="12.75" customHeight="1">
      <c r="A13" s="66" t="s">
        <v>11</v>
      </c>
      <c r="B13" s="94">
        <v>4329.071099999999</v>
      </c>
      <c r="C13" s="94">
        <v>4100.158</v>
      </c>
      <c r="D13" s="94">
        <v>3846.991</v>
      </c>
      <c r="E13" s="94">
        <v>332.53</v>
      </c>
      <c r="F13" s="94">
        <v>182.87</v>
      </c>
      <c r="G13" s="77">
        <f t="shared" si="0"/>
        <v>-149.65999999999997</v>
      </c>
      <c r="H13" s="77">
        <f t="shared" si="1"/>
        <v>-253.16700000000037</v>
      </c>
      <c r="I13"/>
      <c r="J13" s="9"/>
      <c r="M13" s="101"/>
      <c r="N13" s="101"/>
      <c r="O13" s="101"/>
    </row>
    <row r="14" spans="1:15" ht="12.75" customHeight="1" hidden="1">
      <c r="A14" s="66" t="s">
        <v>37</v>
      </c>
      <c r="B14" s="116">
        <v>0</v>
      </c>
      <c r="C14" s="116">
        <v>0</v>
      </c>
      <c r="D14" s="95"/>
      <c r="E14" s="95"/>
      <c r="F14" s="95"/>
      <c r="G14" s="77">
        <f t="shared" si="0"/>
        <v>0</v>
      </c>
      <c r="H14" s="77">
        <f t="shared" si="1"/>
        <v>0</v>
      </c>
      <c r="I14"/>
      <c r="J14" s="9"/>
      <c r="M14" s="101"/>
      <c r="N14" s="101"/>
      <c r="O14" s="101"/>
    </row>
    <row r="15" spans="1:15" ht="12.75" customHeight="1" hidden="1">
      <c r="A15" s="66" t="s">
        <v>38</v>
      </c>
      <c r="B15" s="116">
        <v>0</v>
      </c>
      <c r="C15" s="116">
        <v>0</v>
      </c>
      <c r="D15" s="95"/>
      <c r="E15" s="95"/>
      <c r="F15" s="95"/>
      <c r="G15" s="77">
        <f t="shared" si="0"/>
        <v>0</v>
      </c>
      <c r="H15" s="77">
        <f t="shared" si="1"/>
        <v>0</v>
      </c>
      <c r="I15"/>
      <c r="J15" s="9"/>
      <c r="M15" s="101"/>
      <c r="N15" s="101"/>
      <c r="O15" s="101"/>
    </row>
    <row r="16" spans="1:15" ht="12.75" customHeight="1">
      <c r="A16" s="65" t="s">
        <v>69</v>
      </c>
      <c r="B16" s="97">
        <f>SUM(B17:B19)</f>
        <v>3527.3991</v>
      </c>
      <c r="C16" s="97">
        <f>SUM(C17:C19)</f>
        <v>3240.8550000000005</v>
      </c>
      <c r="D16" s="97">
        <f>SUM(D17:D19)</f>
        <v>3773.2</v>
      </c>
      <c r="E16" s="97">
        <v>318.94</v>
      </c>
      <c r="F16" s="97">
        <f>SUM(F17:F19)</f>
        <v>212.84</v>
      </c>
      <c r="G16" s="77">
        <f t="shared" si="0"/>
        <v>-106.1</v>
      </c>
      <c r="H16" s="77">
        <f t="shared" si="1"/>
        <v>532.3449999999993</v>
      </c>
      <c r="I16"/>
      <c r="M16" s="101"/>
      <c r="N16" s="101"/>
      <c r="O16" s="101"/>
    </row>
    <row r="17" spans="1:15" ht="12.75" customHeight="1">
      <c r="A17" s="66" t="s">
        <v>10</v>
      </c>
      <c r="B17" s="94">
        <v>520.3</v>
      </c>
      <c r="C17" s="94">
        <v>489.5</v>
      </c>
      <c r="D17" s="94">
        <v>72.33</v>
      </c>
      <c r="E17" s="94">
        <v>12.19</v>
      </c>
      <c r="F17" s="94">
        <v>19.16</v>
      </c>
      <c r="G17" s="77">
        <f t="shared" si="0"/>
        <v>6.970000000000001</v>
      </c>
      <c r="H17" s="77">
        <f t="shared" si="1"/>
        <v>-417.17</v>
      </c>
      <c r="I17"/>
      <c r="M17" s="101"/>
      <c r="N17" s="101"/>
      <c r="O17" s="101"/>
    </row>
    <row r="18" spans="1:15" ht="12.75" customHeight="1">
      <c r="A18" s="66" t="s">
        <v>36</v>
      </c>
      <c r="B18" s="94">
        <v>522.772</v>
      </c>
      <c r="C18" s="94">
        <v>432.622</v>
      </c>
      <c r="D18" s="94">
        <v>795.422</v>
      </c>
      <c r="E18" s="94">
        <v>85</v>
      </c>
      <c r="F18" s="94">
        <v>43.4</v>
      </c>
      <c r="G18" s="77">
        <f t="shared" si="0"/>
        <v>-41.6</v>
      </c>
      <c r="H18" s="77">
        <f t="shared" si="1"/>
        <v>362.8</v>
      </c>
      <c r="I18"/>
      <c r="M18" s="101"/>
      <c r="N18" s="101"/>
      <c r="O18" s="101"/>
    </row>
    <row r="19" spans="1:15" ht="12.75" customHeight="1">
      <c r="A19" s="66" t="s">
        <v>11</v>
      </c>
      <c r="B19" s="94">
        <v>2484.3271</v>
      </c>
      <c r="C19" s="94">
        <v>2318.733</v>
      </c>
      <c r="D19" s="94">
        <v>2905.448</v>
      </c>
      <c r="E19" s="94">
        <v>221.75</v>
      </c>
      <c r="F19" s="94">
        <v>150.28</v>
      </c>
      <c r="G19" s="77">
        <f t="shared" si="0"/>
        <v>-71.47</v>
      </c>
      <c r="H19" s="77">
        <f t="shared" si="1"/>
        <v>586.7149999999997</v>
      </c>
      <c r="I19"/>
      <c r="M19" s="101"/>
      <c r="N19" s="101"/>
      <c r="O19" s="101"/>
    </row>
    <row r="20" spans="1:15" ht="12.75" customHeight="1" hidden="1">
      <c r="A20" s="66" t="s">
        <v>37</v>
      </c>
      <c r="B20" s="116">
        <v>0</v>
      </c>
      <c r="C20" s="116">
        <v>0</v>
      </c>
      <c r="D20" s="95"/>
      <c r="E20" s="95"/>
      <c r="F20" s="95"/>
      <c r="G20" s="77">
        <f t="shared" si="0"/>
        <v>0</v>
      </c>
      <c r="H20" s="77">
        <f t="shared" si="1"/>
        <v>0</v>
      </c>
      <c r="I20"/>
      <c r="M20" s="101"/>
      <c r="N20" s="101"/>
      <c r="O20" s="101"/>
    </row>
    <row r="21" spans="1:15" ht="12.75" customHeight="1" hidden="1">
      <c r="A21" s="66" t="s">
        <v>38</v>
      </c>
      <c r="B21" s="116">
        <v>0</v>
      </c>
      <c r="C21" s="116">
        <v>0</v>
      </c>
      <c r="D21" s="95"/>
      <c r="E21" s="95"/>
      <c r="F21" s="95"/>
      <c r="G21" s="77">
        <f t="shared" si="0"/>
        <v>0</v>
      </c>
      <c r="H21" s="77">
        <f t="shared" si="1"/>
        <v>0</v>
      </c>
      <c r="I21"/>
      <c r="M21" s="101"/>
      <c r="N21" s="101"/>
      <c r="O21" s="101"/>
    </row>
    <row r="22" spans="1:15" ht="12.75" customHeight="1">
      <c r="A22" s="65" t="s">
        <v>67</v>
      </c>
      <c r="B22" s="111">
        <v>10.391453181962047</v>
      </c>
      <c r="C22" s="111">
        <v>10.33</v>
      </c>
      <c r="D22" s="131">
        <v>15.79</v>
      </c>
      <c r="E22" s="131">
        <v>14.192575842739819</v>
      </c>
      <c r="F22" s="131">
        <v>13.96</v>
      </c>
      <c r="G22" s="77">
        <f t="shared" si="0"/>
        <v>-0.23257584273981813</v>
      </c>
      <c r="H22" s="77">
        <f t="shared" si="1"/>
        <v>5.459999999999999</v>
      </c>
      <c r="I22"/>
      <c r="J22" s="67"/>
      <c r="K22" s="67"/>
      <c r="L22" s="67"/>
      <c r="M22" s="101"/>
      <c r="N22" s="101"/>
      <c r="O22" s="101"/>
    </row>
    <row r="23" spans="1:15" ht="12.75" customHeight="1">
      <c r="A23" s="66" t="s">
        <v>10</v>
      </c>
      <c r="B23" s="93">
        <v>4.603734292315649</v>
      </c>
      <c r="C23" s="93">
        <v>4.56</v>
      </c>
      <c r="D23" s="93">
        <v>8.25</v>
      </c>
      <c r="E23" s="93">
        <v>8.131892754366405</v>
      </c>
      <c r="F23" s="93">
        <v>6.89</v>
      </c>
      <c r="G23" s="77">
        <f t="shared" si="0"/>
        <v>-1.241892754366405</v>
      </c>
      <c r="H23" s="77">
        <f t="shared" si="1"/>
        <v>3.6900000000000004</v>
      </c>
      <c r="I23"/>
      <c r="J23" s="67"/>
      <c r="K23" s="67"/>
      <c r="L23" s="67"/>
      <c r="M23" s="101"/>
      <c r="N23" s="101"/>
      <c r="O23" s="101"/>
    </row>
    <row r="24" spans="1:15" ht="12.75" customHeight="1">
      <c r="A24" s="66" t="s">
        <v>36</v>
      </c>
      <c r="B24" s="93">
        <v>7.412045282709488</v>
      </c>
      <c r="C24" s="93">
        <v>7.29</v>
      </c>
      <c r="D24" s="114">
        <v>12.94</v>
      </c>
      <c r="E24" s="114">
        <v>13.364368308653344</v>
      </c>
      <c r="F24" s="114">
        <v>13.39</v>
      </c>
      <c r="G24" s="77">
        <f t="shared" si="0"/>
        <v>0.025631691346656993</v>
      </c>
      <c r="H24" s="77">
        <f t="shared" si="1"/>
        <v>5.6499999999999995</v>
      </c>
      <c r="I24"/>
      <c r="J24" s="67"/>
      <c r="K24" s="67"/>
      <c r="L24" s="67"/>
      <c r="M24" s="101"/>
      <c r="N24" s="101"/>
      <c r="O24" s="101"/>
    </row>
    <row r="25" spans="1:15" ht="12.75" customHeight="1">
      <c r="A25" s="66" t="s">
        <v>11</v>
      </c>
      <c r="B25" s="93">
        <v>12.05823054237515</v>
      </c>
      <c r="C25" s="93">
        <v>11.92</v>
      </c>
      <c r="D25" s="93">
        <v>17.1</v>
      </c>
      <c r="E25" s="93">
        <v>15.047552833819061</v>
      </c>
      <c r="F25" s="93">
        <v>15.03</v>
      </c>
      <c r="G25" s="77">
        <f t="shared" si="0"/>
        <v>-0.01755283381906203</v>
      </c>
      <c r="H25" s="77">
        <f t="shared" si="1"/>
        <v>5.1800000000000015</v>
      </c>
      <c r="I25"/>
      <c r="J25" s="67"/>
      <c r="K25" s="67"/>
      <c r="L25" s="67"/>
      <c r="M25" s="101"/>
      <c r="N25" s="101"/>
      <c r="O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103</v>
      </c>
      <c r="C31" s="54" t="s">
        <v>115</v>
      </c>
      <c r="D31" s="54" t="s">
        <v>116</v>
      </c>
      <c r="E31" s="54">
        <v>40817</v>
      </c>
      <c r="F31" s="54">
        <v>40848</v>
      </c>
      <c r="G31" s="59" t="s">
        <v>2</v>
      </c>
      <c r="H31" s="59" t="s">
        <v>3</v>
      </c>
      <c r="I31"/>
    </row>
    <row r="32" spans="1:13" ht="12.75" customHeight="1">
      <c r="A32" s="142" t="s">
        <v>42</v>
      </c>
      <c r="B32" s="72">
        <v>3.666606846907961</v>
      </c>
      <c r="C32" s="72">
        <v>3.455715102180903</v>
      </c>
      <c r="D32" s="72">
        <v>9.19</v>
      </c>
      <c r="E32" s="72">
        <v>10</v>
      </c>
      <c r="F32" s="72">
        <v>10.1630908535867</v>
      </c>
      <c r="G32" s="77">
        <f>F32-E32</f>
        <v>0.1630908535867004</v>
      </c>
      <c r="H32" s="77">
        <f>D32-C32</f>
        <v>5.734284897819096</v>
      </c>
      <c r="I32" s="67"/>
      <c r="J32" s="72"/>
      <c r="L32" s="72"/>
      <c r="M32" s="137"/>
    </row>
    <row r="33" spans="1:14" ht="12.75" customHeight="1">
      <c r="A33" s="63" t="s">
        <v>26</v>
      </c>
      <c r="B33" s="135">
        <v>4.146377470578715</v>
      </c>
      <c r="C33" s="31">
        <v>3.3167570202911456</v>
      </c>
      <c r="D33" s="31">
        <v>8.993765324157467</v>
      </c>
      <c r="E33" s="31">
        <v>10</v>
      </c>
      <c r="F33" s="31">
        <v>10.1812959724724</v>
      </c>
      <c r="G33" s="77">
        <f>F33-E33</f>
        <v>0.18129597247239992</v>
      </c>
      <c r="H33" s="77">
        <f>D33-C33</f>
        <v>5.677008303866321</v>
      </c>
      <c r="I33" s="67"/>
      <c r="J33" s="31"/>
      <c r="L33" s="31"/>
      <c r="M33" s="137"/>
      <c r="N33" s="137"/>
    </row>
    <row r="34" spans="1:13" ht="12.75" customHeight="1">
      <c r="A34" s="63" t="s">
        <v>27</v>
      </c>
      <c r="B34" s="31">
        <v>3.6878438437370695</v>
      </c>
      <c r="C34" s="31">
        <v>3.438441440633756</v>
      </c>
      <c r="D34" s="31">
        <v>9.131728843568228</v>
      </c>
      <c r="E34" s="31">
        <v>10</v>
      </c>
      <c r="F34" s="31">
        <v>10.155194012567</v>
      </c>
      <c r="G34" s="77">
        <f>F34-E34</f>
        <v>0.15519401256699972</v>
      </c>
      <c r="H34" s="77">
        <f>D34-C34</f>
        <v>5.693287402934471</v>
      </c>
      <c r="I34" s="67"/>
      <c r="J34" s="31"/>
      <c r="L34" s="31"/>
      <c r="M34" s="137"/>
    </row>
    <row r="35" spans="1:13" ht="12.75" customHeight="1">
      <c r="A35" s="63" t="s">
        <v>28</v>
      </c>
      <c r="B35" s="31">
        <v>3.4022507119625924</v>
      </c>
      <c r="C35" s="31">
        <v>3.4134728842486375</v>
      </c>
      <c r="D35" s="31">
        <v>9.365666851469724</v>
      </c>
      <c r="E35" s="136" t="s">
        <v>1</v>
      </c>
      <c r="F35" s="136" t="s">
        <v>1</v>
      </c>
      <c r="G35" s="77" t="s">
        <v>1</v>
      </c>
      <c r="H35" s="77">
        <f>D35-C35</f>
        <v>5.952193967221087</v>
      </c>
      <c r="I35" s="67"/>
      <c r="J35" s="135"/>
      <c r="L35" s="135"/>
      <c r="M35" s="137"/>
    </row>
    <row r="36" spans="1:13" ht="12.75" customHeight="1">
      <c r="A36" s="63" t="s">
        <v>29</v>
      </c>
      <c r="B36" s="31" t="s">
        <v>1</v>
      </c>
      <c r="C36" s="136" t="s">
        <v>1</v>
      </c>
      <c r="D36" s="150">
        <v>12</v>
      </c>
      <c r="E36" s="136" t="s">
        <v>1</v>
      </c>
      <c r="F36" s="136" t="s">
        <v>1</v>
      </c>
      <c r="G36" s="77" t="s">
        <v>1</v>
      </c>
      <c r="H36" s="77">
        <f>D36</f>
        <v>12</v>
      </c>
      <c r="I36" s="67"/>
      <c r="J36" s="135"/>
      <c r="L36" s="135"/>
      <c r="M36" s="137"/>
    </row>
    <row r="37" spans="1:13" ht="12.75" customHeight="1">
      <c r="A37" s="63" t="s">
        <v>30</v>
      </c>
      <c r="B37" s="136" t="s">
        <v>1</v>
      </c>
      <c r="C37" s="136" t="s">
        <v>1</v>
      </c>
      <c r="D37" s="150" t="s">
        <v>1</v>
      </c>
      <c r="E37" s="136" t="s">
        <v>1</v>
      </c>
      <c r="F37" s="136" t="s">
        <v>1</v>
      </c>
      <c r="G37" s="77" t="s">
        <v>1</v>
      </c>
      <c r="H37" s="77" t="s">
        <v>1</v>
      </c>
      <c r="I37" s="136"/>
      <c r="J37" s="136"/>
      <c r="K37" s="136"/>
      <c r="L37" s="137"/>
      <c r="M37" s="137"/>
    </row>
    <row r="38" spans="1:13" ht="12.75" customHeight="1">
      <c r="A38" s="63" t="s">
        <v>70</v>
      </c>
      <c r="B38" s="136" t="s">
        <v>1</v>
      </c>
      <c r="C38" s="31" t="s">
        <v>1</v>
      </c>
      <c r="D38" s="31" t="s">
        <v>1</v>
      </c>
      <c r="E38" s="136" t="s">
        <v>1</v>
      </c>
      <c r="F38" s="136" t="s">
        <v>1</v>
      </c>
      <c r="G38" s="77" t="s">
        <v>1</v>
      </c>
      <c r="H38" s="77" t="s">
        <v>1</v>
      </c>
      <c r="I38" s="136"/>
      <c r="J38" s="136"/>
      <c r="K38" s="136"/>
      <c r="L38" s="137"/>
      <c r="M38" s="137"/>
    </row>
    <row r="39" spans="1:13" ht="12.75" customHeight="1">
      <c r="A39" s="63" t="s">
        <v>71</v>
      </c>
      <c r="B39" s="136" t="s">
        <v>1</v>
      </c>
      <c r="C39" s="136" t="s">
        <v>1</v>
      </c>
      <c r="D39" s="150" t="s">
        <v>1</v>
      </c>
      <c r="E39" s="136" t="s">
        <v>1</v>
      </c>
      <c r="F39" s="136" t="s">
        <v>1</v>
      </c>
      <c r="G39" s="77" t="s">
        <v>1</v>
      </c>
      <c r="H39" s="77" t="s">
        <v>1</v>
      </c>
      <c r="I39" s="136"/>
      <c r="J39" s="136"/>
      <c r="K39" s="136"/>
      <c r="L39" s="137"/>
      <c r="M39" s="137"/>
    </row>
    <row r="40" spans="1:13" ht="12.75" customHeight="1">
      <c r="A40" s="63" t="s">
        <v>72</v>
      </c>
      <c r="B40" s="136" t="s">
        <v>1</v>
      </c>
      <c r="C40" s="136" t="s">
        <v>1</v>
      </c>
      <c r="D40" s="150" t="s">
        <v>1</v>
      </c>
      <c r="E40" s="136" t="s">
        <v>1</v>
      </c>
      <c r="F40" s="136" t="s">
        <v>1</v>
      </c>
      <c r="G40" s="77" t="s">
        <v>1</v>
      </c>
      <c r="H40" s="77" t="s">
        <v>1</v>
      </c>
      <c r="I40" s="136"/>
      <c r="J40" s="136"/>
      <c r="K40" s="136"/>
      <c r="L40" s="137"/>
      <c r="M40" s="137"/>
    </row>
    <row r="41" spans="1:13" ht="12.75" customHeight="1">
      <c r="A41" s="142" t="s">
        <v>75</v>
      </c>
      <c r="B41" s="72">
        <v>4.706855176159571</v>
      </c>
      <c r="C41" s="72">
        <v>4.536571153186562</v>
      </c>
      <c r="D41" s="72">
        <v>8.872222222222222</v>
      </c>
      <c r="E41" s="105" t="s">
        <v>1</v>
      </c>
      <c r="F41" s="105">
        <v>10</v>
      </c>
      <c r="G41" s="77">
        <f>F41</f>
        <v>10</v>
      </c>
      <c r="H41" s="77">
        <f>D41-C41</f>
        <v>4.33565106903566</v>
      </c>
      <c r="I41" s="137"/>
      <c r="J41" s="137"/>
      <c r="K41" s="137"/>
      <c r="L41" s="137"/>
      <c r="M41" s="137"/>
    </row>
    <row r="42" spans="1:13" ht="12.75" customHeight="1">
      <c r="A42" s="63" t="s">
        <v>26</v>
      </c>
      <c r="B42" s="31" t="s">
        <v>1</v>
      </c>
      <c r="C42" s="31" t="s">
        <v>1</v>
      </c>
      <c r="D42" s="31">
        <v>10.290697674418604</v>
      </c>
      <c r="E42" s="31" t="s">
        <v>1</v>
      </c>
      <c r="F42" s="31" t="s">
        <v>1</v>
      </c>
      <c r="G42" s="77" t="s">
        <v>1</v>
      </c>
      <c r="H42" s="77">
        <f>D42</f>
        <v>10.290697674418604</v>
      </c>
      <c r="I42" s="137"/>
      <c r="J42" s="137"/>
      <c r="K42" s="137"/>
      <c r="L42" s="137"/>
      <c r="M42" s="137"/>
    </row>
    <row r="43" spans="1:13" ht="12.75" customHeight="1">
      <c r="A43" s="63" t="s">
        <v>27</v>
      </c>
      <c r="B43" s="31">
        <v>4.814605781910859</v>
      </c>
      <c r="C43" s="31">
        <v>4.75024328081557</v>
      </c>
      <c r="D43" s="31">
        <v>9.261562831330274</v>
      </c>
      <c r="E43" s="31" t="s">
        <v>1</v>
      </c>
      <c r="F43" s="31">
        <v>10</v>
      </c>
      <c r="G43" s="77">
        <f>F43</f>
        <v>10</v>
      </c>
      <c r="H43" s="77">
        <f>D43-C43</f>
        <v>4.5113195505147035</v>
      </c>
      <c r="I43" s="31"/>
      <c r="J43" s="138"/>
      <c r="K43" s="31"/>
      <c r="L43" s="137"/>
      <c r="M43" s="137"/>
    </row>
    <row r="44" spans="1:13" ht="12.75" customHeight="1">
      <c r="A44" s="63" t="s">
        <v>28</v>
      </c>
      <c r="B44" s="31">
        <v>4.098039215686274</v>
      </c>
      <c r="C44" s="31">
        <v>4.222222222222222</v>
      </c>
      <c r="D44" s="31">
        <v>9.695238095238096</v>
      </c>
      <c r="E44" s="31" t="s">
        <v>1</v>
      </c>
      <c r="F44" s="31" t="s">
        <v>1</v>
      </c>
      <c r="G44" s="77" t="s">
        <v>1</v>
      </c>
      <c r="H44" s="77">
        <f>D44-C44</f>
        <v>5.473015873015874</v>
      </c>
      <c r="I44" s="31"/>
      <c r="J44" s="139"/>
      <c r="K44" s="31"/>
      <c r="L44" s="137"/>
      <c r="M44" s="137"/>
    </row>
    <row r="45" spans="1:13" ht="12.75" customHeight="1">
      <c r="A45" s="63" t="s">
        <v>29</v>
      </c>
      <c r="B45" s="31">
        <v>5</v>
      </c>
      <c r="C45" s="31">
        <v>5</v>
      </c>
      <c r="D45" s="31">
        <v>7</v>
      </c>
      <c r="E45" s="135" t="s">
        <v>1</v>
      </c>
      <c r="F45" s="135" t="s">
        <v>1</v>
      </c>
      <c r="G45" s="77" t="str">
        <f>F45</f>
        <v>-</v>
      </c>
      <c r="H45" s="77">
        <f>D45-C45</f>
        <v>2</v>
      </c>
      <c r="I45" s="31"/>
      <c r="J45" s="140"/>
      <c r="K45" s="135"/>
      <c r="L45" s="137"/>
      <c r="M45" s="137"/>
    </row>
    <row r="46" spans="1:13" ht="12.75" customHeight="1">
      <c r="A46" s="63" t="s">
        <v>30</v>
      </c>
      <c r="B46" s="31" t="s">
        <v>1</v>
      </c>
      <c r="C46" s="31" t="s">
        <v>1</v>
      </c>
      <c r="D46" s="31">
        <v>10</v>
      </c>
      <c r="E46" s="135" t="s">
        <v>1</v>
      </c>
      <c r="F46" s="135" t="s">
        <v>1</v>
      </c>
      <c r="G46" s="77" t="s">
        <v>1</v>
      </c>
      <c r="H46" s="77">
        <f>D46</f>
        <v>10</v>
      </c>
      <c r="I46" s="135"/>
      <c r="J46" s="140"/>
      <c r="K46" s="135"/>
      <c r="L46" s="137"/>
      <c r="M46" s="137"/>
    </row>
    <row r="47" spans="1:13" ht="12.75" customHeight="1">
      <c r="A47" s="63" t="s">
        <v>70</v>
      </c>
      <c r="B47" s="31" t="s">
        <v>1</v>
      </c>
      <c r="C47" s="31" t="s">
        <v>1</v>
      </c>
      <c r="D47" s="31" t="s">
        <v>1</v>
      </c>
      <c r="E47" s="135" t="s">
        <v>1</v>
      </c>
      <c r="F47" s="135" t="s">
        <v>1</v>
      </c>
      <c r="G47" s="77" t="s">
        <v>1</v>
      </c>
      <c r="H47" s="77" t="s">
        <v>1</v>
      </c>
      <c r="I47" s="136"/>
      <c r="J47" s="136"/>
      <c r="K47" s="136"/>
      <c r="L47" s="137"/>
      <c r="M47" s="137"/>
    </row>
    <row r="48" spans="1:13" ht="12.75" customHeight="1">
      <c r="A48" s="63" t="s">
        <v>71</v>
      </c>
      <c r="B48" s="31" t="s">
        <v>1</v>
      </c>
      <c r="C48" s="136" t="s">
        <v>1</v>
      </c>
      <c r="D48" s="150" t="s">
        <v>1</v>
      </c>
      <c r="E48" s="135" t="s">
        <v>1</v>
      </c>
      <c r="F48" s="135" t="s">
        <v>1</v>
      </c>
      <c r="G48" s="77" t="s">
        <v>1</v>
      </c>
      <c r="H48" s="77" t="s">
        <v>1</v>
      </c>
      <c r="I48" s="136"/>
      <c r="J48" s="136"/>
      <c r="K48" s="136"/>
      <c r="L48" s="137"/>
      <c r="M48" s="137"/>
    </row>
    <row r="49" spans="1:13" ht="12.75" customHeight="1">
      <c r="A49" s="63" t="s">
        <v>72</v>
      </c>
      <c r="B49" s="31" t="s">
        <v>1</v>
      </c>
      <c r="C49" s="136" t="s">
        <v>1</v>
      </c>
      <c r="D49" s="150" t="s">
        <v>1</v>
      </c>
      <c r="E49" s="135" t="s">
        <v>1</v>
      </c>
      <c r="F49" s="135" t="s">
        <v>1</v>
      </c>
      <c r="G49" s="77" t="s">
        <v>1</v>
      </c>
      <c r="H49" s="77" t="s">
        <v>1</v>
      </c>
      <c r="I49" s="136"/>
      <c r="J49" s="136"/>
      <c r="K49" s="136"/>
      <c r="L49" s="137"/>
      <c r="M49" s="137"/>
    </row>
    <row r="50" spans="1:13" ht="12.75" customHeight="1">
      <c r="A50" s="142" t="s">
        <v>76</v>
      </c>
      <c r="B50" s="143">
        <v>3.554886339486279</v>
      </c>
      <c r="C50" s="105">
        <v>2.90827846254134</v>
      </c>
      <c r="D50" s="105">
        <v>3.5</v>
      </c>
      <c r="E50" s="105">
        <v>3</v>
      </c>
      <c r="F50" s="105">
        <v>5</v>
      </c>
      <c r="G50" s="77">
        <f>F50-E50</f>
        <v>2</v>
      </c>
      <c r="H50" s="77">
        <f>D50-C50</f>
        <v>0.59172153745866</v>
      </c>
      <c r="I50" s="105"/>
      <c r="J50" s="105"/>
      <c r="K50" s="105"/>
      <c r="L50" s="137"/>
      <c r="M50" s="137"/>
    </row>
    <row r="51" spans="1:13" ht="12.75" customHeight="1">
      <c r="A51" s="63" t="s">
        <v>26</v>
      </c>
      <c r="B51" s="31" t="s">
        <v>1</v>
      </c>
      <c r="C51" s="31" t="s">
        <v>1</v>
      </c>
      <c r="D51" s="31">
        <v>3</v>
      </c>
      <c r="E51" s="135">
        <v>3</v>
      </c>
      <c r="F51" s="135" t="s">
        <v>1</v>
      </c>
      <c r="G51" s="77">
        <f>-E51</f>
        <v>-3</v>
      </c>
      <c r="H51" s="77">
        <f>D51</f>
        <v>3</v>
      </c>
      <c r="I51" s="136"/>
      <c r="J51" s="136"/>
      <c r="K51" s="136"/>
      <c r="L51" s="137"/>
      <c r="M51" s="137"/>
    </row>
    <row r="52" spans="1:13" ht="12.75" customHeight="1">
      <c r="A52" s="63" t="s">
        <v>27</v>
      </c>
      <c r="B52" s="144">
        <v>3.5622309182440564</v>
      </c>
      <c r="C52" s="31">
        <v>2.91584864523612</v>
      </c>
      <c r="D52" s="31">
        <v>1</v>
      </c>
      <c r="E52" s="31" t="s">
        <v>1</v>
      </c>
      <c r="F52" s="31" t="s">
        <v>1</v>
      </c>
      <c r="G52" s="77" t="s">
        <v>1</v>
      </c>
      <c r="H52" s="77">
        <f>D52-C52</f>
        <v>-1.91584864523612</v>
      </c>
      <c r="I52" s="31"/>
      <c r="J52" s="31"/>
      <c r="K52" s="31"/>
      <c r="L52" s="137"/>
      <c r="M52" s="137"/>
    </row>
    <row r="53" spans="1:13" ht="12.75" customHeight="1">
      <c r="A53" s="63" t="s">
        <v>28</v>
      </c>
      <c r="B53" s="144" t="s">
        <v>1</v>
      </c>
      <c r="C53" s="31" t="s">
        <v>1</v>
      </c>
      <c r="D53" s="31" t="s">
        <v>1</v>
      </c>
      <c r="E53" s="136" t="s">
        <v>1</v>
      </c>
      <c r="F53" s="136" t="s">
        <v>1</v>
      </c>
      <c r="G53" s="77" t="s">
        <v>1</v>
      </c>
      <c r="H53" s="77" t="s">
        <v>1</v>
      </c>
      <c r="I53" s="136"/>
      <c r="J53" s="136"/>
      <c r="K53" s="136"/>
      <c r="L53" s="137"/>
      <c r="M53" s="137"/>
    </row>
    <row r="54" spans="1:13" ht="12.75" customHeight="1">
      <c r="A54" s="63" t="s">
        <v>29</v>
      </c>
      <c r="B54" s="144" t="s">
        <v>1</v>
      </c>
      <c r="C54" s="31" t="s">
        <v>1</v>
      </c>
      <c r="D54" s="31" t="s">
        <v>1</v>
      </c>
      <c r="E54" s="136" t="s">
        <v>1</v>
      </c>
      <c r="F54" s="136" t="s">
        <v>1</v>
      </c>
      <c r="G54" s="77" t="s">
        <v>1</v>
      </c>
      <c r="H54" s="77" t="s">
        <v>1</v>
      </c>
      <c r="I54" s="136"/>
      <c r="J54" s="136"/>
      <c r="K54" s="136"/>
      <c r="L54" s="137"/>
      <c r="M54" s="137"/>
    </row>
    <row r="55" spans="1:13" ht="12.75" customHeight="1">
      <c r="A55" s="63" t="s">
        <v>30</v>
      </c>
      <c r="B55" s="144">
        <v>3.5</v>
      </c>
      <c r="C55" s="31">
        <v>3.5</v>
      </c>
      <c r="D55" s="31">
        <v>5</v>
      </c>
      <c r="E55" s="136" t="s">
        <v>1</v>
      </c>
      <c r="F55" s="135">
        <v>5</v>
      </c>
      <c r="G55" s="77">
        <f>F55</f>
        <v>5</v>
      </c>
      <c r="H55" s="77">
        <f>D55-C55</f>
        <v>1.5</v>
      </c>
      <c r="I55" s="136"/>
      <c r="J55" s="136"/>
      <c r="K55" s="136"/>
      <c r="L55" s="137"/>
      <c r="M55" s="137"/>
    </row>
    <row r="56" spans="1:13" ht="12.75" customHeight="1">
      <c r="A56" s="63" t="s">
        <v>70</v>
      </c>
      <c r="B56" s="31" t="s">
        <v>1</v>
      </c>
      <c r="C56" s="31" t="s">
        <v>1</v>
      </c>
      <c r="D56" s="31" t="s">
        <v>1</v>
      </c>
      <c r="E56" s="136" t="s">
        <v>1</v>
      </c>
      <c r="F56" s="136" t="s">
        <v>1</v>
      </c>
      <c r="G56" s="77" t="s">
        <v>1</v>
      </c>
      <c r="H56" s="77" t="s">
        <v>1</v>
      </c>
      <c r="I56" s="136"/>
      <c r="J56" s="136"/>
      <c r="K56" s="136"/>
      <c r="L56" s="137"/>
      <c r="M56" s="137"/>
    </row>
    <row r="57" spans="1:13" ht="12.75" customHeight="1">
      <c r="A57" s="63" t="s">
        <v>71</v>
      </c>
      <c r="B57" s="31" t="s">
        <v>1</v>
      </c>
      <c r="C57" s="31" t="s">
        <v>1</v>
      </c>
      <c r="D57" s="31">
        <v>5</v>
      </c>
      <c r="E57" s="135" t="s">
        <v>1</v>
      </c>
      <c r="F57" s="135" t="s">
        <v>1</v>
      </c>
      <c r="G57" s="77" t="str">
        <f>F57</f>
        <v>-</v>
      </c>
      <c r="H57" s="77">
        <f>D57</f>
        <v>5</v>
      </c>
      <c r="I57" s="135"/>
      <c r="J57" s="135"/>
      <c r="K57" s="135"/>
      <c r="L57" s="137"/>
      <c r="M57" s="137"/>
    </row>
    <row r="58" spans="1:13" ht="12.75" customHeight="1">
      <c r="A58" s="63" t="s">
        <v>72</v>
      </c>
      <c r="B58" s="31" t="s">
        <v>1</v>
      </c>
      <c r="C58" s="31" t="s">
        <v>1</v>
      </c>
      <c r="D58" s="31" t="s">
        <v>1</v>
      </c>
      <c r="E58" s="136" t="s">
        <v>1</v>
      </c>
      <c r="F58" s="136" t="s">
        <v>1</v>
      </c>
      <c r="G58" s="77" t="s">
        <v>1</v>
      </c>
      <c r="H58" s="77" t="s">
        <v>1</v>
      </c>
      <c r="I58" s="136"/>
      <c r="J58" s="136"/>
      <c r="K58" s="136"/>
      <c r="L58" s="137"/>
      <c r="M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4" sqref="K64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125" style="0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112</v>
      </c>
      <c r="D3" s="54" t="s">
        <v>116</v>
      </c>
      <c r="E3" s="54">
        <v>40817</v>
      </c>
      <c r="F3" s="54">
        <v>40848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f>C5+C14+C23</f>
        <v>4705.991299999999</v>
      </c>
      <c r="D4" s="17">
        <v>5569.5412</v>
      </c>
      <c r="E4" s="17">
        <v>657.0736</v>
      </c>
      <c r="F4" s="149">
        <v>621.6667</v>
      </c>
      <c r="G4" s="77">
        <f>F4-E4</f>
        <v>-35.406900000000064</v>
      </c>
      <c r="H4" s="77">
        <f>D4-C4</f>
        <v>863.5499000000009</v>
      </c>
      <c r="I4" s="12"/>
    </row>
    <row r="5" spans="1:11" ht="12.75" customHeight="1">
      <c r="A5" s="71" t="s">
        <v>45</v>
      </c>
      <c r="B5" s="145">
        <v>4597.9178</v>
      </c>
      <c r="C5" s="145">
        <v>4123.6275</v>
      </c>
      <c r="D5" s="145">
        <v>4656.418299999999</v>
      </c>
      <c r="E5" s="145">
        <v>653.0736</v>
      </c>
      <c r="F5" s="72">
        <v>563.1027</v>
      </c>
      <c r="G5" s="77">
        <f>F5-E5</f>
        <v>-89.97090000000003</v>
      </c>
      <c r="H5" s="77">
        <f>D5-C5</f>
        <v>532.7907999999998</v>
      </c>
      <c r="I5" s="12"/>
      <c r="J5" s="151"/>
      <c r="K5" s="151"/>
    </row>
    <row r="6" spans="1:11" ht="12.75" customHeight="1">
      <c r="A6" s="34" t="s">
        <v>26</v>
      </c>
      <c r="B6" s="141">
        <v>236.6399</v>
      </c>
      <c r="C6" s="141">
        <v>162.8794</v>
      </c>
      <c r="D6" s="141">
        <v>322.73080000000004</v>
      </c>
      <c r="E6" s="141">
        <v>81.38069999999999</v>
      </c>
      <c r="F6" s="135">
        <v>170.36010000000002</v>
      </c>
      <c r="G6" s="77">
        <f>F6-E6</f>
        <v>88.97940000000003</v>
      </c>
      <c r="H6" s="77">
        <f>D6-C6</f>
        <v>159.85140000000004</v>
      </c>
      <c r="I6" s="12"/>
      <c r="J6" s="151"/>
      <c r="K6" s="151"/>
    </row>
    <row r="7" spans="1:11" ht="12.75" customHeight="1">
      <c r="A7" s="34" t="s">
        <v>27</v>
      </c>
      <c r="B7" s="141">
        <v>3639.4352</v>
      </c>
      <c r="C7" s="141">
        <v>3269.8678</v>
      </c>
      <c r="D7" s="141">
        <v>3764.8118999999997</v>
      </c>
      <c r="E7" s="141">
        <v>571.6929</v>
      </c>
      <c r="F7" s="31">
        <v>392.74260000000004</v>
      </c>
      <c r="G7" s="77">
        <f>F7-E7</f>
        <v>-178.95029999999997</v>
      </c>
      <c r="H7" s="77">
        <f>D7-C7</f>
        <v>494.9440999999997</v>
      </c>
      <c r="I7" s="12"/>
      <c r="J7" s="151"/>
      <c r="K7" s="151"/>
    </row>
    <row r="8" spans="1:11" ht="12.75" customHeight="1">
      <c r="A8" s="34" t="s">
        <v>28</v>
      </c>
      <c r="B8" s="141">
        <v>721.8427</v>
      </c>
      <c r="C8" s="141">
        <v>690.8803</v>
      </c>
      <c r="D8" s="141">
        <v>529.0095</v>
      </c>
      <c r="E8" s="141" t="s">
        <v>1</v>
      </c>
      <c r="F8" s="31" t="s">
        <v>1</v>
      </c>
      <c r="G8" s="77" t="s">
        <v>1</v>
      </c>
      <c r="H8" s="77">
        <f>D8-C8</f>
        <v>-161.87080000000003</v>
      </c>
      <c r="I8" s="12"/>
      <c r="J8" s="151"/>
      <c r="K8" s="151"/>
    </row>
    <row r="9" spans="1:11" ht="12.75" customHeight="1">
      <c r="A9" s="34" t="s">
        <v>29</v>
      </c>
      <c r="B9" s="141" t="s">
        <v>1</v>
      </c>
      <c r="C9" s="141" t="s">
        <v>1</v>
      </c>
      <c r="D9" s="141">
        <v>39.866099999999996</v>
      </c>
      <c r="E9" s="141" t="s">
        <v>1</v>
      </c>
      <c r="F9" s="31" t="s">
        <v>1</v>
      </c>
      <c r="G9" s="77" t="s">
        <v>1</v>
      </c>
      <c r="H9" s="77">
        <f>D9</f>
        <v>39.866099999999996</v>
      </c>
      <c r="I9" s="12"/>
      <c r="J9" s="151"/>
      <c r="K9" s="151"/>
    </row>
    <row r="10" spans="1:11" ht="12.75" customHeight="1">
      <c r="A10" s="34" t="s">
        <v>30</v>
      </c>
      <c r="B10" s="141" t="s">
        <v>1</v>
      </c>
      <c r="C10" s="141" t="s">
        <v>1</v>
      </c>
      <c r="D10" s="141" t="s">
        <v>1</v>
      </c>
      <c r="E10" s="141" t="s">
        <v>1</v>
      </c>
      <c r="F10" s="136" t="s">
        <v>1</v>
      </c>
      <c r="G10" s="77" t="s">
        <v>1</v>
      </c>
      <c r="H10" s="77" t="s">
        <v>1</v>
      </c>
      <c r="J10" s="151"/>
      <c r="K10" s="151"/>
    </row>
    <row r="11" spans="1:11" ht="12.75" customHeight="1">
      <c r="A11" s="34" t="s">
        <v>70</v>
      </c>
      <c r="B11" s="141" t="s">
        <v>1</v>
      </c>
      <c r="C11" s="141" t="s">
        <v>1</v>
      </c>
      <c r="D11" s="141" t="s">
        <v>1</v>
      </c>
      <c r="E11" s="141" t="s">
        <v>1</v>
      </c>
      <c r="F11" s="136" t="s">
        <v>1</v>
      </c>
      <c r="G11" s="77" t="s">
        <v>1</v>
      </c>
      <c r="H11" s="77" t="s">
        <v>1</v>
      </c>
      <c r="J11" s="151"/>
      <c r="K11" s="151"/>
    </row>
    <row r="12" spans="1:11" ht="12.75" customHeight="1">
      <c r="A12" s="34" t="s">
        <v>71</v>
      </c>
      <c r="B12" s="141" t="s">
        <v>1</v>
      </c>
      <c r="C12" s="141" t="s">
        <v>1</v>
      </c>
      <c r="D12" s="141" t="s">
        <v>1</v>
      </c>
      <c r="E12" s="141" t="s">
        <v>1</v>
      </c>
      <c r="F12" s="136" t="s">
        <v>1</v>
      </c>
      <c r="G12" s="77" t="s">
        <v>1</v>
      </c>
      <c r="H12" s="77" t="s">
        <v>1</v>
      </c>
      <c r="J12" s="151"/>
      <c r="K12" s="151"/>
    </row>
    <row r="13" spans="1:11" ht="12.75" customHeight="1">
      <c r="A13" s="34" t="s">
        <v>72</v>
      </c>
      <c r="B13" s="141" t="s">
        <v>1</v>
      </c>
      <c r="C13" s="141" t="s">
        <v>1</v>
      </c>
      <c r="D13" s="141" t="s">
        <v>1</v>
      </c>
      <c r="E13" s="141" t="s">
        <v>1</v>
      </c>
      <c r="F13" s="136" t="s">
        <v>1</v>
      </c>
      <c r="G13" s="77" t="s">
        <v>1</v>
      </c>
      <c r="H13" s="77" t="s">
        <v>1</v>
      </c>
      <c r="J13" s="151"/>
      <c r="K13" s="151"/>
    </row>
    <row r="14" spans="1:11" ht="12.75" customHeight="1">
      <c r="A14" s="71" t="s">
        <v>16</v>
      </c>
      <c r="B14" s="145">
        <v>451.0825</v>
      </c>
      <c r="C14" s="145">
        <v>451.0825</v>
      </c>
      <c r="D14" s="146">
        <v>844</v>
      </c>
      <c r="E14" s="147" t="s">
        <v>1</v>
      </c>
      <c r="F14" s="147">
        <v>40</v>
      </c>
      <c r="G14" s="77">
        <f>F14</f>
        <v>40</v>
      </c>
      <c r="H14" s="77">
        <f>D14-C14</f>
        <v>392.9175</v>
      </c>
      <c r="I14" s="12"/>
      <c r="J14" s="151"/>
      <c r="K14" s="151"/>
    </row>
    <row r="15" spans="1:11" ht="12.75" customHeight="1">
      <c r="A15" s="34" t="s">
        <v>26</v>
      </c>
      <c r="B15" s="141" t="s">
        <v>1</v>
      </c>
      <c r="C15" s="141" t="s">
        <v>1</v>
      </c>
      <c r="D15" s="141">
        <v>126</v>
      </c>
      <c r="E15" s="141" t="s">
        <v>1</v>
      </c>
      <c r="F15" s="141" t="s">
        <v>1</v>
      </c>
      <c r="G15" s="77" t="str">
        <f>F15</f>
        <v>-</v>
      </c>
      <c r="H15" s="77">
        <f>D15</f>
        <v>126</v>
      </c>
      <c r="I15" s="12"/>
      <c r="J15" s="151"/>
      <c r="K15" s="151"/>
    </row>
    <row r="16" spans="1:11" ht="12.75" customHeight="1">
      <c r="A16" s="34" t="s">
        <v>27</v>
      </c>
      <c r="B16" s="141">
        <v>365.8825</v>
      </c>
      <c r="C16" s="141">
        <v>365.8825</v>
      </c>
      <c r="D16" s="141">
        <v>544.3</v>
      </c>
      <c r="E16" s="141" t="s">
        <v>1</v>
      </c>
      <c r="F16" s="141">
        <v>40</v>
      </c>
      <c r="G16" s="77">
        <f>F16</f>
        <v>40</v>
      </c>
      <c r="H16" s="77">
        <f>D16-C16</f>
        <v>178.41749999999996</v>
      </c>
      <c r="I16" s="12"/>
      <c r="J16" s="151"/>
      <c r="K16" s="151"/>
    </row>
    <row r="17" spans="1:11" ht="12.75" customHeight="1">
      <c r="A17" s="34" t="s">
        <v>28</v>
      </c>
      <c r="B17" s="141">
        <v>71.4</v>
      </c>
      <c r="C17" s="141">
        <v>71.4</v>
      </c>
      <c r="D17" s="141">
        <v>130.05</v>
      </c>
      <c r="E17" s="141" t="s">
        <v>1</v>
      </c>
      <c r="F17" s="141" t="s">
        <v>1</v>
      </c>
      <c r="G17" s="77" t="s">
        <v>1</v>
      </c>
      <c r="H17" s="77">
        <f>D17-C17</f>
        <v>58.650000000000006</v>
      </c>
      <c r="I17" s="12"/>
      <c r="J17" s="151"/>
      <c r="K17" s="151"/>
    </row>
    <row r="18" spans="1:11" ht="12.75" customHeight="1">
      <c r="A18" s="34" t="s">
        <v>29</v>
      </c>
      <c r="B18" s="141">
        <v>13.8</v>
      </c>
      <c r="C18" s="141">
        <v>13.8</v>
      </c>
      <c r="D18" s="141">
        <v>28.6</v>
      </c>
      <c r="E18" s="141" t="s">
        <v>1</v>
      </c>
      <c r="F18" s="141" t="s">
        <v>1</v>
      </c>
      <c r="G18" s="77" t="s">
        <v>1</v>
      </c>
      <c r="H18" s="77">
        <f>D18-C18</f>
        <v>14.8</v>
      </c>
      <c r="I18" s="12"/>
      <c r="J18" s="151"/>
      <c r="K18" s="151"/>
    </row>
    <row r="19" spans="1:11" ht="12.75" customHeight="1">
      <c r="A19" s="34" t="s">
        <v>30</v>
      </c>
      <c r="B19" s="141" t="s">
        <v>1</v>
      </c>
      <c r="C19" s="141" t="s">
        <v>1</v>
      </c>
      <c r="D19" s="141">
        <v>15.05</v>
      </c>
      <c r="E19" s="141" t="s">
        <v>1</v>
      </c>
      <c r="F19" s="141" t="s">
        <v>1</v>
      </c>
      <c r="G19" s="77" t="s">
        <v>1</v>
      </c>
      <c r="H19" s="77">
        <f>D19</f>
        <v>15.05</v>
      </c>
      <c r="I19" s="12"/>
      <c r="J19" s="151"/>
      <c r="K19" s="151"/>
    </row>
    <row r="20" spans="1:11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141" t="s">
        <v>1</v>
      </c>
      <c r="G20" s="77" t="s">
        <v>1</v>
      </c>
      <c r="H20" s="77" t="s">
        <v>1</v>
      </c>
      <c r="I20" s="12"/>
      <c r="J20" s="151"/>
      <c r="K20" s="151"/>
    </row>
    <row r="21" spans="1:11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141" t="s">
        <v>1</v>
      </c>
      <c r="G21" s="77" t="s">
        <v>1</v>
      </c>
      <c r="H21" s="77" t="s">
        <v>1</v>
      </c>
      <c r="I21" s="12"/>
      <c r="J21" s="151"/>
      <c r="K21" s="151"/>
    </row>
    <row r="22" spans="1:11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141" t="s">
        <v>1</v>
      </c>
      <c r="G22" s="77" t="s">
        <v>1</v>
      </c>
      <c r="H22" s="77" t="s">
        <v>1</v>
      </c>
      <c r="I22" s="12"/>
      <c r="J22" s="151"/>
      <c r="K22" s="151"/>
    </row>
    <row r="23" spans="1:11" ht="12.75" customHeight="1">
      <c r="A23" s="71" t="s">
        <v>17</v>
      </c>
      <c r="B23" s="77">
        <v>131.2813</v>
      </c>
      <c r="C23" s="77">
        <v>131.2813</v>
      </c>
      <c r="D23" s="146">
        <v>69.12289999999999</v>
      </c>
      <c r="E23" s="105">
        <v>4</v>
      </c>
      <c r="F23" s="105">
        <v>18.564</v>
      </c>
      <c r="G23" s="77">
        <f>F23-E23</f>
        <v>14.564</v>
      </c>
      <c r="H23" s="77">
        <f>D23-C23</f>
        <v>-62.1584</v>
      </c>
      <c r="I23" s="139"/>
      <c r="J23" s="151"/>
      <c r="K23" s="151"/>
    </row>
    <row r="24" spans="1:11" ht="12.75" customHeight="1">
      <c r="A24" s="34" t="s">
        <v>26</v>
      </c>
      <c r="B24" s="141" t="s">
        <v>1</v>
      </c>
      <c r="C24" s="141" t="s">
        <v>1</v>
      </c>
      <c r="D24" s="141">
        <v>4</v>
      </c>
      <c r="E24" s="141">
        <v>4</v>
      </c>
      <c r="F24" s="141" t="s">
        <v>1</v>
      </c>
      <c r="G24" s="77">
        <f>-E24</f>
        <v>-4</v>
      </c>
      <c r="H24" s="77">
        <f>D24</f>
        <v>4</v>
      </c>
      <c r="I24" s="139"/>
      <c r="J24" s="151"/>
      <c r="K24" s="151"/>
    </row>
    <row r="25" spans="1:11" ht="12.75" customHeight="1">
      <c r="A25" s="34" t="s">
        <v>27</v>
      </c>
      <c r="B25" s="141">
        <v>115.7873</v>
      </c>
      <c r="C25" s="99">
        <v>115.7873</v>
      </c>
      <c r="D25" s="141">
        <v>28.4445</v>
      </c>
      <c r="E25" s="141" t="s">
        <v>1</v>
      </c>
      <c r="F25" s="141" t="s">
        <v>1</v>
      </c>
      <c r="G25" s="77" t="s">
        <v>1</v>
      </c>
      <c r="H25" s="77">
        <f>D25-C25</f>
        <v>-87.3428</v>
      </c>
      <c r="I25" s="139"/>
      <c r="J25" s="151"/>
      <c r="K25" s="151"/>
    </row>
    <row r="26" spans="1:11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141" t="s">
        <v>1</v>
      </c>
      <c r="G26" s="77" t="s">
        <v>1</v>
      </c>
      <c r="H26" s="77" t="s">
        <v>1</v>
      </c>
      <c r="I26" s="139"/>
      <c r="J26" s="151"/>
      <c r="K26" s="151"/>
    </row>
    <row r="27" spans="1:11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141" t="s">
        <v>1</v>
      </c>
      <c r="G27" s="77" t="s">
        <v>1</v>
      </c>
      <c r="H27" s="77" t="s">
        <v>1</v>
      </c>
      <c r="I27" s="139"/>
      <c r="J27" s="151"/>
      <c r="K27" s="151"/>
    </row>
    <row r="28" spans="1:11" ht="12.75" customHeight="1">
      <c r="A28" s="34" t="s">
        <v>30</v>
      </c>
      <c r="B28" s="141">
        <v>15.494</v>
      </c>
      <c r="C28" s="141">
        <v>15.494</v>
      </c>
      <c r="D28" s="141">
        <v>18.564</v>
      </c>
      <c r="E28" s="141" t="s">
        <v>1</v>
      </c>
      <c r="F28" s="141">
        <v>18.564</v>
      </c>
      <c r="G28" s="77">
        <f>F28</f>
        <v>18.564</v>
      </c>
      <c r="H28" s="77">
        <f>D28-C28</f>
        <v>3.0700000000000003</v>
      </c>
      <c r="I28" s="139"/>
      <c r="J28" s="151"/>
      <c r="K28" s="151"/>
    </row>
    <row r="29" spans="1:11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141" t="s">
        <v>1</v>
      </c>
      <c r="G29" s="77" t="s">
        <v>1</v>
      </c>
      <c r="H29" s="77" t="s">
        <v>1</v>
      </c>
      <c r="I29" s="139"/>
      <c r="J29" s="151"/>
      <c r="K29" s="151"/>
    </row>
    <row r="30" spans="1:11" ht="12.75" customHeight="1">
      <c r="A30" s="34" t="s">
        <v>71</v>
      </c>
      <c r="B30" s="141" t="s">
        <v>1</v>
      </c>
      <c r="C30" s="141" t="s">
        <v>1</v>
      </c>
      <c r="D30" s="141">
        <v>18.1144</v>
      </c>
      <c r="E30" s="141" t="s">
        <v>1</v>
      </c>
      <c r="F30" s="141" t="s">
        <v>1</v>
      </c>
      <c r="G30" s="77" t="s">
        <v>1</v>
      </c>
      <c r="H30" s="77">
        <f>D30</f>
        <v>18.1144</v>
      </c>
      <c r="I30" s="139"/>
      <c r="J30" s="151"/>
      <c r="K30" s="151"/>
    </row>
    <row r="31" spans="1:11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141" t="s">
        <v>1</v>
      </c>
      <c r="G31" s="77" t="s">
        <v>1</v>
      </c>
      <c r="H31" s="77" t="s">
        <v>1</v>
      </c>
      <c r="I31" s="139"/>
      <c r="J31" s="151"/>
      <c r="K31" s="151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83</v>
      </c>
      <c r="C35" s="54">
        <v>40452</v>
      </c>
      <c r="D35" s="54">
        <v>40483</v>
      </c>
      <c r="E35" s="54" t="s">
        <v>103</v>
      </c>
      <c r="F35" s="54">
        <v>40817</v>
      </c>
      <c r="G35" s="54">
        <v>40848</v>
      </c>
      <c r="H35" s="59" t="s">
        <v>2</v>
      </c>
      <c r="I35" s="59" t="s">
        <v>46</v>
      </c>
    </row>
    <row r="36" spans="1:13" ht="12.75" customHeight="1">
      <c r="A36" s="43" t="s">
        <v>104</v>
      </c>
      <c r="B36" s="17">
        <v>39604.433</v>
      </c>
      <c r="C36" s="17">
        <v>33955.65</v>
      </c>
      <c r="D36" s="17">
        <v>34380.47</v>
      </c>
      <c r="E36" s="17">
        <v>34065.042</v>
      </c>
      <c r="F36" s="17">
        <v>37952.442</v>
      </c>
      <c r="G36" s="17">
        <v>39225.241</v>
      </c>
      <c r="H36" s="16">
        <f>G36/F36-1</f>
        <v>0.03353668256709286</v>
      </c>
      <c r="I36" s="16">
        <f>G36/E36-1</f>
        <v>0.15148077609885235</v>
      </c>
      <c r="J36" s="68"/>
      <c r="K36" s="125"/>
      <c r="L36" s="82"/>
      <c r="M36" s="82"/>
    </row>
    <row r="37" spans="1:13" ht="12.75" customHeight="1">
      <c r="A37" s="63" t="s">
        <v>57</v>
      </c>
      <c r="B37" s="33">
        <v>15452.031</v>
      </c>
      <c r="C37" s="33">
        <v>15495.233</v>
      </c>
      <c r="D37" s="33">
        <v>15579.145</v>
      </c>
      <c r="E37" s="33">
        <v>16331.38</v>
      </c>
      <c r="F37" s="33">
        <v>17637.003</v>
      </c>
      <c r="G37" s="33">
        <v>18175.383</v>
      </c>
      <c r="H37" s="16">
        <f aca="true" t="shared" si="0" ref="H37:H50">G37/F37-1</f>
        <v>0.03052559439945668</v>
      </c>
      <c r="I37" s="16">
        <f aca="true" t="shared" si="1" ref="I37:I50">G37/E37-1</f>
        <v>0.11291164616829708</v>
      </c>
      <c r="J37" s="68"/>
      <c r="K37" s="125"/>
      <c r="L37" s="82"/>
      <c r="M37" s="82"/>
    </row>
    <row r="38" spans="1:13" ht="12.75" customHeight="1">
      <c r="A38" s="63" t="s">
        <v>58</v>
      </c>
      <c r="B38" s="33">
        <v>8840.806</v>
      </c>
      <c r="C38" s="33">
        <v>9809.888</v>
      </c>
      <c r="D38" s="33">
        <v>10381.64</v>
      </c>
      <c r="E38" s="33">
        <v>11233.951</v>
      </c>
      <c r="F38" s="33">
        <v>13734.513</v>
      </c>
      <c r="G38" s="33">
        <v>14252.215</v>
      </c>
      <c r="H38" s="16">
        <f t="shared" si="0"/>
        <v>0.03769350977351715</v>
      </c>
      <c r="I38" s="16">
        <f t="shared" si="1"/>
        <v>0.26867341685930457</v>
      </c>
      <c r="J38" s="68"/>
      <c r="K38" s="125"/>
      <c r="L38" s="82"/>
      <c r="M38" s="12"/>
    </row>
    <row r="39" spans="1:13" ht="12.75" customHeight="1">
      <c r="A39" s="63" t="s">
        <v>59</v>
      </c>
      <c r="B39" s="33">
        <v>5053.273</v>
      </c>
      <c r="C39" s="33">
        <v>5550.4310000000005</v>
      </c>
      <c r="D39" s="33">
        <v>5446.546</v>
      </c>
      <c r="E39" s="33">
        <v>4695.701</v>
      </c>
      <c r="F39" s="33">
        <v>4653.549</v>
      </c>
      <c r="G39" s="33">
        <v>4850.052</v>
      </c>
      <c r="H39" s="16">
        <f t="shared" si="0"/>
        <v>0.042226481337147126</v>
      </c>
      <c r="I39" s="16">
        <f t="shared" si="1"/>
        <v>0.03287070450184104</v>
      </c>
      <c r="J39" s="68"/>
      <c r="K39" s="125"/>
      <c r="L39" s="82"/>
      <c r="M39" s="82"/>
    </row>
    <row r="40" spans="1:15" ht="12.75" customHeight="1">
      <c r="A40" s="63" t="s">
        <v>60</v>
      </c>
      <c r="B40" s="33">
        <v>10258.323</v>
      </c>
      <c r="C40" s="33">
        <v>3100.098</v>
      </c>
      <c r="D40" s="33">
        <v>2973.139</v>
      </c>
      <c r="E40" s="33">
        <v>1804.01</v>
      </c>
      <c r="F40" s="33">
        <v>1927.377</v>
      </c>
      <c r="G40" s="33">
        <v>1947.591</v>
      </c>
      <c r="H40" s="16">
        <f t="shared" si="0"/>
        <v>0.010487828795300524</v>
      </c>
      <c r="I40" s="16">
        <f t="shared" si="1"/>
        <v>0.07958991358141021</v>
      </c>
      <c r="J40" s="68"/>
      <c r="K40" s="125"/>
      <c r="L40" s="82"/>
      <c r="M40" s="12"/>
      <c r="N40" s="12"/>
      <c r="O40" s="12"/>
    </row>
    <row r="41" spans="1:15" ht="12.75" customHeight="1">
      <c r="A41" s="64" t="s">
        <v>64</v>
      </c>
      <c r="B41" s="45">
        <v>14831.814</v>
      </c>
      <c r="C41" s="17">
        <v>16004.691</v>
      </c>
      <c r="D41" s="17">
        <v>16041.994</v>
      </c>
      <c r="E41" s="17">
        <v>16330.158</v>
      </c>
      <c r="F41" s="17">
        <v>18873.207</v>
      </c>
      <c r="G41" s="17">
        <v>18913.019</v>
      </c>
      <c r="H41" s="16">
        <f t="shared" si="0"/>
        <v>0.0021094454164574117</v>
      </c>
      <c r="I41" s="16">
        <f t="shared" si="1"/>
        <v>0.1581650955244891</v>
      </c>
      <c r="K41" s="17"/>
      <c r="L41" s="82"/>
      <c r="M41" s="12"/>
      <c r="N41" s="12"/>
      <c r="O41" s="12"/>
    </row>
    <row r="42" spans="1:15" ht="12.75" customHeight="1">
      <c r="A42" s="63" t="s">
        <v>57</v>
      </c>
      <c r="B42" s="33">
        <v>5976.705</v>
      </c>
      <c r="C42" s="33">
        <v>6962.975</v>
      </c>
      <c r="D42" s="33">
        <v>6953.298</v>
      </c>
      <c r="E42" s="33">
        <v>7325.222</v>
      </c>
      <c r="F42" s="33">
        <v>7986.839</v>
      </c>
      <c r="G42" s="33">
        <v>7640.141</v>
      </c>
      <c r="H42" s="16">
        <f t="shared" si="0"/>
        <v>-0.04340866267618515</v>
      </c>
      <c r="I42" s="16">
        <f t="shared" si="1"/>
        <v>0.04299105201180242</v>
      </c>
      <c r="J42" s="68"/>
      <c r="K42" s="17"/>
      <c r="L42" s="82"/>
      <c r="M42" s="12"/>
      <c r="N42" s="12"/>
      <c r="O42" s="12"/>
    </row>
    <row r="43" spans="1:15" ht="12.75" customHeight="1">
      <c r="A43" s="63" t="s">
        <v>58</v>
      </c>
      <c r="B43" s="33">
        <v>4060.273</v>
      </c>
      <c r="C43" s="33">
        <v>4272.837</v>
      </c>
      <c r="D43" s="33">
        <v>4491.082</v>
      </c>
      <c r="E43" s="33">
        <v>4848.221</v>
      </c>
      <c r="F43" s="33">
        <v>6442.34</v>
      </c>
      <c r="G43" s="33">
        <v>6644.742</v>
      </c>
      <c r="H43" s="16">
        <f t="shared" si="0"/>
        <v>0.03141746632434805</v>
      </c>
      <c r="I43" s="16">
        <f t="shared" si="1"/>
        <v>0.3705526212604584</v>
      </c>
      <c r="J43" s="68"/>
      <c r="K43" s="17"/>
      <c r="L43" s="82"/>
      <c r="M43" s="12"/>
      <c r="N43" s="12"/>
      <c r="O43" s="12"/>
    </row>
    <row r="44" spans="1:15" ht="12.75" customHeight="1">
      <c r="A44" s="63" t="s">
        <v>59</v>
      </c>
      <c r="B44" s="33">
        <v>4084.25</v>
      </c>
      <c r="C44" s="33">
        <v>4275.8</v>
      </c>
      <c r="D44" s="33">
        <v>4186.25</v>
      </c>
      <c r="E44" s="33">
        <v>3943.059</v>
      </c>
      <c r="F44" s="33">
        <v>4208.068</v>
      </c>
      <c r="G44" s="33">
        <v>4421.552</v>
      </c>
      <c r="H44" s="16">
        <f t="shared" si="0"/>
        <v>0.05073206991902213</v>
      </c>
      <c r="I44" s="16">
        <f t="shared" si="1"/>
        <v>0.12135070766123435</v>
      </c>
      <c r="J44" s="68"/>
      <c r="K44" s="17"/>
      <c r="L44" s="82"/>
      <c r="M44" s="12"/>
      <c r="N44" s="12"/>
      <c r="O44" s="12"/>
    </row>
    <row r="45" spans="1:14" ht="12.75" customHeight="1">
      <c r="A45" s="63" t="s">
        <v>60</v>
      </c>
      <c r="B45" s="33">
        <v>710.586</v>
      </c>
      <c r="C45" s="33">
        <v>493.079</v>
      </c>
      <c r="D45" s="33">
        <v>411.364</v>
      </c>
      <c r="E45" s="33">
        <v>213.656</v>
      </c>
      <c r="F45" s="33">
        <v>235.96</v>
      </c>
      <c r="G45" s="33">
        <v>206.584</v>
      </c>
      <c r="H45" s="16">
        <f t="shared" si="0"/>
        <v>-0.12449567723342936</v>
      </c>
      <c r="I45" s="16">
        <f t="shared" si="1"/>
        <v>-0.03309993634627628</v>
      </c>
      <c r="J45" s="68"/>
      <c r="K45" s="17"/>
      <c r="L45" s="82"/>
      <c r="M45" s="12"/>
      <c r="N45" s="12"/>
    </row>
    <row r="46" spans="1:14" ht="12.75" customHeight="1">
      <c r="A46" s="64" t="s">
        <v>65</v>
      </c>
      <c r="B46" s="45">
        <v>24772.619</v>
      </c>
      <c r="C46" s="45">
        <v>17950.959000000003</v>
      </c>
      <c r="D46" s="45">
        <v>18338.476000000002</v>
      </c>
      <c r="E46" s="45">
        <v>17734.884000000002</v>
      </c>
      <c r="F46" s="45">
        <v>19079.235000000004</v>
      </c>
      <c r="G46" s="45">
        <v>20312.222</v>
      </c>
      <c r="H46" s="16">
        <f t="shared" si="0"/>
        <v>0.0646245512464203</v>
      </c>
      <c r="I46" s="16">
        <f t="shared" si="1"/>
        <v>0.14532590120127087</v>
      </c>
      <c r="J46" s="45"/>
      <c r="K46" s="17"/>
      <c r="L46" s="82"/>
      <c r="M46" s="12"/>
      <c r="N46" s="12"/>
    </row>
    <row r="47" spans="1:14" ht="12.75" customHeight="1">
      <c r="A47" s="63" t="s">
        <v>57</v>
      </c>
      <c r="B47" s="33">
        <v>9475.326000000001</v>
      </c>
      <c r="C47" s="33">
        <v>8532.258</v>
      </c>
      <c r="D47" s="33">
        <v>8625.847000000002</v>
      </c>
      <c r="E47" s="33">
        <v>9006.158</v>
      </c>
      <c r="F47" s="33">
        <v>9650.164</v>
      </c>
      <c r="G47" s="33">
        <v>10535.242000000002</v>
      </c>
      <c r="H47" s="16">
        <f t="shared" si="0"/>
        <v>0.09171636875808553</v>
      </c>
      <c r="I47" s="16">
        <f t="shared" si="1"/>
        <v>0.1697820535682366</v>
      </c>
      <c r="J47" s="33"/>
      <c r="K47" s="17"/>
      <c r="L47" s="82"/>
      <c r="M47" s="12"/>
      <c r="N47" s="12"/>
    </row>
    <row r="48" spans="1:14" ht="12.75" customHeight="1">
      <c r="A48" s="63" t="s">
        <v>58</v>
      </c>
      <c r="B48" s="33">
        <v>4780.533</v>
      </c>
      <c r="C48" s="33">
        <v>5537.051</v>
      </c>
      <c r="D48" s="33">
        <v>5890.557999999999</v>
      </c>
      <c r="E48" s="33">
        <v>6385.73</v>
      </c>
      <c r="F48" s="33">
        <v>7292.173000000001</v>
      </c>
      <c r="G48" s="33">
        <v>7607.473</v>
      </c>
      <c r="H48" s="16">
        <f t="shared" si="0"/>
        <v>0.04323814040067342</v>
      </c>
      <c r="I48" s="16">
        <f t="shared" si="1"/>
        <v>0.19132393633930667</v>
      </c>
      <c r="J48" s="33"/>
      <c r="K48" s="17"/>
      <c r="L48" s="82"/>
      <c r="M48" s="12"/>
      <c r="N48" s="12"/>
    </row>
    <row r="49" spans="1:14" ht="12.75" customHeight="1">
      <c r="A49" s="63" t="s">
        <v>59</v>
      </c>
      <c r="B49" s="33">
        <v>969.0230000000001</v>
      </c>
      <c r="C49" s="33">
        <v>1274.6310000000003</v>
      </c>
      <c r="D49" s="33">
        <v>1260.2960000000003</v>
      </c>
      <c r="E49" s="33">
        <v>752.6419999999998</v>
      </c>
      <c r="F49" s="33">
        <v>445.48099999999977</v>
      </c>
      <c r="G49" s="33">
        <v>428.5</v>
      </c>
      <c r="H49" s="16">
        <f t="shared" si="0"/>
        <v>-0.038118348481752884</v>
      </c>
      <c r="I49" s="16">
        <f t="shared" si="1"/>
        <v>-0.43067221866438476</v>
      </c>
      <c r="J49" s="33"/>
      <c r="K49" s="17"/>
      <c r="L49" s="82"/>
      <c r="M49" s="12"/>
      <c r="N49" s="12"/>
    </row>
    <row r="50" spans="1:13" ht="12.75" customHeight="1">
      <c r="A50" s="63" t="s">
        <v>60</v>
      </c>
      <c r="B50" s="33">
        <v>9547.737000000001</v>
      </c>
      <c r="C50" s="33">
        <v>2607.019</v>
      </c>
      <c r="D50" s="33">
        <v>2561.775</v>
      </c>
      <c r="E50" s="33">
        <v>1590.354</v>
      </c>
      <c r="F50" s="33">
        <v>1691.417</v>
      </c>
      <c r="G50" s="33">
        <v>1741.0069999999998</v>
      </c>
      <c r="H50" s="16">
        <f t="shared" si="0"/>
        <v>0.02931861273713099</v>
      </c>
      <c r="I50" s="16">
        <f t="shared" si="1"/>
        <v>0.09472922380803261</v>
      </c>
      <c r="J50" s="33"/>
      <c r="K50" s="17"/>
      <c r="L50" s="82"/>
      <c r="M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8" s="4" customFormat="1" ht="30" customHeight="1">
      <c r="A56" s="60"/>
      <c r="B56" s="57" t="s">
        <v>83</v>
      </c>
      <c r="C56" s="54">
        <v>40452</v>
      </c>
      <c r="D56" s="54">
        <v>40483</v>
      </c>
      <c r="E56" s="54" t="s">
        <v>103</v>
      </c>
      <c r="F56" s="54">
        <v>40817</v>
      </c>
      <c r="G56" s="54">
        <v>40848</v>
      </c>
      <c r="H56" s="59" t="s">
        <v>2</v>
      </c>
      <c r="I56" s="59" t="s">
        <v>46</v>
      </c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.75" customHeight="1">
      <c r="A57" s="43" t="s">
        <v>19</v>
      </c>
      <c r="B57" s="17">
        <v>25214.25</v>
      </c>
      <c r="C57" s="17">
        <v>26739.671</v>
      </c>
      <c r="D57" s="17">
        <v>26615.516</v>
      </c>
      <c r="E57" s="17">
        <v>26381.954</v>
      </c>
      <c r="F57" s="17">
        <v>30544.051</v>
      </c>
      <c r="G57" s="17">
        <v>31169.024</v>
      </c>
      <c r="H57" s="16">
        <f>G57/F57-1</f>
        <v>0.020461365782816543</v>
      </c>
      <c r="I57" s="16">
        <f>G57/E57-1</f>
        <v>0.1814524428327029</v>
      </c>
      <c r="J57" s="9"/>
      <c r="K57" s="98"/>
      <c r="L57" s="83"/>
      <c r="M57" s="83"/>
      <c r="N57" s="9"/>
      <c r="O57" s="9"/>
      <c r="P57" s="9"/>
      <c r="Q57" s="9"/>
      <c r="R57" s="9"/>
    </row>
    <row r="58" spans="1:18" ht="12.75" customHeight="1">
      <c r="A58" s="63" t="s">
        <v>61</v>
      </c>
      <c r="B58" s="33">
        <v>16221.885</v>
      </c>
      <c r="C58" s="33">
        <v>17196.662</v>
      </c>
      <c r="D58" s="33">
        <v>16876.403</v>
      </c>
      <c r="E58" s="33">
        <v>16696.243</v>
      </c>
      <c r="F58" s="33">
        <v>19459.866</v>
      </c>
      <c r="G58" s="33">
        <v>19884.859</v>
      </c>
      <c r="H58" s="16">
        <f aca="true" t="shared" si="2" ref="H58:H68">G58/F58-1</f>
        <v>0.021839461792799497</v>
      </c>
      <c r="I58" s="16">
        <f aca="true" t="shared" si="3" ref="I58:I68">G58/E58-1</f>
        <v>0.19097805416464064</v>
      </c>
      <c r="J58" s="9"/>
      <c r="K58" s="98"/>
      <c r="L58" s="83"/>
      <c r="M58" s="83"/>
      <c r="N58" s="9"/>
      <c r="O58" s="9"/>
      <c r="P58" s="9"/>
      <c r="Q58" s="9"/>
      <c r="R58" s="9"/>
    </row>
    <row r="59" spans="1:18" ht="12.75" customHeight="1">
      <c r="A59" s="63" t="s">
        <v>62</v>
      </c>
      <c r="B59" s="33">
        <v>8558.291</v>
      </c>
      <c r="C59" s="33">
        <v>8991.972</v>
      </c>
      <c r="D59" s="33">
        <v>9191.411</v>
      </c>
      <c r="E59" s="33">
        <v>9268.708</v>
      </c>
      <c r="F59" s="33">
        <v>11036.769</v>
      </c>
      <c r="G59" s="33">
        <v>11234.892</v>
      </c>
      <c r="H59" s="16">
        <f t="shared" si="2"/>
        <v>0.01795117755930198</v>
      </c>
      <c r="I59" s="16">
        <f t="shared" si="3"/>
        <v>0.21213139954349614</v>
      </c>
      <c r="J59" s="9"/>
      <c r="K59" s="98"/>
      <c r="L59" s="83"/>
      <c r="M59" s="83"/>
      <c r="N59" s="9"/>
      <c r="O59" s="9"/>
      <c r="P59" s="9"/>
      <c r="Q59" s="9"/>
      <c r="R59" s="9"/>
    </row>
    <row r="60" spans="1:18" ht="12.75" customHeight="1">
      <c r="A60" s="63" t="s">
        <v>63</v>
      </c>
      <c r="B60" s="33">
        <v>434.074</v>
      </c>
      <c r="C60" s="33">
        <v>551.036</v>
      </c>
      <c r="D60" s="33">
        <v>547.701</v>
      </c>
      <c r="E60" s="33">
        <v>417.003</v>
      </c>
      <c r="F60" s="33">
        <v>47.418</v>
      </c>
      <c r="G60" s="33">
        <v>49.277</v>
      </c>
      <c r="H60" s="16">
        <f t="shared" si="2"/>
        <v>0.03920452148972964</v>
      </c>
      <c r="I60" s="16">
        <f t="shared" si="3"/>
        <v>-0.8818305863506977</v>
      </c>
      <c r="J60" s="9"/>
      <c r="K60" s="98"/>
      <c r="L60" s="83"/>
      <c r="M60" s="83"/>
      <c r="N60" s="9"/>
      <c r="O60" s="9"/>
      <c r="P60" s="9"/>
      <c r="Q60" s="9"/>
      <c r="R60" s="9"/>
    </row>
    <row r="61" spans="1:18" ht="12.75" customHeight="1">
      <c r="A61" s="64" t="s">
        <v>64</v>
      </c>
      <c r="B61" s="17">
        <v>9544.814</v>
      </c>
      <c r="C61" s="17">
        <v>11823.533</v>
      </c>
      <c r="D61" s="17">
        <v>11651.872</v>
      </c>
      <c r="E61" s="17">
        <v>11665.144</v>
      </c>
      <c r="F61" s="17">
        <v>14226.922</v>
      </c>
      <c r="G61" s="17">
        <v>14212.588</v>
      </c>
      <c r="H61" s="16">
        <f t="shared" si="2"/>
        <v>-0.0010075264347412238</v>
      </c>
      <c r="I61" s="16">
        <f t="shared" si="3"/>
        <v>0.21838084467709962</v>
      </c>
      <c r="J61" s="9"/>
      <c r="K61" s="98"/>
      <c r="L61" s="83"/>
      <c r="M61" s="83"/>
      <c r="N61" s="9"/>
      <c r="O61" s="9"/>
      <c r="P61" s="98"/>
      <c r="Q61" s="9"/>
      <c r="R61" s="9"/>
    </row>
    <row r="62" spans="1:18" ht="12.75" customHeight="1">
      <c r="A62" s="63" t="s">
        <v>61</v>
      </c>
      <c r="B62" s="33">
        <v>6153.597</v>
      </c>
      <c r="C62" s="33">
        <v>7424.698</v>
      </c>
      <c r="D62" s="33">
        <v>7249.959</v>
      </c>
      <c r="E62" s="33">
        <v>7203.891</v>
      </c>
      <c r="F62" s="33">
        <v>8380.573</v>
      </c>
      <c r="G62" s="33">
        <v>8291.726</v>
      </c>
      <c r="H62" s="16">
        <f t="shared" si="2"/>
        <v>-0.010601542400501707</v>
      </c>
      <c r="I62" s="16">
        <f t="shared" si="3"/>
        <v>0.15100658796753041</v>
      </c>
      <c r="J62" s="9"/>
      <c r="K62" s="98"/>
      <c r="L62" s="83"/>
      <c r="M62" s="83"/>
      <c r="N62" s="9"/>
      <c r="O62" s="9"/>
      <c r="P62" s="98"/>
      <c r="Q62" s="9"/>
      <c r="R62" s="9"/>
    </row>
    <row r="63" spans="1:18" ht="12.75" customHeight="1">
      <c r="A63" s="63" t="s">
        <v>62</v>
      </c>
      <c r="B63" s="33">
        <v>3389.135</v>
      </c>
      <c r="C63" s="33">
        <v>4396.644</v>
      </c>
      <c r="D63" s="33">
        <v>4398.907</v>
      </c>
      <c r="E63" s="33">
        <v>4458.025</v>
      </c>
      <c r="F63" s="33">
        <v>5844.13</v>
      </c>
      <c r="G63" s="33">
        <v>5918.376</v>
      </c>
      <c r="H63" s="16">
        <f t="shared" si="2"/>
        <v>0.012704371737110476</v>
      </c>
      <c r="I63" s="16">
        <f t="shared" si="3"/>
        <v>0.3275780194144269</v>
      </c>
      <c r="J63" s="9"/>
      <c r="K63" s="98"/>
      <c r="L63" s="83"/>
      <c r="M63" s="83"/>
      <c r="N63" s="9"/>
      <c r="O63" s="9"/>
      <c r="P63" s="98"/>
      <c r="Q63" s="9"/>
      <c r="R63" s="9"/>
    </row>
    <row r="64" spans="1:18" ht="12.75" customHeight="1">
      <c r="A64" s="63" t="s">
        <v>63</v>
      </c>
      <c r="B64" s="33">
        <v>2.086</v>
      </c>
      <c r="C64" s="33">
        <v>2.19</v>
      </c>
      <c r="D64" s="33">
        <v>3.007</v>
      </c>
      <c r="E64" s="33">
        <v>3.23</v>
      </c>
      <c r="F64" s="33">
        <v>2.221</v>
      </c>
      <c r="G64" s="33">
        <v>2.485</v>
      </c>
      <c r="H64" s="16">
        <f t="shared" si="2"/>
        <v>0.11886537595677615</v>
      </c>
      <c r="I64" s="16">
        <f t="shared" si="3"/>
        <v>-0.2306501547987616</v>
      </c>
      <c r="J64" s="9"/>
      <c r="K64" s="98"/>
      <c r="L64" s="83"/>
      <c r="M64" s="83"/>
      <c r="N64" s="9"/>
      <c r="O64" s="9"/>
      <c r="P64" s="98"/>
      <c r="Q64" s="9"/>
      <c r="R64" s="9"/>
    </row>
    <row r="65" spans="1:18" ht="12.75" customHeight="1">
      <c r="A65" s="64" t="s">
        <v>65</v>
      </c>
      <c r="B65" s="17">
        <v>15669.436</v>
      </c>
      <c r="C65" s="17">
        <v>14916.137999999999</v>
      </c>
      <c r="D65" s="17">
        <v>14963.644</v>
      </c>
      <c r="E65" s="17">
        <v>14716.810000000001</v>
      </c>
      <c r="F65" s="17">
        <v>16317.128999999999</v>
      </c>
      <c r="G65" s="17">
        <v>16956.436</v>
      </c>
      <c r="H65" s="16">
        <f t="shared" si="2"/>
        <v>0.039180115570576435</v>
      </c>
      <c r="I65" s="16">
        <f t="shared" si="3"/>
        <v>0.15218148498213946</v>
      </c>
      <c r="J65" s="9"/>
      <c r="K65" s="98"/>
      <c r="L65" s="83"/>
      <c r="M65" s="83"/>
      <c r="N65" s="9"/>
      <c r="O65" s="9"/>
      <c r="P65" s="9"/>
      <c r="Q65" s="9"/>
      <c r="R65" s="9"/>
    </row>
    <row r="66" spans="1:18" ht="12.75" customHeight="1">
      <c r="A66" s="63" t="s">
        <v>61</v>
      </c>
      <c r="B66" s="33">
        <v>10068.288</v>
      </c>
      <c r="C66" s="33">
        <v>9771.964</v>
      </c>
      <c r="D66" s="33">
        <v>9626.444</v>
      </c>
      <c r="E66" s="33">
        <v>9492.351999999999</v>
      </c>
      <c r="F66" s="33">
        <v>11079.293000000001</v>
      </c>
      <c r="G66" s="33">
        <v>11593.133</v>
      </c>
      <c r="H66" s="16">
        <f t="shared" si="2"/>
        <v>0.04637841060796921</v>
      </c>
      <c r="I66" s="16">
        <f t="shared" si="3"/>
        <v>0.22131301072695164</v>
      </c>
      <c r="J66" s="9"/>
      <c r="K66" s="98"/>
      <c r="L66" s="83"/>
      <c r="M66" s="83"/>
      <c r="N66" s="9"/>
      <c r="O66" s="9"/>
      <c r="P66" s="9"/>
      <c r="Q66" s="9"/>
      <c r="R66" s="9"/>
    </row>
    <row r="67" spans="1:18" ht="12.75" customHeight="1">
      <c r="A67" s="63" t="s">
        <v>62</v>
      </c>
      <c r="B67" s="33">
        <v>5169.155999999999</v>
      </c>
      <c r="C67" s="33">
        <v>4595.3279999999995</v>
      </c>
      <c r="D67" s="33">
        <v>4792.504</v>
      </c>
      <c r="E67" s="33">
        <v>4810.683000000001</v>
      </c>
      <c r="F67" s="33">
        <v>5192.639</v>
      </c>
      <c r="G67" s="33">
        <v>5316.516</v>
      </c>
      <c r="H67" s="16">
        <f t="shared" si="2"/>
        <v>0.023856270385828715</v>
      </c>
      <c r="I67" s="16">
        <f t="shared" si="3"/>
        <v>0.10514785530453752</v>
      </c>
      <c r="J67" s="9"/>
      <c r="K67" s="98"/>
      <c r="L67" s="83"/>
      <c r="M67" s="83"/>
      <c r="N67" s="9"/>
      <c r="O67" s="9"/>
      <c r="P67" s="9"/>
      <c r="Q67" s="9"/>
      <c r="R67" s="9"/>
    </row>
    <row r="68" spans="1:18" ht="12.75" customHeight="1">
      <c r="A68" s="63" t="s">
        <v>63</v>
      </c>
      <c r="B68" s="33">
        <v>431.988</v>
      </c>
      <c r="C68" s="33">
        <v>548.8459999999999</v>
      </c>
      <c r="D68" s="33">
        <v>544.6940000000001</v>
      </c>
      <c r="E68" s="33">
        <v>413.77299999999997</v>
      </c>
      <c r="F68" s="33">
        <v>45.197</v>
      </c>
      <c r="G68" s="33">
        <v>46.792</v>
      </c>
      <c r="H68" s="16">
        <f t="shared" si="2"/>
        <v>0.0352899528729782</v>
      </c>
      <c r="I68" s="16">
        <f t="shared" si="3"/>
        <v>-0.8869138392306892</v>
      </c>
      <c r="J68" s="9"/>
      <c r="K68" s="98"/>
      <c r="L68" s="83"/>
      <c r="M68" s="83"/>
      <c r="N68" s="9"/>
      <c r="O68" s="9"/>
      <c r="P68" s="9"/>
      <c r="Q68" s="9"/>
      <c r="R68" s="9"/>
    </row>
    <row r="69" spans="2:19" ht="12" customHeight="1">
      <c r="B69" s="12"/>
      <c r="C69" s="12"/>
      <c r="D69" s="12"/>
      <c r="E69" s="12"/>
      <c r="F69" s="12"/>
      <c r="G69" s="12"/>
      <c r="H69" s="152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eraimkulova</cp:lastModifiedBy>
  <cp:lastPrinted>2011-12-06T10:36:45Z</cp:lastPrinted>
  <dcterms:created xsi:type="dcterms:W3CDTF">2008-11-05T07:26:31Z</dcterms:created>
  <dcterms:modified xsi:type="dcterms:W3CDTF">2011-12-09T09:44:23Z</dcterms:modified>
  <cp:category/>
  <cp:version/>
  <cp:contentType/>
  <cp:contentStatus/>
</cp:coreProperties>
</file>