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I371" i="11" s="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N376" i="5" s="1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E375" i="5" s="1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T373" i="5" s="1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H375" i="6" s="1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B372" i="11" s="1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I212" i="2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B369" i="11" l="1"/>
  <c r="B206" i="29"/>
  <c r="B369" i="7"/>
  <c r="F369" i="4" s="1"/>
  <c r="N369" i="5"/>
  <c r="T369" i="5"/>
  <c r="B378" i="11"/>
  <c r="B373" i="6"/>
  <c r="D373" i="4" s="1"/>
  <c r="B209" i="29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4" i="6"/>
  <c r="E374" i="4" s="1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C377" i="6"/>
  <c r="E377" i="4" s="1"/>
  <c r="H376" i="6"/>
  <c r="B377" i="6"/>
  <c r="D377" i="4" s="1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B371" i="6"/>
  <c r="D371" i="4" s="1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6" i="5" s="1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B209" i="28"/>
  <c r="C377" i="7"/>
  <c r="G377" i="4" s="1"/>
  <c r="K371" i="5"/>
  <c r="Q371" i="5"/>
  <c r="J375" i="5"/>
  <c r="P375" i="5"/>
  <c r="I201" i="30"/>
  <c r="I203" i="30"/>
  <c r="B206" i="30"/>
  <c r="B206" i="28" s="1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C206" i="28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C209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203" i="28" l="1"/>
  <c r="B377" i="4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1" i="4"/>
  <c r="B371" i="5"/>
  <c r="B370" i="5"/>
  <c r="C373" i="5"/>
  <c r="B379" i="4"/>
  <c r="B376" i="4"/>
  <c r="C203" i="28"/>
  <c r="C371" i="5" s="1"/>
  <c r="C377" i="5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4" i="5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4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C377" i="4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4" i="4" l="1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<sst xmlns="http://schemas.openxmlformats.org/spreadsheetml/2006/main" count="4794" uniqueCount="115">
  <si>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</si>
  <si>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</si>
  <si>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</si>
  <si>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</si>
  <si>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</si>
  <si>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</si>
  <si>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</si>
  <si>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</si>
  <si>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</si>
  <si>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</si>
  <si>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</si>
  <si>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</si>
  <si>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</si>
  <si>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</si>
  <si>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</si>
  <si>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</si>
  <si>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</si>
  <si>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</si>
  <si>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</si>
  <si>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</si>
  <si>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</si>
  <si>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</si>
  <si>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</si>
  <si>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</si>
  <si>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</si>
  <si>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</si>
  <si>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</si>
  <si>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</si>
  <si>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</si>
  <si>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</si>
  <si>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</si>
  <si>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</si>
  <si>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</si>
  <si>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</si>
  <si>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</si>
  <si>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</si>
  <si>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</si>
  <si>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</si>
  <si>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</si>
  <si>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</si>
  <si>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</si>
  <si>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</si>
  <si>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</si>
  <si>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</si>
  <si>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</si>
  <si>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</si>
  <si>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</si>
  <si>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</si>
  <si>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</si>
  <si>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</si>
  <si>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</si>
  <si>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</si>
  <si>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</si>
  <si>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</si>
  <si>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</si>
  <si>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</si>
  <si>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</si>
  <si>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</si>
  <si>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</si>
  <si>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</si>
  <si>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</si>
  <si>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</si>
  <si>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</si>
  <si>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</si>
  <si>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</si>
  <si>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</si>
  <si>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</si>
  <si>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</si>
  <si>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</si>
  <si>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</si>
  <si>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</si>
  <si>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</si>
  <si>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</si>
  <si>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</si>
  <si>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</si>
  <si>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</si>
  <si>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</si>
  <si>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</si>
  <si>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</si>
  <si>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</si>
  <si>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</si>
  <si>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</si>
  <si>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</si>
  <si>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</si>
  <si>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</si>
  <si>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</si>
  <si>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</si>
  <si>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</si>
  <si>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</si>
  <si>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</si>
  <si>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</si>
  <si>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</si>
  <si>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</si>
  <si>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Август**</t>
  </si>
  <si>
    <t>**- предварительные данные</t>
  </si>
  <si>
    <t>Август****</t>
  </si>
  <si>
    <t>Август***</t>
  </si>
  <si>
    <t>****- предварительные данные</t>
  </si>
  <si>
    <t>***- предварительные данные</t>
  </si>
  <si>
    <t>Сентябрь**</t>
  </si>
  <si>
    <t>Сентябрь****</t>
  </si>
  <si>
    <t>Сентябрь***</t>
  </si>
  <si>
    <t>Октябрь**</t>
  </si>
  <si>
    <t>Октябрь****</t>
  </si>
  <si>
    <t>Октябрь***</t>
  </si>
  <si>
    <t>Ноябрь****</t>
  </si>
  <si>
    <t>Декабрь**</t>
  </si>
  <si>
    <t>Декабрь****</t>
  </si>
  <si>
    <t>Декабрь***</t>
  </si>
  <si>
    <t>Январь 2026 г.**</t>
  </si>
  <si>
    <t>Январь 2026 г.****</t>
  </si>
  <si>
    <t>Январь 2026 г.***</t>
  </si>
  <si>
    <t>Февраль**</t>
  </si>
  <si>
    <t>Февраль****</t>
  </si>
  <si>
    <t>Февраль***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</si>
</sst>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46" t="s">
        <v>93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46" t="s">
        <v>99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46" t="s">
        <v>102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46" t="s">
        <v>47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51" t="s">
        <v>106</v>
      </c>
      <c r="B368" s="52">
        <f t="shared" ref="B368:B379" si="44">D368+F368</f>
        <v>865913285.11331296</v>
      </c>
      <c r="C368" s="53">
        <f t="shared" ref="C368:C379" si="45">(D368*E368+F368*G368)/(D368+F368)</f>
        <v>3.7262221257828823</v>
      </c>
      <c r="D368" s="54">
        <f>'6.по срокам в нацвал'!B368</f>
        <v>565119552.37527585</v>
      </c>
      <c r="E368" s="55">
        <f>'6.по срокам в нацвал'!C368</f>
        <v>5.3415613496786403</v>
      </c>
      <c r="F368" s="52">
        <f>'10.по срокам в инвал'!B368</f>
        <v>300793732.73803705</v>
      </c>
      <c r="G368" s="53">
        <f>'10.по срокам в инвал'!C368</f>
        <v>0.69138569208228096</v>
      </c>
    </row>
    <row r="369" spans="1:16" s="8" customFormat="1" ht="14.25" customHeight="1" x14ac:dyDescent="0.2">
      <c r="A369" s="46" t="s">
        <v>109</v>
      </c>
      <c r="B369" s="49">
        <f t="shared" si="44"/>
        <v>880011737.69901788</v>
      </c>
      <c r="C369" s="50">
        <f t="shared" si="45"/>
        <v>4.0233497648258822</v>
      </c>
      <c r="D369" s="43">
        <f>'6.по срокам в нацвал'!B369</f>
        <v>569141270.98673284</v>
      </c>
      <c r="E369" s="44">
        <f>'6.по срокам в нацвал'!C369</f>
        <v>5.8361309149392868</v>
      </c>
      <c r="F369" s="49">
        <f>'10.по срокам в инвал'!B369</f>
        <v>310870466.71228504</v>
      </c>
      <c r="G369" s="50">
        <f>'10.по срокам в инвал'!C369</f>
        <v>0.70451224800504619</v>
      </c>
    </row>
    <row r="370" spans="1:16" s="8" customFormat="1" ht="14.25" customHeight="1" x14ac:dyDescent="0.2">
      <c r="A370" s="46" t="s">
        <v>112</v>
      </c>
      <c r="B370" s="49">
        <f t="shared" si="44"/>
        <v>874605490.84631085</v>
      </c>
      <c r="C370" s="50">
        <f t="shared" si="45"/>
        <v>4.1154913698604538</v>
      </c>
      <c r="D370" s="43">
        <f>'6.по срокам в нацвал'!B370</f>
        <v>573425692.04750788</v>
      </c>
      <c r="E370" s="44">
        <f>'6.по срокам в нацвал'!C370</f>
        <v>5.9018961217652066</v>
      </c>
      <c r="F370" s="49">
        <f>'10.по срокам в инвал'!B370</f>
        <v>301179798.79880303</v>
      </c>
      <c r="G370" s="50">
        <f>'10.по срокам в инвал'!C370</f>
        <v>0.71429917429009526</v>
      </c>
    </row>
    <row r="371" spans="1:16" s="8" customFormat="1" ht="14.25" hidden="1" customHeight="1" x14ac:dyDescent="0.2">
      <c r="A371" s="46" t="s">
        <v>2</v>
      </c>
      <c r="B371" s="49">
        <f t="shared" si="44"/>
        <v>0</v>
      </c>
      <c r="C371" s="50" t="e">
        <f t="shared" si="45"/>
        <v>#DIV/0!</v>
      </c>
      <c r="D371" s="43">
        <f>'6.по срокам в нацвал'!B371</f>
        <v>0</v>
      </c>
      <c r="E371" s="44" t="e">
        <f>'6.по срокам в нацвал'!C371</f>
        <v>#DIV/0!</v>
      </c>
      <c r="F371" s="49">
        <f>'10.по срокам в инвал'!B371</f>
        <v>0</v>
      </c>
      <c r="G371" s="50" t="e">
        <f>'10.по срокам в инвал'!C371</f>
        <v>#DIV/0!</v>
      </c>
    </row>
    <row r="372" spans="1:16" s="8" customFormat="1" ht="14.25" hidden="1" customHeight="1" x14ac:dyDescent="0.2">
      <c r="A372" s="46" t="s">
        <v>3</v>
      </c>
      <c r="B372" s="49">
        <f t="shared" si="44"/>
        <v>0</v>
      </c>
      <c r="C372" s="50" t="e">
        <f t="shared" si="45"/>
        <v>#DIV/0!</v>
      </c>
      <c r="D372" s="43">
        <f>'6.по срокам в нацвал'!B372</f>
        <v>0</v>
      </c>
      <c r="E372" s="44" t="e">
        <f>'6.по срокам в нацвал'!C372</f>
        <v>#DIV/0!</v>
      </c>
      <c r="F372" s="49">
        <f>'10.по срокам в инвал'!B372</f>
        <v>0</v>
      </c>
      <c r="G372" s="50" t="e">
        <f>'10.по срокам в инвал'!C372</f>
        <v>#DIV/0!</v>
      </c>
    </row>
    <row r="373" spans="1:16" s="8" customFormat="1" ht="14.25" hidden="1" customHeight="1" x14ac:dyDescent="0.2">
      <c r="A373" s="46" t="s">
        <v>4</v>
      </c>
      <c r="B373" s="49">
        <f t="shared" si="44"/>
        <v>0</v>
      </c>
      <c r="C373" s="50" t="e">
        <f t="shared" si="45"/>
        <v>#DIV/0!</v>
      </c>
      <c r="D373" s="43">
        <f>'6.по срокам в нацвал'!B373</f>
        <v>0</v>
      </c>
      <c r="E373" s="44" t="e">
        <f>'6.по срокам в нацвал'!C373</f>
        <v>#DIV/0!</v>
      </c>
      <c r="F373" s="49">
        <f>'10.по срокам в инвал'!B373</f>
        <v>0</v>
      </c>
      <c r="G373" s="50" t="e">
        <f>'10.по срокам в инвал'!C373</f>
        <v>#DIV/0!</v>
      </c>
    </row>
    <row r="374" spans="1:16" s="8" customFormat="1" ht="14.25" hidden="1" customHeight="1" x14ac:dyDescent="0.2">
      <c r="A374" s="46" t="s">
        <v>5</v>
      </c>
      <c r="B374" s="49">
        <f t="shared" si="44"/>
        <v>0</v>
      </c>
      <c r="C374" s="50" t="e">
        <f t="shared" si="45"/>
        <v>#DIV/0!</v>
      </c>
      <c r="D374" s="43">
        <f>'6.по срокам в нацвал'!B374</f>
        <v>0</v>
      </c>
      <c r="E374" s="44" t="e">
        <f>'6.по срокам в нацвал'!C374</f>
        <v>#DIV/0!</v>
      </c>
      <c r="F374" s="49">
        <f>'10.по срокам в инвал'!B374</f>
        <v>0</v>
      </c>
      <c r="G374" s="50" t="e">
        <f>'10.по срокам в инвал'!C374</f>
        <v>#DIV/0!</v>
      </c>
    </row>
    <row r="375" spans="1:16" s="8" customFormat="1" ht="14.25" hidden="1" customHeight="1" x14ac:dyDescent="0.2">
      <c r="A375" s="46" t="s">
        <v>6</v>
      </c>
      <c r="B375" s="49">
        <f t="shared" si="44"/>
        <v>0</v>
      </c>
      <c r="C375" s="50" t="e">
        <f t="shared" si="45"/>
        <v>#DIV/0!</v>
      </c>
      <c r="D375" s="43">
        <f>'6.по срокам в нацвал'!B375</f>
        <v>0</v>
      </c>
      <c r="E375" s="44" t="e">
        <f>'6.по срокам в нацвал'!C375</f>
        <v>#DIV/0!</v>
      </c>
      <c r="F375" s="49">
        <f>'10.по срокам в инвал'!B375</f>
        <v>0</v>
      </c>
      <c r="G375" s="50" t="e">
        <f>'10.по срокам в инвал'!C375</f>
        <v>#DIV/0!</v>
      </c>
    </row>
    <row r="376" spans="1:16" s="8" customFormat="1" ht="14.25" hidden="1" customHeight="1" x14ac:dyDescent="0.2">
      <c r="A376" s="46" t="s">
        <v>7</v>
      </c>
      <c r="B376" s="49">
        <f t="shared" si="44"/>
        <v>0</v>
      </c>
      <c r="C376" s="50" t="e">
        <f t="shared" si="45"/>
        <v>#DIV/0!</v>
      </c>
      <c r="D376" s="43">
        <f>'6.по срокам в нацвал'!B376</f>
        <v>0</v>
      </c>
      <c r="E376" s="44" t="e">
        <f>'6.по срокам в нацвал'!C376</f>
        <v>#DIV/0!</v>
      </c>
      <c r="F376" s="49">
        <f>'10.по срокам в инвал'!B376</f>
        <v>0</v>
      </c>
      <c r="G376" s="50" t="e">
        <f>'10.по срокам в инвал'!C376</f>
        <v>#DIV/0!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94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45</v>
      </c>
      <c r="E6" s="82"/>
      <c r="F6" s="74" t="s">
        <v>33</v>
      </c>
      <c r="G6" s="75"/>
      <c r="H6" s="74" t="s">
        <v>32</v>
      </c>
      <c r="I6" s="75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76"/>
      <c r="G7" s="77"/>
      <c r="H7" s="76"/>
      <c r="I7" s="77"/>
      <c r="J7" s="76" t="s">
        <v>79</v>
      </c>
      <c r="K7" s="77"/>
      <c r="L7" s="76" t="s">
        <v>80</v>
      </c>
      <c r="M7" s="77"/>
      <c r="N7" s="73" t="s">
        <v>81</v>
      </c>
      <c r="O7" s="73"/>
      <c r="P7" s="73" t="s">
        <v>82</v>
      </c>
      <c r="Q7" s="73"/>
      <c r="R7" s="73" t="s">
        <v>29</v>
      </c>
      <c r="S7" s="73"/>
      <c r="T7" s="73" t="s">
        <v>30</v>
      </c>
      <c r="U7" s="73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96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101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104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48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108</v>
      </c>
      <c r="B368" s="37">
        <f>'3.физ-всего'!B368+'4.юрид-всего'!B368+'5.нерез-всего'!B200</f>
        <v>865913285.11331296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3.7262221257828814</v>
      </c>
      <c r="D368" s="37">
        <f>'3.физ-всего'!D368+'4.юрид-всего'!D368+'5.нерез-всего'!D200</f>
        <v>384105211.95386213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1.0420958739521937</v>
      </c>
      <c r="F368" s="37">
        <f>'3.физ-всего'!F368+'4.юрид-всего'!F368+'5.нерез-всего'!F200</f>
        <v>215806652.18767506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0.67960126230283224</v>
      </c>
      <c r="H368" s="37">
        <f t="shared" ref="H368:H379" si="46">J368+L368+N368+P368+R368+T368</f>
        <v>266001420.97177565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14432758.031219857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6.6115880062184766</v>
      </c>
      <c r="L368" s="37">
        <f>'3.физ-всего'!L368+'4.юрид-всего'!L368+'5.нерез-всего'!L200</f>
        <v>30357052.646105692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10.392619553371624</v>
      </c>
      <c r="N368" s="37">
        <f>'3.физ-всего'!N368+'4.юрид-всего'!N368+'5.нерез-всего'!N200</f>
        <v>65494116.77455309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7.5926088965309209</v>
      </c>
      <c r="P368" s="37">
        <f>'3.физ-всего'!P368+'4.юрид-всего'!P368+'5.нерез-всего'!P200</f>
        <v>90245562.495113611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11.128900240654307</v>
      </c>
      <c r="R368" s="37">
        <f>'3.физ-всего'!R368+'4.юрид-всего'!R368+'5.нерез-всего'!R200</f>
        <v>63122008.970364675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11.725896507814136</v>
      </c>
      <c r="T368" s="37">
        <f>'3.физ-всего'!T368+'4.юрид-всего'!T368+'5.нерез-всего'!T200</f>
        <v>2349922.0544187292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11.476271284838566</v>
      </c>
    </row>
    <row r="369" spans="1:21" ht="14.25" customHeight="1" x14ac:dyDescent="0.2">
      <c r="A369" s="46" t="s">
        <v>111</v>
      </c>
      <c r="B369" s="36">
        <f>'3.физ-всего'!B369+'4.юрид-всего'!B369+'5.нерез-всего'!B201</f>
        <v>880011737.699018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4.0233497648258822</v>
      </c>
      <c r="D369" s="36">
        <f>'3.физ-всего'!D369+'4.юрид-всего'!D369+'5.нерез-всего'!D201</f>
        <v>391186668.65105116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1.3138346581114959</v>
      </c>
      <c r="F369" s="36">
        <f>'3.физ-всего'!F369+'4.юрид-всего'!F369+'5.нерез-всего'!F201</f>
        <v>207691196.55280522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0.70912051416810085</v>
      </c>
      <c r="H369" s="36">
        <f t="shared" si="46"/>
        <v>281133872.49516153</v>
      </c>
      <c r="I369" s="40">
        <f t="shared" si="47"/>
        <v>10.241961600739781</v>
      </c>
      <c r="J369" s="36">
        <f>'3.физ-всего'!J369+'4.юрид-всего'!J369+'5.нерез-всего'!J201</f>
        <v>15031035.635446168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10.041918362988365</v>
      </c>
      <c r="L369" s="36">
        <f>'3.физ-всего'!L369+'4.юрид-всего'!L369+'5.нерез-всего'!L201</f>
        <v>31573806.253918327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10.136037023071408</v>
      </c>
      <c r="N369" s="36">
        <f>'3.физ-всего'!N369+'4.юрид-всего'!N369+'5.нерез-всего'!N201</f>
        <v>65091533.191054195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7.5812679884437308</v>
      </c>
      <c r="P369" s="36">
        <f>'3.физ-всего'!P369+'4.юрид-всего'!P369+'5.нерез-всего'!P201</f>
        <v>104136198.41001301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11.017486278746233</v>
      </c>
      <c r="R369" s="36">
        <f>'3.физ-всего'!R369+'4.юрид-всего'!R369+'5.нерез-всего'!R201</f>
        <v>62964157.953648575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11.76327904277791</v>
      </c>
      <c r="T369" s="36">
        <f>'3.физ-всего'!T369+'4.юрид-всего'!T369+'5.нерез-всего'!T201</f>
        <v>2337141.0510812169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11.521842523562489</v>
      </c>
    </row>
    <row r="370" spans="1:21" ht="14.25" customHeight="1" x14ac:dyDescent="0.2">
      <c r="A370" s="46" t="s">
        <v>114</v>
      </c>
      <c r="B370" s="36">
        <f>'3.физ-всего'!B370+'4.юрид-всего'!B370+'5.нерез-всего'!B202</f>
        <v>874605490.84631085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4.1154913698604538</v>
      </c>
      <c r="D370" s="36">
        <f>'3.физ-всего'!D370+'4.юрид-всего'!D370+'5.нерез-всего'!D202</f>
        <v>377141604.5744127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1.1645092658512588</v>
      </c>
      <c r="F370" s="36">
        <f>'3.физ-всего'!F370+'4.юрид-всего'!F370+'5.нерез-всего'!F202</f>
        <v>209745663.25211501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0.64516321928162901</v>
      </c>
      <c r="H370" s="36">
        <f t="shared" si="46"/>
        <v>287718223.0197832</v>
      </c>
      <c r="I370" s="40">
        <f t="shared" si="47"/>
        <v>10.513502542393907</v>
      </c>
      <c r="J370" s="36">
        <f>'3.физ-всего'!J370+'4.юрид-всего'!J370+'5.нерез-всего'!J202</f>
        <v>33186633.335297115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6.6451352534735131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10.034410389593333</v>
      </c>
      <c r="N370" s="36">
        <f>'3.физ-всего'!N370+'4.юрид-всего'!N370+'5.нерез-всего'!N202</f>
        <v>41477593.632763229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10.604066151685958</v>
      </c>
      <c r="P370" s="36">
        <f>'3.физ-всего'!P370+'4.юрид-всего'!P370+'5.нерез-всего'!P202</f>
        <v>101214900.19967788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11.137508113109515</v>
      </c>
      <c r="R370" s="36">
        <f>'3.физ-всего'!R370+'4.юрид-всего'!R370+'5.нерез-всего'!R202</f>
        <v>81984151.905723587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11.396878978133932</v>
      </c>
      <c r="T370" s="36">
        <f>'3.физ-всего'!T370+'4.юрид-всего'!T370+'5.нерез-всего'!T202</f>
        <v>2156758.7021313962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hidden="1" customHeight="1" x14ac:dyDescent="0.2">
      <c r="A371" s="46" t="s">
        <v>2</v>
      </c>
      <c r="B371" s="36">
        <f>'3.физ-всего'!B371+'4.юрид-всего'!B371+'5.нерез-всего'!B203</f>
        <v>0</v>
      </c>
      <c r="C371" s="40" t="e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#DIV/0!</v>
      </c>
      <c r="D371" s="36">
        <f>'3.физ-всего'!D371+'4.юрид-всего'!D371+'5.нерез-всего'!D203</f>
        <v>0</v>
      </c>
      <c r="E371" s="40" t="e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#DIV/0!</v>
      </c>
      <c r="F371" s="36">
        <f>'3.физ-всего'!F371+'4.юрид-всего'!F371+'5.нерез-всего'!F203</f>
        <v>0</v>
      </c>
      <c r="G371" s="40" t="e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#DIV/0!</v>
      </c>
      <c r="H371" s="36">
        <f t="shared" si="46"/>
        <v>0</v>
      </c>
      <c r="I371" s="40" t="e">
        <f t="shared" si="47"/>
        <v>#DIV/0!</v>
      </c>
      <c r="J371" s="36">
        <f>'3.физ-всего'!J371+'4.юрид-всего'!J371+'5.нерез-всего'!J203</f>
        <v>0</v>
      </c>
      <c r="K371" s="40" t="e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#DIV/0!</v>
      </c>
      <c r="L371" s="36">
        <f>'3.физ-всего'!L371+'4.юрид-всего'!L371+'5.нерез-всего'!L203</f>
        <v>0</v>
      </c>
      <c r="M371" s="40" t="e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#DIV/0!</v>
      </c>
      <c r="N371" s="36">
        <f>'3.физ-всего'!N371+'4.юрид-всего'!N371+'5.нерез-всего'!N203</f>
        <v>0</v>
      </c>
      <c r="O371" s="40" t="e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#DIV/0!</v>
      </c>
      <c r="P371" s="36">
        <f>'3.физ-всего'!P371+'4.юрид-всего'!P371+'5.нерез-всего'!P203</f>
        <v>0</v>
      </c>
      <c r="Q371" s="40" t="e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#DIV/0!</v>
      </c>
      <c r="R371" s="36">
        <f>'3.физ-всего'!R371+'4.юрид-всего'!R371+'5.нерез-всего'!R203</f>
        <v>0</v>
      </c>
      <c r="S371" s="40" t="e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#DIV/0!</v>
      </c>
      <c r="T371" s="36">
        <f>'3.физ-всего'!T371+'4.юрид-всего'!T371+'5.нерез-всего'!T203</f>
        <v>0</v>
      </c>
      <c r="U371" s="40" t="e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#DIV/0!</v>
      </c>
    </row>
    <row r="372" spans="1:21" ht="14.25" hidden="1" customHeight="1" x14ac:dyDescent="0.2">
      <c r="A372" s="46" t="s">
        <v>3</v>
      </c>
      <c r="B372" s="36">
        <f>'3.физ-всего'!B372+'4.юрид-всего'!B372+'5.нерез-всего'!B204</f>
        <v>0</v>
      </c>
      <c r="C372" s="40" t="e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#DIV/0!</v>
      </c>
      <c r="D372" s="36">
        <f>'3.физ-всего'!D372+'4.юрид-всего'!D372+'5.нерез-всего'!D204</f>
        <v>0</v>
      </c>
      <c r="E372" s="40" t="e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#DIV/0!</v>
      </c>
      <c r="F372" s="36">
        <f>'3.физ-всего'!F372+'4.юрид-всего'!F372+'5.нерез-всего'!F204</f>
        <v>0</v>
      </c>
      <c r="G372" s="40" t="e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#DIV/0!</v>
      </c>
      <c r="H372" s="36">
        <f t="shared" si="46"/>
        <v>0</v>
      </c>
      <c r="I372" s="40" t="e">
        <f t="shared" si="47"/>
        <v>#DIV/0!</v>
      </c>
      <c r="J372" s="36">
        <f>'3.физ-всего'!J372+'4.юрид-всего'!J372+'5.нерез-всего'!J204</f>
        <v>0</v>
      </c>
      <c r="K372" s="40" t="e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#DIV/0!</v>
      </c>
      <c r="L372" s="36">
        <f>'3.физ-всего'!L372+'4.юрид-всего'!L372+'5.нерез-всего'!L204</f>
        <v>0</v>
      </c>
      <c r="M372" s="40" t="e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#DIV/0!</v>
      </c>
      <c r="N372" s="36">
        <f>'3.физ-всего'!N372+'4.юрид-всего'!N372+'5.нерез-всего'!N204</f>
        <v>0</v>
      </c>
      <c r="O372" s="40" t="e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#DIV/0!</v>
      </c>
      <c r="P372" s="36">
        <f>'3.физ-всего'!P372+'4.юрид-всего'!P372+'5.нерез-всего'!P204</f>
        <v>0</v>
      </c>
      <c r="Q372" s="40" t="e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#DIV/0!</v>
      </c>
      <c r="R372" s="36">
        <f>'3.физ-всего'!R372+'4.юрид-всего'!R372+'5.нерез-всего'!R204</f>
        <v>0</v>
      </c>
      <c r="S372" s="40" t="e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#DIV/0!</v>
      </c>
      <c r="T372" s="36">
        <f>'3.физ-всего'!T372+'4.юрид-всего'!T372+'5.нерез-всего'!T204</f>
        <v>0</v>
      </c>
      <c r="U372" s="40" t="e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#DIV/0!</v>
      </c>
    </row>
    <row r="373" spans="1:21" ht="14.25" hidden="1" customHeight="1" x14ac:dyDescent="0.2">
      <c r="A373" s="46" t="s">
        <v>4</v>
      </c>
      <c r="B373" s="36">
        <f>'3.физ-всего'!B373+'4.юрид-всего'!B373+'5.нерез-всего'!B205</f>
        <v>0</v>
      </c>
      <c r="C373" s="40" t="e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#DIV/0!</v>
      </c>
      <c r="D373" s="36">
        <f>'3.физ-всего'!D373+'4.юрид-всего'!D373+'5.нерез-всего'!D205</f>
        <v>0</v>
      </c>
      <c r="E373" s="40" t="e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#DIV/0!</v>
      </c>
      <c r="F373" s="36">
        <f>'3.физ-всего'!F373+'4.юрид-всего'!F373+'5.нерез-всего'!F205</f>
        <v>0</v>
      </c>
      <c r="G373" s="40" t="e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#DIV/0!</v>
      </c>
      <c r="H373" s="36">
        <f t="shared" si="46"/>
        <v>0</v>
      </c>
      <c r="I373" s="40" t="e">
        <f t="shared" si="47"/>
        <v>#DIV/0!</v>
      </c>
      <c r="J373" s="36">
        <f>'3.физ-всего'!J373+'4.юрид-всего'!J373+'5.нерез-всего'!J205</f>
        <v>0</v>
      </c>
      <c r="K373" s="40" t="e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#DIV/0!</v>
      </c>
      <c r="L373" s="36">
        <f>'3.физ-всего'!L373+'4.юрид-всего'!L373+'5.нерез-всего'!L205</f>
        <v>0</v>
      </c>
      <c r="M373" s="40" t="e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#DIV/0!</v>
      </c>
      <c r="N373" s="36">
        <f>'3.физ-всего'!N373+'4.юрид-всего'!N373+'5.нерез-всего'!N205</f>
        <v>0</v>
      </c>
      <c r="O373" s="40" t="e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#DIV/0!</v>
      </c>
      <c r="P373" s="36">
        <f>'3.физ-всего'!P373+'4.юрид-всего'!P373+'5.нерез-всего'!P205</f>
        <v>0</v>
      </c>
      <c r="Q373" s="40" t="e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#DIV/0!</v>
      </c>
      <c r="R373" s="36">
        <f>'3.физ-всего'!R373+'4.юрид-всего'!R373+'5.нерез-всего'!R205</f>
        <v>0</v>
      </c>
      <c r="S373" s="40" t="e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#DIV/0!</v>
      </c>
      <c r="T373" s="36">
        <f>'3.физ-всего'!T373+'4.юрид-всего'!T373+'5.нерез-всего'!T205</f>
        <v>0</v>
      </c>
      <c r="U373" s="40" t="e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#DIV/0!</v>
      </c>
    </row>
    <row r="374" spans="1:21" ht="14.25" hidden="1" customHeight="1" x14ac:dyDescent="0.2">
      <c r="A374" s="46" t="s">
        <v>5</v>
      </c>
      <c r="B374" s="36">
        <f>'3.физ-всего'!B374+'4.юрид-всего'!B374+'5.нерез-всего'!B206</f>
        <v>0</v>
      </c>
      <c r="C374" s="40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36">
        <f>'3.физ-всего'!D374+'4.юрид-всего'!D374+'5.нерез-всего'!D206</f>
        <v>0</v>
      </c>
      <c r="E374" s="40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36">
        <f>'3.физ-всего'!F374+'4.юрид-всего'!F374+'5.нерез-всего'!F206</f>
        <v>0</v>
      </c>
      <c r="G374" s="40" t="e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#DIV/0!</v>
      </c>
      <c r="H374" s="36">
        <f t="shared" si="46"/>
        <v>0</v>
      </c>
      <c r="I374" s="40" t="e">
        <f t="shared" si="47"/>
        <v>#DIV/0!</v>
      </c>
      <c r="J374" s="36">
        <f>'3.физ-всего'!J374+'4.юрид-всего'!J374+'5.нерез-всего'!J206</f>
        <v>0</v>
      </c>
      <c r="K374" s="40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36">
        <f>'3.физ-всего'!L374+'4.юрид-всего'!L374+'5.нерез-всего'!L206</f>
        <v>0</v>
      </c>
      <c r="M374" s="40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36">
        <f>'3.физ-всего'!N374+'4.юрид-всего'!N374+'5.нерез-всего'!N206</f>
        <v>0</v>
      </c>
      <c r="O374" s="40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36">
        <f>'3.физ-всего'!P374+'4.юрид-всего'!P374+'5.нерез-всего'!P206</f>
        <v>0</v>
      </c>
      <c r="Q374" s="40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36">
        <f>'3.физ-всего'!R374+'4.юрид-всего'!R374+'5.нерез-всего'!R206</f>
        <v>0</v>
      </c>
      <c r="S374" s="40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  <c r="T374" s="36">
        <f>'3.физ-всего'!T374+'4.юрид-всего'!T374+'5.нерез-всего'!T206</f>
        <v>0</v>
      </c>
      <c r="U374" s="40" t="e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#DIV/0!</v>
      </c>
    </row>
    <row r="375" spans="1:21" ht="14.25" hidden="1" customHeight="1" x14ac:dyDescent="0.2">
      <c r="A375" s="46" t="s">
        <v>6</v>
      </c>
      <c r="B375" s="36">
        <f>'3.физ-всего'!B375+'4.юрид-всего'!B375+'5.нерез-всего'!B207</f>
        <v>0</v>
      </c>
      <c r="C375" s="40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36">
        <f>'3.физ-всего'!D375+'4.юрид-всего'!D375+'5.нерез-всего'!D207</f>
        <v>0</v>
      </c>
      <c r="E375" s="40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36">
        <f>'3.физ-всего'!F375+'4.юрид-всего'!F375+'5.нерез-всего'!F207</f>
        <v>0</v>
      </c>
      <c r="G375" s="40" t="e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#DIV/0!</v>
      </c>
      <c r="H375" s="36">
        <f t="shared" si="46"/>
        <v>0</v>
      </c>
      <c r="I375" s="40" t="e">
        <f t="shared" si="47"/>
        <v>#DIV/0!</v>
      </c>
      <c r="J375" s="36">
        <f>'3.физ-всего'!J375+'4.юрид-всего'!J375+'5.нерез-всего'!J207</f>
        <v>0</v>
      </c>
      <c r="K375" s="40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36">
        <f>'3.физ-всего'!L375+'4.юрид-всего'!L375+'5.нерез-всего'!L207</f>
        <v>0</v>
      </c>
      <c r="M375" s="40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36">
        <f>'3.физ-всего'!N375+'4.юрид-всего'!N375+'5.нерез-всего'!N207</f>
        <v>0</v>
      </c>
      <c r="O375" s="40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36">
        <f>'3.физ-всего'!P375+'4.юрид-всего'!P375+'5.нерез-всего'!P207</f>
        <v>0</v>
      </c>
      <c r="Q375" s="40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36">
        <f>'3.физ-всего'!R375+'4.юрид-всего'!R375+'5.нерез-всего'!R207</f>
        <v>0</v>
      </c>
      <c r="S375" s="40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  <c r="T375" s="36">
        <f>'3.физ-всего'!T375+'4.юрид-всего'!T375+'5.нерез-всего'!T207</f>
        <v>0</v>
      </c>
      <c r="U375" s="40" t="e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#DIV/0!</v>
      </c>
    </row>
    <row r="376" spans="1:21" ht="14.25" hidden="1" customHeight="1" x14ac:dyDescent="0.2">
      <c r="A376" s="46" t="s">
        <v>7</v>
      </c>
      <c r="B376" s="36">
        <f>'3.физ-всего'!B376+'4.юрид-всего'!B376+'5.нерез-всего'!B208</f>
        <v>0</v>
      </c>
      <c r="C376" s="40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36">
        <f>'3.физ-всего'!D376+'4.юрид-всего'!D376+'5.нерез-всего'!D208</f>
        <v>0</v>
      </c>
      <c r="E376" s="40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36">
        <f>'3.физ-всего'!F376+'4.юрид-всего'!F376+'5.нерез-всего'!F208</f>
        <v>0</v>
      </c>
      <c r="G376" s="40" t="e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#DIV/0!</v>
      </c>
      <c r="H376" s="36">
        <f t="shared" si="46"/>
        <v>0</v>
      </c>
      <c r="I376" s="40" t="e">
        <f t="shared" si="47"/>
        <v>#DIV/0!</v>
      </c>
      <c r="J376" s="36">
        <f>'3.физ-всего'!J376+'4.юрид-всего'!J376+'5.нерез-всего'!J208</f>
        <v>0</v>
      </c>
      <c r="K376" s="40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36">
        <f>'3.физ-всего'!L376+'4.юрид-всего'!L376+'5.нерез-всего'!L208</f>
        <v>0</v>
      </c>
      <c r="M376" s="40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36">
        <f>'3.физ-всего'!N376+'4.юрид-всего'!N376+'5.нерез-всего'!N208</f>
        <v>0</v>
      </c>
      <c r="O376" s="40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36">
        <f>'3.физ-всего'!P376+'4.юрид-всего'!P376+'5.нерез-всего'!P208</f>
        <v>0</v>
      </c>
      <c r="Q376" s="40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36">
        <f>'3.физ-всего'!R376+'4.юрид-всего'!R376+'5.нерез-всего'!R208</f>
        <v>0</v>
      </c>
      <c r="S376" s="40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  <c r="T376" s="36">
        <f>'3.физ-всего'!T376+'4.юрид-всего'!T376+'5.нерез-всего'!T208</f>
        <v>0</v>
      </c>
      <c r="U376" s="40" t="e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#DIV/0!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98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95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100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103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105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107</v>
      </c>
      <c r="B368" s="37">
        <f>'7.физ-в нацвал'!B368+'11.физ-в инвал'!B368</f>
        <v>278419282.26266813</v>
      </c>
      <c r="C368" s="41">
        <f>('7.физ-в нацвал'!B368*'7.физ-в нацвал'!C368+'11.физ-в инвал'!B368*'11.физ-в инвал'!C368)/('7.физ-в нацвал'!B368+'11.физ-в инвал'!B368)</f>
        <v>5.7968157714451527</v>
      </c>
      <c r="D368" s="37">
        <f>'7.физ-в нацвал'!D368+'11.физ-в инвал'!D368</f>
        <v>13308022.191497987</v>
      </c>
      <c r="E368" s="41">
        <f>('7.физ-в нацвал'!D368*'7.физ-в нацвал'!E368+'11.физ-в инвал'!D368*'11.физ-в инвал'!E368)/('7.физ-в нацвал'!D368+'11.физ-в инвал'!D368)</f>
        <v>3.4270770878473383E-2</v>
      </c>
      <c r="F368" s="37">
        <f>'7.физ-в нацвал'!F368+'11.физ-в инвал'!F368</f>
        <v>136776440.03508925</v>
      </c>
      <c r="G368" s="41">
        <f>('7.физ-в нацвал'!F368*'7.физ-в нацвал'!G368+'11.физ-в инвал'!F368*'11.физ-в инвал'!G368)/('7.физ-в нацвал'!F368+'11.физ-в инвал'!F368)</f>
        <v>0.90502144056727518</v>
      </c>
      <c r="H368" s="37">
        <f t="shared" ref="H368:H379" si="42">J368+L368+N368+P368+R368+T368</f>
        <v>128334820.03608091</v>
      </c>
      <c r="I368" s="41">
        <f t="shared" ref="I368:I379" si="43">(J368*K368+L368*M368+N368*O368+P368*Q368+R368*S368+T368*U368)/(J368+L368+N368+P368+R368+T368)</f>
        <v>11.607945521724019</v>
      </c>
      <c r="J368" s="37">
        <f>'7.физ-в нацвал'!J368+'11.физ-в инвал'!J368</f>
        <v>8815714.6654885449</v>
      </c>
      <c r="K368" s="41">
        <f>('7.физ-в нацвал'!J368*'7.физ-в нацвал'!K368+'11.физ-в инвал'!J368*'11.физ-в инвал'!K368)/('7.физ-в нацвал'!J368+'11.физ-в инвал'!J368)</f>
        <v>7.4928818338014542</v>
      </c>
      <c r="L368" s="37">
        <f>'7.физ-в нацвал'!L368+'11.физ-в инвал'!L368</f>
        <v>21827358.239817891</v>
      </c>
      <c r="M368" s="41">
        <f>('7.физ-в нацвал'!L368*'7.физ-в нацвал'!M368+'11.физ-в инвал'!L368*'11.физ-в инвал'!M368)/('7.физ-в нацвал'!L368+'11.физ-в инвал'!L368)</f>
        <v>11.098905383414294</v>
      </c>
      <c r="N368" s="37">
        <f>'7.физ-в нацвал'!N368+'11.физ-в инвал'!N368</f>
        <v>22960220.367810395</v>
      </c>
      <c r="O368" s="41">
        <f>('7.физ-в нацвал'!N368*'7.физ-в нацвал'!O368+'11.физ-в инвал'!N368*'11.физ-в инвал'!O368)/('7.физ-в нацвал'!N368+'11.физ-в инвал'!N368)</f>
        <v>11.206697715482838</v>
      </c>
      <c r="P368" s="37">
        <f>'7.физ-в нацвал'!P368+'11.физ-в инвал'!P368</f>
        <v>52646065.365175322</v>
      </c>
      <c r="Q368" s="41">
        <f>('7.физ-в нацвал'!P368*'7.физ-в нацвал'!Q368+'11.физ-в инвал'!P368*'11.физ-в инвал'!Q368)/('7.физ-в нацвал'!P368+'11.физ-в инвал'!P368)</f>
        <v>12.425176072831551</v>
      </c>
      <c r="R368" s="37">
        <f>'7.физ-в нацвал'!R368+'11.физ-в инвал'!R368</f>
        <v>20887347.371978376</v>
      </c>
      <c r="S368" s="41">
        <f>('7.физ-в нацвал'!R368*'7.физ-в нацвал'!S368+'11.физ-в инвал'!R368*'11.физ-в инвал'!S368)/('7.физ-в нацвал'!R368+'11.физ-в инвал'!R368)</f>
        <v>12.245864399694222</v>
      </c>
      <c r="T368" s="37">
        <f>'7.физ-в нацвал'!T368+'11.физ-в инвал'!T368</f>
        <v>1198114.0258103842</v>
      </c>
      <c r="U368" s="41">
        <f>('7.физ-в нацвал'!T368*'7.физ-в нацвал'!U368+'11.физ-в инвал'!T368*'11.физ-в инвал'!U368)/('7.физ-в нацвал'!T368+'11.физ-в инвал'!T368)</f>
        <v>11.818743990815207</v>
      </c>
    </row>
    <row r="369" spans="1:21" ht="14.25" customHeight="1" x14ac:dyDescent="0.2">
      <c r="A369" s="46" t="s">
        <v>110</v>
      </c>
      <c r="B369" s="36">
        <f>'7.физ-в нацвал'!B369+'11.физ-в инвал'!B369</f>
        <v>271059854.57982767</v>
      </c>
      <c r="C369" s="40">
        <f>('7.физ-в нацвал'!B369*'7.физ-в нацвал'!C369+'11.физ-в инвал'!B369*'11.физ-в инвал'!C369)/('7.физ-в нацвал'!B369+'11.физ-в инвал'!B369)</f>
        <v>6.0782756832426559</v>
      </c>
      <c r="D369" s="36">
        <f>'7.физ-в нацвал'!D369+'11.физ-в инвал'!D369</f>
        <v>12518723.434207765</v>
      </c>
      <c r="E369" s="40">
        <f>('7.физ-в нацвал'!D369*'7.физ-в нацвал'!E369+'11.физ-в инвал'!D369*'11.физ-в инвал'!E369)/('7.физ-в нацвал'!D369+'11.физ-в инвал'!D369)</f>
        <v>4.036430445516536E-2</v>
      </c>
      <c r="F369" s="36">
        <f>'7.физ-в нацвал'!F369+'11.физ-в инвал'!F369</f>
        <v>128638889.48790398</v>
      </c>
      <c r="G369" s="40">
        <f>('7.физ-в нацвал'!F369*'7.физ-в нацвал'!G369+'11.физ-в инвал'!F369*'11.физ-в инвал'!G369)/('7.физ-в нацвал'!F369+'11.физ-в инвал'!F369)</f>
        <v>0.87678719331435295</v>
      </c>
      <c r="H369" s="36">
        <f t="shared" si="42"/>
        <v>129902241.6577159</v>
      </c>
      <c r="I369" s="40">
        <f t="shared" si="43"/>
        <v>11.811053164188881</v>
      </c>
      <c r="J369" s="36">
        <f>'7.физ-в нацвал'!J369+'11.физ-в инвал'!J369</f>
        <v>11089165.380152754</v>
      </c>
      <c r="K369" s="40">
        <f>('7.физ-в нацвал'!J369*'7.физ-в нацвал'!K369+'11.физ-в инвал'!J369*'11.физ-в инвал'!K369)/('7.физ-в нацвал'!J369+'11.физ-в инвал'!J369)</f>
        <v>11.110717685249806</v>
      </c>
      <c r="L369" s="36">
        <f>'7.физ-в нацвал'!L369+'11.физ-в инвал'!L369</f>
        <v>19711168.468697514</v>
      </c>
      <c r="M369" s="40">
        <f>('7.физ-в нацвал'!L369*'7.физ-в нацвал'!M369+'11.физ-в инвал'!L369*'11.физ-в инвал'!M369)/('7.физ-в нацвал'!L369+'11.физ-в инвал'!L369)</f>
        <v>10.51747538585264</v>
      </c>
      <c r="N369" s="36">
        <f>'7.физ-в нацвал'!N369+'11.физ-в инвал'!N369</f>
        <v>24424321.442495286</v>
      </c>
      <c r="O369" s="40">
        <f>('7.физ-в нацвал'!N369*'7.физ-в нацвал'!O369+'11.физ-в инвал'!N369*'11.физ-в инвал'!O369)/('7.физ-в нацвал'!N369+'11.физ-в инвал'!N369)</f>
        <v>11.433326813548273</v>
      </c>
      <c r="P369" s="36">
        <f>'7.физ-в нацвал'!P369+'11.физ-в инвал'!P369</f>
        <v>52742507.615422986</v>
      </c>
      <c r="Q369" s="40">
        <f>('7.физ-в нацвал'!P369*'7.физ-в нацвал'!Q369+'11.физ-в инвал'!P369*'11.физ-в инвал'!Q369)/('7.физ-в нацвал'!P369+'11.физ-в инвал'!P369)</f>
        <v>12.362569644144704</v>
      </c>
      <c r="R369" s="36">
        <f>'7.физ-в нацвал'!R369+'11.физ-в инвал'!R369</f>
        <v>20746417.737438958</v>
      </c>
      <c r="S369" s="40">
        <f>('7.физ-в нацвал'!R369*'7.физ-в нацвал'!S369+'11.физ-в инвал'!R369*'11.физ-в инвал'!S369)/('7.физ-в нацвал'!R369+'11.физ-в инвал'!R369)</f>
        <v>12.452048870945555</v>
      </c>
      <c r="T369" s="36">
        <f>'7.физ-в нацвал'!T369+'11.физ-в инвал'!T369</f>
        <v>1188661.0135084069</v>
      </c>
      <c r="U369" s="40">
        <f>('7.физ-в нацвал'!T369*'7.физ-в нацвал'!U369+'11.физ-в инвал'!T369*'11.физ-в инвал'!U369)/('7.физ-в нацвал'!T369+'11.физ-в инвал'!T369)</f>
        <v>11.897746025726732</v>
      </c>
    </row>
    <row r="370" spans="1:21" ht="14.25" customHeight="1" x14ac:dyDescent="0.2">
      <c r="A370" s="46" t="s">
        <v>113</v>
      </c>
      <c r="B370" s="36">
        <f>'7.физ-в нацвал'!B370+'11.физ-в инвал'!B370</f>
        <v>274863266.44139701</v>
      </c>
      <c r="C370" s="40">
        <f>('7.физ-в нацвал'!B370*'7.физ-в нацвал'!C370+'11.физ-в инвал'!B370*'11.физ-в инвал'!C370)/('7.физ-в нацвал'!B370+'11.физ-в инвал'!B370)</f>
        <v>5.9881302566957162</v>
      </c>
      <c r="D370" s="36">
        <f>'7.физ-в нацвал'!D370+'11.физ-в инвал'!D370</f>
        <v>16012111.280568309</v>
      </c>
      <c r="E370" s="40">
        <f>('7.физ-в нацвал'!D370*'7.физ-в нацвал'!E370+'11.физ-в инвал'!D370*'11.физ-в инвал'!E370)/('7.физ-в нацвал'!D370+'11.физ-в инвал'!D370)</f>
        <v>2.7608042933411982E-2</v>
      </c>
      <c r="F370" s="36">
        <f>'7.физ-в нацвал'!F370+'11.физ-в инвал'!F370</f>
        <v>128930431.04371156</v>
      </c>
      <c r="G370" s="40">
        <f>('7.физ-в нацвал'!F370*'7.физ-в нацвал'!G370+'11.физ-в инвал'!F370*'11.физ-в инвал'!G370)/('7.физ-в нацвал'!F370+'11.физ-в инвал'!F370)</f>
        <v>0.89198637411599446</v>
      </c>
      <c r="H370" s="36">
        <f t="shared" si="42"/>
        <v>129920724.11711717</v>
      </c>
      <c r="I370" s="40">
        <f t="shared" si="43"/>
        <v>11.780035878623337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10.774756799923555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10.063189103084165</v>
      </c>
      <c r="N370" s="36">
        <f>'7.физ-в нацвал'!N370+'11.физ-в инвал'!N370</f>
        <v>27353745.092919663</v>
      </c>
      <c r="O370" s="40">
        <f>('7.физ-в нацвал'!N370*'7.физ-в нацвал'!O370+'11.физ-в инвал'!N370*'11.физ-в инвал'!O370)/('7.физ-в нацвал'!N370+'11.физ-в инвал'!N370)</f>
        <v>11.679974210600056</v>
      </c>
      <c r="P370" s="36">
        <f>'7.физ-в нацвал'!P370+'11.физ-в инвал'!P370</f>
        <v>51515652.433770217</v>
      </c>
      <c r="Q370" s="40">
        <f>('7.физ-в нацвал'!P370*'7.физ-в нацвал'!Q370+'11.физ-в инвал'!P370*'11.физ-в инвал'!Q370)/('7.физ-в нацвал'!P370+'11.физ-в инвал'!P370)</f>
        <v>12.285215736838127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12.602296286669828</v>
      </c>
      <c r="T370" s="36">
        <f>'7.физ-в нацвал'!T370+'11.физ-в инвал'!T370</f>
        <v>999455.81342252588</v>
      </c>
      <c r="U370" s="40">
        <f>('7.физ-в нацвал'!T370*'7.физ-в нацвал'!U370+'11.физ-в инвал'!T370*'11.физ-в инвал'!U370)/('7.физ-в нацвал'!T370+'11.физ-в инвал'!T370)</f>
        <v>12.120187316921875</v>
      </c>
    </row>
    <row r="371" spans="1:21" ht="14.25" hidden="1" customHeight="1" x14ac:dyDescent="0.2">
      <c r="A371" s="46" t="s">
        <v>2</v>
      </c>
      <c r="B371" s="36">
        <f>'7.физ-в нацвал'!B371+'11.физ-в инвал'!B371</f>
        <v>0</v>
      </c>
      <c r="C371" s="40" t="e">
        <f>('7.физ-в нацвал'!B371*'7.физ-в нацвал'!C371+'11.физ-в инвал'!B371*'11.физ-в инвал'!C371)/('7.физ-в нацвал'!B371+'11.физ-в инвал'!B371)</f>
        <v>#DIV/0!</v>
      </c>
      <c r="D371" s="36">
        <f>'7.физ-в нацвал'!D371+'11.физ-в инвал'!D371</f>
        <v>0</v>
      </c>
      <c r="E371" s="40" t="e">
        <f>('7.физ-в нацвал'!D371*'7.физ-в нацвал'!E371+'11.физ-в инвал'!D371*'11.физ-в инвал'!E371)/('7.физ-в нацвал'!D371+'11.физ-в инвал'!D371)</f>
        <v>#DIV/0!</v>
      </c>
      <c r="F371" s="36">
        <f>'7.физ-в нацвал'!F371+'11.физ-в инвал'!F371</f>
        <v>0</v>
      </c>
      <c r="G371" s="40" t="e">
        <f>('7.физ-в нацвал'!F371*'7.физ-в нацвал'!G371+'11.физ-в инвал'!F371*'11.физ-в инвал'!G371)/('7.физ-в нацвал'!F371+'11.физ-в инвал'!F371)</f>
        <v>#DIV/0!</v>
      </c>
      <c r="H371" s="36">
        <f t="shared" si="42"/>
        <v>0</v>
      </c>
      <c r="I371" s="40" t="e">
        <f t="shared" si="43"/>
        <v>#DIV/0!</v>
      </c>
      <c r="J371" s="36">
        <f>'7.физ-в нацвал'!J371+'11.физ-в инвал'!J371</f>
        <v>0</v>
      </c>
      <c r="K371" s="40" t="e">
        <f>('7.физ-в нацвал'!J371*'7.физ-в нацвал'!K371+'11.физ-в инвал'!J371*'11.физ-в инвал'!K371)/('7.физ-в нацвал'!J371+'11.физ-в инвал'!J371)</f>
        <v>#DIV/0!</v>
      </c>
      <c r="L371" s="36">
        <f>'7.физ-в нацвал'!L371+'11.физ-в инвал'!L371</f>
        <v>0</v>
      </c>
      <c r="M371" s="40" t="e">
        <f>('7.физ-в нацвал'!L371*'7.физ-в нацвал'!M371+'11.физ-в инвал'!L371*'11.физ-в инвал'!M371)/('7.физ-в нацвал'!L371+'11.физ-в инвал'!L371)</f>
        <v>#DIV/0!</v>
      </c>
      <c r="N371" s="36">
        <f>'7.физ-в нацвал'!N371+'11.физ-в инвал'!N371</f>
        <v>0</v>
      </c>
      <c r="O371" s="40" t="e">
        <f>('7.физ-в нацвал'!N371*'7.физ-в нацвал'!O371+'11.физ-в инвал'!N371*'11.физ-в инвал'!O371)/('7.физ-в нацвал'!N371+'11.физ-в инвал'!N371)</f>
        <v>#DIV/0!</v>
      </c>
      <c r="P371" s="36">
        <f>'7.физ-в нацвал'!P371+'11.физ-в инвал'!P371</f>
        <v>0</v>
      </c>
      <c r="Q371" s="40" t="e">
        <f>('7.физ-в нацвал'!P371*'7.физ-в нацвал'!Q371+'11.физ-в инвал'!P371*'11.физ-в инвал'!Q371)/('7.физ-в нацвал'!P371+'11.физ-в инвал'!P371)</f>
        <v>#DIV/0!</v>
      </c>
      <c r="R371" s="36">
        <f>'7.физ-в нацвал'!R371+'11.физ-в инвал'!R371</f>
        <v>0</v>
      </c>
      <c r="S371" s="40" t="e">
        <f>('7.физ-в нацвал'!R371*'7.физ-в нацвал'!S371+'11.физ-в инвал'!R371*'11.физ-в инвал'!S371)/('7.физ-в нацвал'!R371+'11.физ-в инвал'!R371)</f>
        <v>#DIV/0!</v>
      </c>
      <c r="T371" s="36">
        <f>'7.физ-в нацвал'!T371+'11.физ-в инвал'!T371</f>
        <v>0</v>
      </c>
      <c r="U371" s="40" t="e">
        <f>('7.физ-в нацвал'!T371*'7.физ-в нацвал'!U371+'11.физ-в инвал'!T371*'11.физ-в инвал'!U371)/('7.физ-в нацвал'!T371+'11.физ-в инвал'!T371)</f>
        <v>#DIV/0!</v>
      </c>
    </row>
    <row r="372" spans="1:21" ht="14.25" hidden="1" customHeight="1" x14ac:dyDescent="0.2">
      <c r="A372" s="46" t="s">
        <v>3</v>
      </c>
      <c r="B372" s="36">
        <f>'7.физ-в нацвал'!B372+'11.физ-в инвал'!B372</f>
        <v>0</v>
      </c>
      <c r="C372" s="40" t="e">
        <f>('7.физ-в нацвал'!B372*'7.физ-в нацвал'!C372+'11.физ-в инвал'!B372*'11.физ-в инвал'!C372)/('7.физ-в нацвал'!B372+'11.физ-в инвал'!B372)</f>
        <v>#DIV/0!</v>
      </c>
      <c r="D372" s="36">
        <f>'7.физ-в нацвал'!D372+'11.физ-в инвал'!D372</f>
        <v>0</v>
      </c>
      <c r="E372" s="40" t="e">
        <f>('7.физ-в нацвал'!D372*'7.физ-в нацвал'!E372+'11.физ-в инвал'!D372*'11.физ-в инвал'!E372)/('7.физ-в нацвал'!D372+'11.физ-в инвал'!D372)</f>
        <v>#DIV/0!</v>
      </c>
      <c r="F372" s="36">
        <f>'7.физ-в нацвал'!F372+'11.физ-в инвал'!F372</f>
        <v>0</v>
      </c>
      <c r="G372" s="40" t="e">
        <f>('7.физ-в нацвал'!F372*'7.физ-в нацвал'!G372+'11.физ-в инвал'!F372*'11.физ-в инвал'!G372)/('7.физ-в нацвал'!F372+'11.физ-в инвал'!F372)</f>
        <v>#DIV/0!</v>
      </c>
      <c r="H372" s="36">
        <f t="shared" si="42"/>
        <v>0</v>
      </c>
      <c r="I372" s="40" t="e">
        <f t="shared" si="43"/>
        <v>#DIV/0!</v>
      </c>
      <c r="J372" s="36">
        <f>'7.физ-в нацвал'!J372+'11.физ-в инвал'!J372</f>
        <v>0</v>
      </c>
      <c r="K372" s="40" t="e">
        <f>('7.физ-в нацвал'!J372*'7.физ-в нацвал'!K372+'11.физ-в инвал'!J372*'11.физ-в инвал'!K372)/('7.физ-в нацвал'!J372+'11.физ-в инвал'!J372)</f>
        <v>#DIV/0!</v>
      </c>
      <c r="L372" s="36">
        <f>'7.физ-в нацвал'!L372+'11.физ-в инвал'!L372</f>
        <v>0</v>
      </c>
      <c r="M372" s="40" t="e">
        <f>('7.физ-в нацвал'!L372*'7.физ-в нацвал'!M372+'11.физ-в инвал'!L372*'11.физ-в инвал'!M372)/('7.физ-в нацвал'!L372+'11.физ-в инвал'!L372)</f>
        <v>#DIV/0!</v>
      </c>
      <c r="N372" s="36">
        <f>'7.физ-в нацвал'!N372+'11.физ-в инвал'!N372</f>
        <v>0</v>
      </c>
      <c r="O372" s="40" t="e">
        <f>('7.физ-в нацвал'!N372*'7.физ-в нацвал'!O372+'11.физ-в инвал'!N372*'11.физ-в инвал'!O372)/('7.физ-в нацвал'!N372+'11.физ-в инвал'!N372)</f>
        <v>#DIV/0!</v>
      </c>
      <c r="P372" s="36">
        <f>'7.физ-в нацвал'!P372+'11.физ-в инвал'!P372</f>
        <v>0</v>
      </c>
      <c r="Q372" s="40" t="e">
        <f>('7.физ-в нацвал'!P372*'7.физ-в нацвал'!Q372+'11.физ-в инвал'!P372*'11.физ-в инвал'!Q372)/('7.физ-в нацвал'!P372+'11.физ-в инвал'!P372)</f>
        <v>#DIV/0!</v>
      </c>
      <c r="R372" s="36">
        <f>'7.физ-в нацвал'!R372+'11.физ-в инвал'!R372</f>
        <v>0</v>
      </c>
      <c r="S372" s="40" t="e">
        <f>('7.физ-в нацвал'!R372*'7.физ-в нацвал'!S372+'11.физ-в инвал'!R372*'11.физ-в инвал'!S372)/('7.физ-в нацвал'!R372+'11.физ-в инвал'!R372)</f>
        <v>#DIV/0!</v>
      </c>
      <c r="T372" s="36">
        <f>'7.физ-в нацвал'!T372+'11.физ-в инвал'!T372</f>
        <v>0</v>
      </c>
      <c r="U372" s="40" t="e">
        <f>('7.физ-в нацвал'!T372*'7.физ-в нацвал'!U372+'11.физ-в инвал'!T372*'11.физ-в инвал'!U372)/('7.физ-в нацвал'!T372+'11.физ-в инвал'!T372)</f>
        <v>#DIV/0!</v>
      </c>
    </row>
    <row r="373" spans="1:21" ht="14.25" hidden="1" customHeight="1" x14ac:dyDescent="0.2">
      <c r="A373" s="46" t="s">
        <v>4</v>
      </c>
      <c r="B373" s="36">
        <f>'7.физ-в нацвал'!B373+'11.физ-в инвал'!B373</f>
        <v>0</v>
      </c>
      <c r="C373" s="40" t="e">
        <f>('7.физ-в нацвал'!B373*'7.физ-в нацвал'!C373+'11.физ-в инвал'!B373*'11.физ-в инвал'!C373)/('7.физ-в нацвал'!B373+'11.физ-в инвал'!B373)</f>
        <v>#DIV/0!</v>
      </c>
      <c r="D373" s="36">
        <f>'7.физ-в нацвал'!D373+'11.физ-в инвал'!D373</f>
        <v>0</v>
      </c>
      <c r="E373" s="40" t="e">
        <f>('7.физ-в нацвал'!D373*'7.физ-в нацвал'!E373+'11.физ-в инвал'!D373*'11.физ-в инвал'!E373)/('7.физ-в нацвал'!D373+'11.физ-в инвал'!D373)</f>
        <v>#DIV/0!</v>
      </c>
      <c r="F373" s="36">
        <f>'7.физ-в нацвал'!F373+'11.физ-в инвал'!F373</f>
        <v>0</v>
      </c>
      <c r="G373" s="40" t="e">
        <f>('7.физ-в нацвал'!F373*'7.физ-в нацвал'!G373+'11.физ-в инвал'!F373*'11.физ-в инвал'!G373)/('7.физ-в нацвал'!F373+'11.физ-в инвал'!F373)</f>
        <v>#DIV/0!</v>
      </c>
      <c r="H373" s="36">
        <f t="shared" si="42"/>
        <v>0</v>
      </c>
      <c r="I373" s="40" t="e">
        <f t="shared" si="43"/>
        <v>#DIV/0!</v>
      </c>
      <c r="J373" s="36">
        <f>'7.физ-в нацвал'!J373+'11.физ-в инвал'!J373</f>
        <v>0</v>
      </c>
      <c r="K373" s="40" t="e">
        <f>('7.физ-в нацвал'!J373*'7.физ-в нацвал'!K373+'11.физ-в инвал'!J373*'11.физ-в инвал'!K373)/('7.физ-в нацвал'!J373+'11.физ-в инвал'!J373)</f>
        <v>#DIV/0!</v>
      </c>
      <c r="L373" s="36">
        <f>'7.физ-в нацвал'!L373+'11.физ-в инвал'!L373</f>
        <v>0</v>
      </c>
      <c r="M373" s="40" t="e">
        <f>('7.физ-в нацвал'!L373*'7.физ-в нацвал'!M373+'11.физ-в инвал'!L373*'11.физ-в инвал'!M373)/('7.физ-в нацвал'!L373+'11.физ-в инвал'!L373)</f>
        <v>#DIV/0!</v>
      </c>
      <c r="N373" s="36">
        <f>'7.физ-в нацвал'!N373+'11.физ-в инвал'!N373</f>
        <v>0</v>
      </c>
      <c r="O373" s="40" t="e">
        <f>('7.физ-в нацвал'!N373*'7.физ-в нацвал'!O373+'11.физ-в инвал'!N373*'11.физ-в инвал'!O373)/('7.физ-в нацвал'!N373+'11.физ-в инвал'!N373)</f>
        <v>#DIV/0!</v>
      </c>
      <c r="P373" s="36">
        <f>'7.физ-в нацвал'!P373+'11.физ-в инвал'!P373</f>
        <v>0</v>
      </c>
      <c r="Q373" s="40" t="e">
        <f>('7.физ-в нацвал'!P373*'7.физ-в нацвал'!Q373+'11.физ-в инвал'!P373*'11.физ-в инвал'!Q373)/('7.физ-в нацвал'!P373+'11.физ-в инвал'!P373)</f>
        <v>#DIV/0!</v>
      </c>
      <c r="R373" s="36">
        <f>'7.физ-в нацвал'!R373+'11.физ-в инвал'!R373</f>
        <v>0</v>
      </c>
      <c r="S373" s="40" t="e">
        <f>('7.физ-в нацвал'!R373*'7.физ-в нацвал'!S373+'11.физ-в инвал'!R373*'11.физ-в инвал'!S373)/('7.физ-в нацвал'!R373+'11.физ-в инвал'!R373)</f>
        <v>#DIV/0!</v>
      </c>
      <c r="T373" s="36">
        <f>'7.физ-в нацвал'!T373+'11.физ-в инвал'!T373</f>
        <v>0</v>
      </c>
      <c r="U373" s="40" t="e">
        <f>('7.физ-в нацвал'!T373*'7.физ-в нацвал'!U373+'11.физ-в инвал'!T373*'11.физ-в инвал'!U373)/('7.физ-в нацвал'!T373+'11.физ-в инвал'!T373)</f>
        <v>#DIV/0!</v>
      </c>
    </row>
    <row r="374" spans="1:21" ht="14.25" hidden="1" customHeight="1" x14ac:dyDescent="0.2">
      <c r="A374" s="46" t="s">
        <v>5</v>
      </c>
      <c r="B374" s="36">
        <f>'7.физ-в нацвал'!B374+'11.физ-в инвал'!B374</f>
        <v>0</v>
      </c>
      <c r="C374" s="40" t="e">
        <f>('7.физ-в нацвал'!B374*'7.физ-в нацвал'!C374+'11.физ-в инвал'!B374*'11.физ-в инвал'!C374)/('7.физ-в нацвал'!B374+'11.физ-в инвал'!B374)</f>
        <v>#DIV/0!</v>
      </c>
      <c r="D374" s="36">
        <f>'7.физ-в нацвал'!D374+'11.физ-в инвал'!D374</f>
        <v>0</v>
      </c>
      <c r="E374" s="40" t="e">
        <f>('7.физ-в нацвал'!D374*'7.физ-в нацвал'!E374+'11.физ-в инвал'!D374*'11.физ-в инвал'!E374)/('7.физ-в нацвал'!D374+'11.физ-в инвал'!D374)</f>
        <v>#DIV/0!</v>
      </c>
      <c r="F374" s="36">
        <f>'7.физ-в нацвал'!F374+'11.физ-в инвал'!F374</f>
        <v>0</v>
      </c>
      <c r="G374" s="40" t="e">
        <f>('7.физ-в нацвал'!F374*'7.физ-в нацвал'!G374+'11.физ-в инвал'!F374*'11.физ-в инвал'!G374)/('7.физ-в нацвал'!F374+'11.физ-в инвал'!F374)</f>
        <v>#DIV/0!</v>
      </c>
      <c r="H374" s="36">
        <f t="shared" si="42"/>
        <v>0</v>
      </c>
      <c r="I374" s="40" t="e">
        <f t="shared" si="43"/>
        <v>#DIV/0!</v>
      </c>
      <c r="J374" s="36">
        <f>'7.физ-в нацвал'!J374+'11.физ-в инвал'!J374</f>
        <v>0</v>
      </c>
      <c r="K374" s="40" t="e">
        <f>('7.физ-в нацвал'!J374*'7.физ-в нацвал'!K374+'11.физ-в инвал'!J374*'11.физ-в инвал'!K374)/('7.физ-в нацвал'!J374+'11.физ-в инвал'!J374)</f>
        <v>#DIV/0!</v>
      </c>
      <c r="L374" s="36">
        <f>'7.физ-в нацвал'!L374+'11.физ-в инвал'!L374</f>
        <v>0</v>
      </c>
      <c r="M374" s="40" t="e">
        <f>('7.физ-в нацвал'!L374*'7.физ-в нацвал'!M374+'11.физ-в инвал'!L374*'11.физ-в инвал'!M374)/('7.физ-в нацвал'!L374+'11.физ-в инвал'!L374)</f>
        <v>#DIV/0!</v>
      </c>
      <c r="N374" s="36">
        <f>'7.физ-в нацвал'!N374+'11.физ-в инвал'!N374</f>
        <v>0</v>
      </c>
      <c r="O374" s="40" t="e">
        <f>('7.физ-в нацвал'!N374*'7.физ-в нацвал'!O374+'11.физ-в инвал'!N374*'11.физ-в инвал'!O374)/('7.физ-в нацвал'!N374+'11.физ-в инвал'!N374)</f>
        <v>#DIV/0!</v>
      </c>
      <c r="P374" s="36">
        <f>'7.физ-в нацвал'!P374+'11.физ-в инвал'!P374</f>
        <v>0</v>
      </c>
      <c r="Q374" s="40" t="e">
        <f>('7.физ-в нацвал'!P374*'7.физ-в нацвал'!Q374+'11.физ-в инвал'!P374*'11.физ-в инвал'!Q374)/('7.физ-в нацвал'!P374+'11.физ-в инвал'!P374)</f>
        <v>#DIV/0!</v>
      </c>
      <c r="R374" s="36">
        <f>'7.физ-в нацвал'!R374+'11.физ-в инвал'!R374</f>
        <v>0</v>
      </c>
      <c r="S374" s="40" t="e">
        <f>('7.физ-в нацвал'!R374*'7.физ-в нацвал'!S374+'11.физ-в инвал'!R374*'11.физ-в инвал'!S374)/('7.физ-в нацвал'!R374+'11.физ-в инвал'!R374)</f>
        <v>#DIV/0!</v>
      </c>
      <c r="T374" s="36">
        <f>'7.физ-в нацвал'!T374+'11.физ-в инвал'!T374</f>
        <v>0</v>
      </c>
      <c r="U374" s="40" t="e">
        <f>('7.физ-в нацвал'!T374*'7.физ-в нацвал'!U374+'11.физ-в инвал'!T374*'11.физ-в инвал'!U374)/('7.физ-в нацвал'!T374+'11.физ-в инвал'!T374)</f>
        <v>#DIV/0!</v>
      </c>
    </row>
    <row r="375" spans="1:21" ht="14.25" hidden="1" customHeight="1" x14ac:dyDescent="0.2">
      <c r="A375" s="46" t="s">
        <v>6</v>
      </c>
      <c r="B375" s="36">
        <f>'7.физ-в нацвал'!B375+'11.физ-в инвал'!B375</f>
        <v>0</v>
      </c>
      <c r="C375" s="40" t="e">
        <f>('7.физ-в нацвал'!B375*'7.физ-в нацвал'!C375+'11.физ-в инвал'!B375*'11.физ-в инвал'!C375)/('7.физ-в нацвал'!B375+'11.физ-в инвал'!B375)</f>
        <v>#DIV/0!</v>
      </c>
      <c r="D375" s="36">
        <f>'7.физ-в нацвал'!D375+'11.физ-в инвал'!D375</f>
        <v>0</v>
      </c>
      <c r="E375" s="40" t="e">
        <f>('7.физ-в нацвал'!D375*'7.физ-в нацвал'!E375+'11.физ-в инвал'!D375*'11.физ-в инвал'!E375)/('7.физ-в нацвал'!D375+'11.физ-в инвал'!D375)</f>
        <v>#DIV/0!</v>
      </c>
      <c r="F375" s="36">
        <f>'7.физ-в нацвал'!F375+'11.физ-в инвал'!F375</f>
        <v>0</v>
      </c>
      <c r="G375" s="40" t="e">
        <f>('7.физ-в нацвал'!F375*'7.физ-в нацвал'!G375+'11.физ-в инвал'!F375*'11.физ-в инвал'!G375)/('7.физ-в нацвал'!F375+'11.физ-в инвал'!F375)</f>
        <v>#DIV/0!</v>
      </c>
      <c r="H375" s="36">
        <f t="shared" si="42"/>
        <v>0</v>
      </c>
      <c r="I375" s="40" t="e">
        <f t="shared" si="43"/>
        <v>#DIV/0!</v>
      </c>
      <c r="J375" s="36">
        <f>'7.физ-в нацвал'!J375+'11.физ-в инвал'!J375</f>
        <v>0</v>
      </c>
      <c r="K375" s="40" t="e">
        <f>('7.физ-в нацвал'!J375*'7.физ-в нацвал'!K375+'11.физ-в инвал'!J375*'11.физ-в инвал'!K375)/('7.физ-в нацвал'!J375+'11.физ-в инвал'!J375)</f>
        <v>#DIV/0!</v>
      </c>
      <c r="L375" s="36">
        <f>'7.физ-в нацвал'!L375+'11.физ-в инвал'!L375</f>
        <v>0</v>
      </c>
      <c r="M375" s="40" t="e">
        <f>('7.физ-в нацвал'!L375*'7.физ-в нацвал'!M375+'11.физ-в инвал'!L375*'11.физ-в инвал'!M375)/('7.физ-в нацвал'!L375+'11.физ-в инвал'!L375)</f>
        <v>#DIV/0!</v>
      </c>
      <c r="N375" s="36">
        <f>'7.физ-в нацвал'!N375+'11.физ-в инвал'!N375</f>
        <v>0</v>
      </c>
      <c r="O375" s="40" t="e">
        <f>('7.физ-в нацвал'!N375*'7.физ-в нацвал'!O375+'11.физ-в инвал'!N375*'11.физ-в инвал'!O375)/('7.физ-в нацвал'!N375+'11.физ-в инвал'!N375)</f>
        <v>#DIV/0!</v>
      </c>
      <c r="P375" s="36">
        <f>'7.физ-в нацвал'!P375+'11.физ-в инвал'!P375</f>
        <v>0</v>
      </c>
      <c r="Q375" s="40" t="e">
        <f>('7.физ-в нацвал'!P375*'7.физ-в нацвал'!Q375+'11.физ-в инвал'!P375*'11.физ-в инвал'!Q375)/('7.физ-в нацвал'!P375+'11.физ-в инвал'!P375)</f>
        <v>#DIV/0!</v>
      </c>
      <c r="R375" s="36">
        <f>'7.физ-в нацвал'!R375+'11.физ-в инвал'!R375</f>
        <v>0</v>
      </c>
      <c r="S375" s="40" t="e">
        <f>('7.физ-в нацвал'!R375*'7.физ-в нацвал'!S375+'11.физ-в инвал'!R375*'11.физ-в инвал'!S375)/('7.физ-в нацвал'!R375+'11.физ-в инвал'!R375)</f>
        <v>#DIV/0!</v>
      </c>
      <c r="T375" s="36">
        <f>'7.физ-в нацвал'!T375+'11.физ-в инвал'!T375</f>
        <v>0</v>
      </c>
      <c r="U375" s="40" t="e">
        <f>('7.физ-в нацвал'!T375*'7.физ-в нацвал'!U375+'11.физ-в инвал'!T375*'11.физ-в инвал'!U375)/('7.физ-в нацвал'!T375+'11.физ-в инвал'!T375)</f>
        <v>#DIV/0!</v>
      </c>
    </row>
    <row r="376" spans="1:21" ht="14.25" hidden="1" customHeight="1" x14ac:dyDescent="0.2">
      <c r="A376" s="46" t="s">
        <v>7</v>
      </c>
      <c r="B376" s="36">
        <f>'7.физ-в нацвал'!B376+'11.физ-в инвал'!B376</f>
        <v>0</v>
      </c>
      <c r="C376" s="40" t="e">
        <f>('7.физ-в нацвал'!B376*'7.физ-в нацвал'!C376+'11.физ-в инвал'!B376*'11.физ-в инвал'!C376)/('7.физ-в нацвал'!B376+'11.физ-в инвал'!B376)</f>
        <v>#DIV/0!</v>
      </c>
      <c r="D376" s="36">
        <f>'7.физ-в нацвал'!D376+'11.физ-в инвал'!D376</f>
        <v>0</v>
      </c>
      <c r="E376" s="40" t="e">
        <f>('7.физ-в нацвал'!D376*'7.физ-в нацвал'!E376+'11.физ-в инвал'!D376*'11.физ-в инвал'!E376)/('7.физ-в нацвал'!D376+'11.физ-в инвал'!D376)</f>
        <v>#DIV/0!</v>
      </c>
      <c r="F376" s="36">
        <f>'7.физ-в нацвал'!F376+'11.физ-в инвал'!F376</f>
        <v>0</v>
      </c>
      <c r="G376" s="40" t="e">
        <f>('7.физ-в нацвал'!F376*'7.физ-в нацвал'!G376+'11.физ-в инвал'!F376*'11.физ-в инвал'!G376)/('7.физ-в нацвал'!F376+'11.физ-в инвал'!F376)</f>
        <v>#DIV/0!</v>
      </c>
      <c r="H376" s="36">
        <f t="shared" si="42"/>
        <v>0</v>
      </c>
      <c r="I376" s="40" t="e">
        <f t="shared" si="43"/>
        <v>#DIV/0!</v>
      </c>
      <c r="J376" s="36">
        <f>'7.физ-в нацвал'!J376+'11.физ-в инвал'!J376</f>
        <v>0</v>
      </c>
      <c r="K376" s="40" t="e">
        <f>('7.физ-в нацвал'!J376*'7.физ-в нацвал'!K376+'11.физ-в инвал'!J376*'11.физ-в инвал'!K376)/('7.физ-в нацвал'!J376+'11.физ-в инвал'!J376)</f>
        <v>#DIV/0!</v>
      </c>
      <c r="L376" s="36">
        <f>'7.физ-в нацвал'!L376+'11.физ-в инвал'!L376</f>
        <v>0</v>
      </c>
      <c r="M376" s="40" t="e">
        <f>('7.физ-в нацвал'!L376*'7.физ-в нацвал'!M376+'11.физ-в инвал'!L376*'11.физ-в инвал'!M376)/('7.физ-в нацвал'!L376+'11.физ-в инвал'!L376)</f>
        <v>#DIV/0!</v>
      </c>
      <c r="N376" s="36">
        <f>'7.физ-в нацвал'!N376+'11.физ-в инвал'!N376</f>
        <v>0</v>
      </c>
      <c r="O376" s="40" t="e">
        <f>('7.физ-в нацвал'!N376*'7.физ-в нацвал'!O376+'11.физ-в инвал'!N376*'11.физ-в инвал'!O376)/('7.физ-в нацвал'!N376+'11.физ-в инвал'!N376)</f>
        <v>#DIV/0!</v>
      </c>
      <c r="P376" s="36">
        <f>'7.физ-в нацвал'!P376+'11.физ-в инвал'!P376</f>
        <v>0</v>
      </c>
      <c r="Q376" s="40" t="e">
        <f>('7.физ-в нацвал'!P376*'7.физ-в нацвал'!Q376+'11.физ-в инвал'!P376*'11.физ-в инвал'!Q376)/('7.физ-в нацвал'!P376+'11.физ-в инвал'!P376)</f>
        <v>#DIV/0!</v>
      </c>
      <c r="R376" s="36">
        <f>'7.физ-в нацвал'!R376+'11.физ-в инвал'!R376</f>
        <v>0</v>
      </c>
      <c r="S376" s="40" t="e">
        <f>('7.физ-в нацвал'!R376*'7.физ-в нацвал'!S376+'11.физ-в инвал'!R376*'11.физ-в инвал'!S376)/('7.физ-в нацвал'!R376+'11.физ-в инвал'!R376)</f>
        <v>#DIV/0!</v>
      </c>
      <c r="T376" s="36">
        <f>'7.физ-в нацвал'!T376+'11.физ-в инвал'!T376</f>
        <v>0</v>
      </c>
      <c r="U376" s="40" t="e">
        <f>('7.физ-в нацвал'!T376*'7.физ-в нацвал'!U376+'11.физ-в инвал'!T376*'11.физ-в инвал'!U376)/('7.физ-в нацвал'!T376+'11.физ-в инвал'!T376)</f>
        <v>#DIV/0!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74" t="s">
        <v>33</v>
      </c>
      <c r="G6" s="75"/>
      <c r="H6" s="74" t="s">
        <v>32</v>
      </c>
      <c r="I6" s="75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76"/>
      <c r="G7" s="77"/>
      <c r="H7" s="76"/>
      <c r="I7" s="77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95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100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103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105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107</v>
      </c>
      <c r="B368" s="37">
        <f>'8.юрид-в нацвал'!B368+'12.юрид-в инвал'!B368</f>
        <v>489155859.07834762</v>
      </c>
      <c r="C368" s="41">
        <f>('8.юрид-в нацвал'!B368*'8.юрид-в нацвал'!C368+'12.юрид-в инвал'!B368*'12.юрид-в инвал'!C368)/('8.юрид-в нацвал'!B368+'12.юрид-в инвал'!B368)</f>
        <v>3.0642737725585261</v>
      </c>
      <c r="D368" s="37">
        <f>'8.юрид-в нацвал'!D368+'12.юрид-в инвал'!D368</f>
        <v>362862239.40588111</v>
      </c>
      <c r="E368" s="41">
        <f>('8.юрид-в нацвал'!D368*'8.юрид-в нацвал'!E368+'12.юрид-в инвал'!D368*'12.юрид-в инвал'!E368)/('8.юрид-в нацвал'!D368+'12.юрид-в инвал'!D368)</f>
        <v>1.0993979323909955</v>
      </c>
      <c r="F368" s="37">
        <f>'8.юрид-в нацвал'!F368+'12.юрид-в инвал'!F368</f>
        <v>6808777.3580784434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2.9747546544224046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9.036485389031105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7.4544341174338964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5.6598258703978948</v>
      </c>
      <c r="P368" s="37">
        <f>'8.юрид-в нацвал'!P368+'12.юрид-в инвал'!P368</f>
        <v>31330839.43988806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9.6138562809573376</v>
      </c>
      <c r="R368" s="37">
        <f>'8.юрид-в нацвал'!R368+'12.юрид-в инвал'!R368</f>
        <v>40065879.614879996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11.627915563273472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110</v>
      </c>
      <c r="B369" s="36">
        <f>'8.юрид-в нацвал'!B369+'12.юрид-в инвал'!B369</f>
        <v>508398125.30371976</v>
      </c>
      <c r="C369" s="40">
        <f>('8.юрид-в нацвал'!B369*'8.юрид-в нацвал'!C369+'12.юрид-в инвал'!B369*'12.юрид-в инвал'!C369)/('8.юрид-в нацвал'!B369+'12.юрид-в инвал'!B369)</f>
        <v>3.4959756115245311</v>
      </c>
      <c r="D369" s="36">
        <f>'8.юрид-в нацвал'!D369+'12.юрид-в инвал'!D369</f>
        <v>367126632.87621415</v>
      </c>
      <c r="E369" s="40">
        <f>('8.юрид-в нацвал'!D369*'8.юрид-в нацвал'!E369+'12.юрид-в инвал'!D369*'12.юрид-в инвал'!E369)/('8.юрид-в нацвал'!D369+'12.юрид-в инвал'!D369)</f>
        <v>1.3984818540089481</v>
      </c>
      <c r="F369" s="36">
        <f>'8.юрид-в нацвал'!F369+'12.юрид-в инвал'!F369</f>
        <v>8521803.4282545522</v>
      </c>
      <c r="G369" s="40">
        <f>('8.юрид-в нацвал'!F369*'8.юрид-в нацвал'!G369+'12.юрид-в инвал'!F369*'12.юрид-в инвал'!G369)/('8.юрид-в нацвал'!F369+'12.юрид-в инвал'!F369)</f>
        <v>3.775947554939024</v>
      </c>
      <c r="H369" s="36">
        <f t="shared" si="44"/>
        <v>132749688.99925105</v>
      </c>
      <c r="I369" s="40">
        <f t="shared" si="45"/>
        <v>9.278738347885449</v>
      </c>
      <c r="J369" s="36">
        <f>'8.юрид-в нацвал'!J369+'12.юрид-в инвал'!J369</f>
        <v>2333168.757433536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8.8787469951341329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10.024169267692578</v>
      </c>
      <c r="R369" s="36">
        <f>'8.юрид-в нацвал'!R369+'12.юрид-в инвал'!R369</f>
        <v>40020093.012710005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11.611150019520874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113</v>
      </c>
      <c r="B370" s="36">
        <f>'8.юрид-в нацвал'!B370+'12.юрид-в инвал'!B370</f>
        <v>500520702.4916203</v>
      </c>
      <c r="C370" s="40">
        <f>('8.юрид-в нацвал'!B370*'8.юрид-в нацвал'!C370+'12.юрид-в инвал'!B370*'12.юрид-в инвал'!C370)/('8.юрид-в нацвал'!B370+'12.юрид-в инвал'!B370)</f>
        <v>3.6611708912756087</v>
      </c>
      <c r="D370" s="36">
        <f>'8.юрид-в нацвал'!D370+'12.юрид-в инвал'!D370</f>
        <v>351438792.53764057</v>
      </c>
      <c r="E370" s="40">
        <f>('8.юрид-в нацвал'!D370*'8.юрид-в нацвал'!E370+'12.юрид-в инвал'!D370*'12.юрид-в инвал'!E370)/('8.юрид-в нацвал'!D370+'12.юрид-в инвал'!D370)</f>
        <v>1.2455414608717212</v>
      </c>
      <c r="F370" s="36">
        <f>'8.юрид-в нацвал'!F370+'12.юрид-в инвал'!F370</f>
        <v>10162309.297170326</v>
      </c>
      <c r="G370" s="40">
        <f>('8.юрид-в нацвал'!F370*'8.юрид-в нацвал'!G370+'12.юрид-в инвал'!F370*'12.юрид-в инвал'!G370)/('8.юрид-в нацвал'!F370+'12.юрид-в инвал'!F370)</f>
        <v>1.7558885524150591</v>
      </c>
      <c r="H370" s="36">
        <f t="shared" si="44"/>
        <v>138919600.65680939</v>
      </c>
      <c r="I370" s="40">
        <f t="shared" si="45"/>
        <v>9.9116060678822411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42714681.145590007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10.343918852432758</v>
      </c>
      <c r="R370" s="36">
        <f>'8.юрид-в нацвал'!R370+'12.юрид-в инвал'!R370</f>
        <v>58438253.252879992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11.118283330429291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hidden="1" customHeight="1" x14ac:dyDescent="0.2">
      <c r="A371" s="46" t="s">
        <v>2</v>
      </c>
      <c r="B371" s="36">
        <f>'8.юрид-в нацвал'!B371+'12.юрид-в инвал'!B371</f>
        <v>0</v>
      </c>
      <c r="C371" s="40" t="e">
        <f>('8.юрид-в нацвал'!B371*'8.юрид-в нацвал'!C371+'12.юрид-в инвал'!B371*'12.юрид-в инвал'!C371)/('8.юрид-в нацвал'!B371+'12.юрид-в инвал'!B371)</f>
        <v>#DIV/0!</v>
      </c>
      <c r="D371" s="36">
        <f>'8.юрид-в нацвал'!D371+'12.юрид-в инвал'!D371</f>
        <v>0</v>
      </c>
      <c r="E371" s="40" t="e">
        <f>('8.юрид-в нацвал'!D371*'8.юрид-в нацвал'!E371+'12.юрид-в инвал'!D371*'12.юрид-в инвал'!E371)/('8.юрид-в нацвал'!D371+'12.юрид-в инвал'!D371)</f>
        <v>#DIV/0!</v>
      </c>
      <c r="F371" s="36">
        <f>'8.юрид-в нацвал'!F371+'12.юрид-в инвал'!F371</f>
        <v>0</v>
      </c>
      <c r="G371" s="40" t="e">
        <f>('8.юрид-в нацвал'!F371*'8.юрид-в нацвал'!G371+'12.юрид-в инвал'!F371*'12.юрид-в инвал'!G371)/('8.юрид-в нацвал'!F371+'12.юрид-в инвал'!F371)</f>
        <v>#DIV/0!</v>
      </c>
      <c r="H371" s="36">
        <f t="shared" si="44"/>
        <v>0</v>
      </c>
      <c r="I371" s="40" t="e">
        <f t="shared" si="45"/>
        <v>#DIV/0!</v>
      </c>
      <c r="J371" s="36">
        <f>'8.юрид-в нацвал'!J371+'12.юрид-в инвал'!J371</f>
        <v>0</v>
      </c>
      <c r="K371" s="40" t="e">
        <f>('8.юрид-в нацвал'!J371*'8.юрид-в нацвал'!K371+'12.юрид-в инвал'!J371*'12.юрид-в инвал'!K371)/('8.юрид-в нацвал'!J371+'12.юрид-в инвал'!J371)</f>
        <v>#DIV/0!</v>
      </c>
      <c r="L371" s="36">
        <f>'8.юрид-в нацвал'!L371+'12.юрид-в инвал'!L371</f>
        <v>0</v>
      </c>
      <c r="M371" s="40" t="e">
        <f>('8.юрид-в нацвал'!L371*'8.юрид-в нацвал'!M371+'12.юрид-в инвал'!L371*'12.юрид-в инвал'!M371)/('8.юрид-в нацвал'!L371+'12.юрид-в инвал'!L371)</f>
        <v>#DIV/0!</v>
      </c>
      <c r="N371" s="36">
        <f>'8.юрид-в нацвал'!N371+'12.юрид-в инвал'!N371</f>
        <v>0</v>
      </c>
      <c r="O371" s="40" t="e">
        <f>('8.юрид-в нацвал'!N371*'8.юрид-в нацвал'!O371+'12.юрид-в инвал'!N371*'12.юрид-в инвал'!O371)/('8.юрид-в нацвал'!N371+'12.юрид-в инвал'!N371)</f>
        <v>#DIV/0!</v>
      </c>
      <c r="P371" s="36">
        <f>'8.юрид-в нацвал'!P371+'12.юрид-в инвал'!P371</f>
        <v>0</v>
      </c>
      <c r="Q371" s="40" t="e">
        <f>('8.юрид-в нацвал'!P371*'8.юрид-в нацвал'!Q371+'12.юрид-в инвал'!P371*'12.юрид-в инвал'!Q371)/('8.юрид-в нацвал'!P371+'12.юрид-в инвал'!P371)</f>
        <v>#DIV/0!</v>
      </c>
      <c r="R371" s="36">
        <f>'8.юрид-в нацвал'!R371+'12.юрид-в инвал'!R371</f>
        <v>0</v>
      </c>
      <c r="S371" s="40" t="e">
        <f>('8.юрид-в нацвал'!R371*'8.юрид-в нацвал'!S371+'12.юрид-в инвал'!R371*'12.юрид-в инвал'!S371)/('8.юрид-в нацвал'!R371+'12.юрид-в инвал'!R371)</f>
        <v>#DIV/0!</v>
      </c>
      <c r="T371" s="36">
        <f>'8.юрид-в нацвал'!T371+'12.юрид-в инвал'!T371</f>
        <v>0</v>
      </c>
      <c r="U371" s="40" t="e">
        <f>('8.юрид-в нацвал'!T371*'8.юрид-в нацвал'!U371+'12.юрид-в инвал'!T371*'12.юрид-в инвал'!U371)/('8.юрид-в нацвал'!T371+'12.юрид-в инвал'!T371)</f>
        <v>#DIV/0!</v>
      </c>
    </row>
    <row r="372" spans="1:21" ht="14.25" hidden="1" customHeight="1" x14ac:dyDescent="0.2">
      <c r="A372" s="46" t="s">
        <v>3</v>
      </c>
      <c r="B372" s="36">
        <f>'8.юрид-в нацвал'!B372+'12.юрид-в инвал'!B372</f>
        <v>0</v>
      </c>
      <c r="C372" s="40" t="e">
        <f>('8.юрид-в нацвал'!B372*'8.юрид-в нацвал'!C372+'12.юрид-в инвал'!B372*'12.юрид-в инвал'!C372)/('8.юрид-в нацвал'!B372+'12.юрид-в инвал'!B372)</f>
        <v>#DIV/0!</v>
      </c>
      <c r="D372" s="36">
        <f>'8.юрид-в нацвал'!D372+'12.юрид-в инвал'!D372</f>
        <v>0</v>
      </c>
      <c r="E372" s="40" t="e">
        <f>('8.юрид-в нацвал'!D372*'8.юрид-в нацвал'!E372+'12.юрид-в инвал'!D372*'12.юрид-в инвал'!E372)/('8.юрид-в нацвал'!D372+'12.юрид-в инвал'!D372)</f>
        <v>#DIV/0!</v>
      </c>
      <c r="F372" s="36">
        <f>'8.юрид-в нацвал'!F372+'12.юрид-в инвал'!F372</f>
        <v>0</v>
      </c>
      <c r="G372" s="40" t="e">
        <f>('8.юрид-в нацвал'!F372*'8.юрид-в нацвал'!G372+'12.юрид-в инвал'!F372*'12.юрид-в инвал'!G372)/('8.юрид-в нацвал'!F372+'12.юрид-в инвал'!F372)</f>
        <v>#DIV/0!</v>
      </c>
      <c r="H372" s="36">
        <f t="shared" si="44"/>
        <v>0</v>
      </c>
      <c r="I372" s="40" t="e">
        <f t="shared" si="45"/>
        <v>#DIV/0!</v>
      </c>
      <c r="J372" s="36">
        <f>'8.юрид-в нацвал'!J372+'12.юрид-в инвал'!J372</f>
        <v>0</v>
      </c>
      <c r="K372" s="40" t="e">
        <f>('8.юрид-в нацвал'!J372*'8.юрид-в нацвал'!K372+'12.юрид-в инвал'!J372*'12.юрид-в инвал'!K372)/('8.юрид-в нацвал'!J372+'12.юрид-в инвал'!J372)</f>
        <v>#DIV/0!</v>
      </c>
      <c r="L372" s="36">
        <f>'8.юрид-в нацвал'!L372+'12.юрид-в инвал'!L372</f>
        <v>0</v>
      </c>
      <c r="M372" s="40" t="e">
        <f>('8.юрид-в нацвал'!L372*'8.юрид-в нацвал'!M372+'12.юрид-в инвал'!L372*'12.юрид-в инвал'!M372)/('8.юрид-в нацвал'!L372+'12.юрид-в инвал'!L372)</f>
        <v>#DIV/0!</v>
      </c>
      <c r="N372" s="36">
        <f>'8.юрид-в нацвал'!N372+'12.юрид-в инвал'!N372</f>
        <v>0</v>
      </c>
      <c r="O372" s="40" t="e">
        <f>('8.юрид-в нацвал'!N372*'8.юрид-в нацвал'!O372+'12.юрид-в инвал'!N372*'12.юрид-в инвал'!O372)/('8.юрид-в нацвал'!N372+'12.юрид-в инвал'!N372)</f>
        <v>#DIV/0!</v>
      </c>
      <c r="P372" s="36">
        <f>'8.юрид-в нацвал'!P372+'12.юрид-в инвал'!P372</f>
        <v>0</v>
      </c>
      <c r="Q372" s="40" t="e">
        <f>('8.юрид-в нацвал'!P372*'8.юрид-в нацвал'!Q372+'12.юрид-в инвал'!P372*'12.юрид-в инвал'!Q372)/('8.юрид-в нацвал'!P372+'12.юрид-в инвал'!P372)</f>
        <v>#DIV/0!</v>
      </c>
      <c r="R372" s="36">
        <f>'8.юрид-в нацвал'!R372+'12.юрид-в инвал'!R372</f>
        <v>0</v>
      </c>
      <c r="S372" s="40" t="e">
        <f>('8.юрид-в нацвал'!R372*'8.юрид-в нацвал'!S372+'12.юрид-в инвал'!R372*'12.юрид-в инвал'!S372)/('8.юрид-в нацвал'!R372+'12.юрид-в инвал'!R372)</f>
        <v>#DIV/0!</v>
      </c>
      <c r="T372" s="36">
        <f>'8.юрид-в нацвал'!T372+'12.юрид-в инвал'!T372</f>
        <v>0</v>
      </c>
      <c r="U372" s="40" t="e">
        <f>('8.юрид-в нацвал'!T372*'8.юрид-в нацвал'!U372+'12.юрид-в инвал'!T372*'12.юрид-в инвал'!U372)/('8.юрид-в нацвал'!T372+'12.юрид-в инвал'!T372)</f>
        <v>#DIV/0!</v>
      </c>
    </row>
    <row r="373" spans="1:21" ht="14.25" hidden="1" customHeight="1" x14ac:dyDescent="0.2">
      <c r="A373" s="46" t="s">
        <v>4</v>
      </c>
      <c r="B373" s="36">
        <f>'8.юрид-в нацвал'!B373+'12.юрид-в инвал'!B373</f>
        <v>0</v>
      </c>
      <c r="C373" s="40" t="e">
        <f>('8.юрид-в нацвал'!B373*'8.юрид-в нацвал'!C373+'12.юрид-в инвал'!B373*'12.юрид-в инвал'!C373)/('8.юрид-в нацвал'!B373+'12.юрид-в инвал'!B373)</f>
        <v>#DIV/0!</v>
      </c>
      <c r="D373" s="36">
        <f>'8.юрид-в нацвал'!D373+'12.юрид-в инвал'!D373</f>
        <v>0</v>
      </c>
      <c r="E373" s="40" t="e">
        <f>('8.юрид-в нацвал'!D373*'8.юрид-в нацвал'!E373+'12.юрид-в инвал'!D373*'12.юрид-в инвал'!E373)/('8.юрид-в нацвал'!D373+'12.юрид-в инвал'!D373)</f>
        <v>#DIV/0!</v>
      </c>
      <c r="F373" s="36">
        <f>'8.юрид-в нацвал'!F373+'12.юрид-в инвал'!F373</f>
        <v>0</v>
      </c>
      <c r="G373" s="40" t="e">
        <f>('8.юрид-в нацвал'!F373*'8.юрид-в нацвал'!G373+'12.юрид-в инвал'!F373*'12.юрид-в инвал'!G373)/('8.юрид-в нацвал'!F373+'12.юрид-в инвал'!F373)</f>
        <v>#DIV/0!</v>
      </c>
      <c r="H373" s="36">
        <f t="shared" si="44"/>
        <v>0</v>
      </c>
      <c r="I373" s="40" t="e">
        <f t="shared" si="45"/>
        <v>#DIV/0!</v>
      </c>
      <c r="J373" s="36">
        <f>'8.юрид-в нацвал'!J373+'12.юрид-в инвал'!J373</f>
        <v>0</v>
      </c>
      <c r="K373" s="40" t="e">
        <f>('8.юрид-в нацвал'!J373*'8.юрид-в нацвал'!K373+'12.юрид-в инвал'!J373*'12.юрид-в инвал'!K373)/('8.юрид-в нацвал'!J373+'12.юрид-в инвал'!J373)</f>
        <v>#DIV/0!</v>
      </c>
      <c r="L373" s="36">
        <f>'8.юрид-в нацвал'!L373+'12.юрид-в инвал'!L373</f>
        <v>0</v>
      </c>
      <c r="M373" s="40" t="e">
        <f>('8.юрид-в нацвал'!L373*'8.юрид-в нацвал'!M373+'12.юрид-в инвал'!L373*'12.юрид-в инвал'!M373)/('8.юрид-в нацвал'!L373+'12.юрид-в инвал'!L373)</f>
        <v>#DIV/0!</v>
      </c>
      <c r="N373" s="36">
        <f>'8.юрид-в нацвал'!N373+'12.юрид-в инвал'!N373</f>
        <v>0</v>
      </c>
      <c r="O373" s="40" t="e">
        <f>('8.юрид-в нацвал'!N373*'8.юрид-в нацвал'!O373+'12.юрид-в инвал'!N373*'12.юрид-в инвал'!O373)/('8.юрид-в нацвал'!N373+'12.юрид-в инвал'!N373)</f>
        <v>#DIV/0!</v>
      </c>
      <c r="P373" s="36">
        <f>'8.юрид-в нацвал'!P373+'12.юрид-в инвал'!P373</f>
        <v>0</v>
      </c>
      <c r="Q373" s="40" t="e">
        <f>('8.юрид-в нацвал'!P373*'8.юрид-в нацвал'!Q373+'12.юрид-в инвал'!P373*'12.юрид-в инвал'!Q373)/('8.юрид-в нацвал'!P373+'12.юрид-в инвал'!P373)</f>
        <v>#DIV/0!</v>
      </c>
      <c r="R373" s="36">
        <f>'8.юрид-в нацвал'!R373+'12.юрид-в инвал'!R373</f>
        <v>0</v>
      </c>
      <c r="S373" s="40" t="e">
        <f>('8.юрид-в нацвал'!R373*'8.юрид-в нацвал'!S373+'12.юрид-в инвал'!R373*'12.юрид-в инвал'!S373)/('8.юрид-в нацвал'!R373+'12.юрид-в инвал'!R373)</f>
        <v>#DIV/0!</v>
      </c>
      <c r="T373" s="36">
        <f>'8.юрид-в нацвал'!T373+'12.юрид-в инвал'!T373</f>
        <v>0</v>
      </c>
      <c r="U373" s="40" t="e">
        <f>('8.юрид-в нацвал'!T373*'8.юрид-в нацвал'!U373+'12.юрид-в инвал'!T373*'12.юрид-в инвал'!U373)/('8.юрид-в нацвал'!T373+'12.юрид-в инвал'!T373)</f>
        <v>#DIV/0!</v>
      </c>
    </row>
    <row r="374" spans="1:21" ht="14.25" hidden="1" customHeight="1" x14ac:dyDescent="0.2">
      <c r="A374" s="46" t="s">
        <v>5</v>
      </c>
      <c r="B374" s="36">
        <f>'8.юрид-в нацвал'!B374+'12.юрид-в инвал'!B374</f>
        <v>0</v>
      </c>
      <c r="C374" s="40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36">
        <f>'8.юрид-в нацвал'!D374+'12.юрид-в инвал'!D374</f>
        <v>0</v>
      </c>
      <c r="E374" s="40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36">
        <f>'8.юрид-в нацвал'!F374+'12.юрид-в инвал'!F374</f>
        <v>0</v>
      </c>
      <c r="G374" s="40" t="e">
        <f>('8.юрид-в нацвал'!F374*'8.юрид-в нацвал'!G374+'12.юрид-в инвал'!F374*'12.юрид-в инвал'!G374)/('8.юрид-в нацвал'!F374+'12.юрид-в инвал'!F374)</f>
        <v>#DIV/0!</v>
      </c>
      <c r="H374" s="36">
        <f t="shared" si="44"/>
        <v>0</v>
      </c>
      <c r="I374" s="40" t="e">
        <f t="shared" si="45"/>
        <v>#DIV/0!</v>
      </c>
      <c r="J374" s="36">
        <f>'8.юрид-в нацвал'!J374+'12.юрид-в инвал'!J374</f>
        <v>0</v>
      </c>
      <c r="K374" s="40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36">
        <f>'8.юрид-в нацвал'!L374+'12.юрид-в инвал'!L374</f>
        <v>0</v>
      </c>
      <c r="M374" s="40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36">
        <f>'8.юрид-в нацвал'!N374+'12.юрид-в инвал'!N374</f>
        <v>0</v>
      </c>
      <c r="O374" s="40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36">
        <f>'8.юрид-в нацвал'!P374+'12.юрид-в инвал'!P374</f>
        <v>0</v>
      </c>
      <c r="Q374" s="40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36">
        <f>'8.юрид-в нацвал'!R374+'12.юрид-в инвал'!R374</f>
        <v>0</v>
      </c>
      <c r="S374" s="40" t="e">
        <f>('8.юрид-в нацвал'!R374*'8.юрид-в нацвал'!S374+'12.юрид-в инвал'!R374*'12.юрид-в инвал'!S374)/('8.юрид-в нацвал'!R374+'12.юрид-в инвал'!R374)</f>
        <v>#DIV/0!</v>
      </c>
      <c r="T374" s="36">
        <f>'8.юрид-в нацвал'!T374+'12.юрид-в инвал'!T374</f>
        <v>0</v>
      </c>
      <c r="U374" s="40" t="e">
        <f>('8.юрид-в нацвал'!T374*'8.юрид-в нацвал'!U374+'12.юрид-в инвал'!T374*'12.юрид-в инвал'!U374)/('8.юрид-в нацвал'!T374+'12.юрид-в инвал'!T374)</f>
        <v>#DIV/0!</v>
      </c>
    </row>
    <row r="375" spans="1:21" ht="14.25" hidden="1" customHeight="1" x14ac:dyDescent="0.2">
      <c r="A375" s="46" t="s">
        <v>6</v>
      </c>
      <c r="B375" s="36">
        <f>'8.юрид-в нацвал'!B375+'12.юрид-в инвал'!B375</f>
        <v>0</v>
      </c>
      <c r="C375" s="40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36">
        <f>'8.юрид-в нацвал'!D375+'12.юрид-в инвал'!D375</f>
        <v>0</v>
      </c>
      <c r="E375" s="40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36">
        <f>'8.юрид-в нацвал'!F375+'12.юрид-в инвал'!F375</f>
        <v>0</v>
      </c>
      <c r="G375" s="40" t="e">
        <f>('8.юрид-в нацвал'!F375*'8.юрид-в нацвал'!G375+'12.юрид-в инвал'!F375*'12.юрид-в инвал'!G375)/('8.юрид-в нацвал'!F375+'12.юрид-в инвал'!F375)</f>
        <v>#DIV/0!</v>
      </c>
      <c r="H375" s="36">
        <f t="shared" si="44"/>
        <v>0</v>
      </c>
      <c r="I375" s="40" t="e">
        <f t="shared" si="45"/>
        <v>#DIV/0!</v>
      </c>
      <c r="J375" s="36">
        <f>'8.юрид-в нацвал'!J375+'12.юрид-в инвал'!J375</f>
        <v>0</v>
      </c>
      <c r="K375" s="40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36">
        <f>'8.юрид-в нацвал'!L375+'12.юрид-в инвал'!L375</f>
        <v>0</v>
      </c>
      <c r="M375" s="40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36">
        <f>'8.юрид-в нацвал'!N375+'12.юрид-в инвал'!N375</f>
        <v>0</v>
      </c>
      <c r="O375" s="40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36">
        <f>'8.юрид-в нацвал'!P375+'12.юрид-в инвал'!P375</f>
        <v>0</v>
      </c>
      <c r="Q375" s="40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36">
        <f>'8.юрид-в нацвал'!R375+'12.юрид-в инвал'!R375</f>
        <v>0</v>
      </c>
      <c r="S375" s="40" t="e">
        <f>('8.юрид-в нацвал'!R375*'8.юрид-в нацвал'!S375+'12.юрид-в инвал'!R375*'12.юрид-в инвал'!S375)/('8.юрид-в нацвал'!R375+'12.юрид-в инвал'!R375)</f>
        <v>#DIV/0!</v>
      </c>
      <c r="T375" s="36">
        <f>'8.юрид-в нацвал'!T375+'12.юрид-в инвал'!T375</f>
        <v>0</v>
      </c>
      <c r="U375" s="40" t="e">
        <f>('8.юрид-в нацвал'!T375*'8.юрид-в нацвал'!U375+'12.юрид-в инвал'!T375*'12.юрид-в инвал'!U375)/('8.юрид-в нацвал'!T375+'12.юрид-в инвал'!T375)</f>
        <v>#DIV/0!</v>
      </c>
    </row>
    <row r="376" spans="1:21" ht="14.25" hidden="1" customHeight="1" x14ac:dyDescent="0.2">
      <c r="A376" s="46" t="s">
        <v>7</v>
      </c>
      <c r="B376" s="36">
        <f>'8.юрид-в нацвал'!B376+'12.юрид-в инвал'!B376</f>
        <v>0</v>
      </c>
      <c r="C376" s="40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36">
        <f>'8.юрид-в нацвал'!D376+'12.юрид-в инвал'!D376</f>
        <v>0</v>
      </c>
      <c r="E376" s="40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36">
        <f>'8.юрид-в нацвал'!F376+'12.юрид-в инвал'!F376</f>
        <v>0</v>
      </c>
      <c r="G376" s="40" t="e">
        <f>('8.юрид-в нацвал'!F376*'8.юрид-в нацвал'!G376+'12.юрид-в инвал'!F376*'12.юрид-в инвал'!G376)/('8.юрид-в нацвал'!F376+'12.юрид-в инвал'!F376)</f>
        <v>#DIV/0!</v>
      </c>
      <c r="H376" s="36">
        <f t="shared" si="44"/>
        <v>0</v>
      </c>
      <c r="I376" s="40" t="e">
        <f t="shared" si="45"/>
        <v>#DIV/0!</v>
      </c>
      <c r="J376" s="36">
        <f>'8.юрид-в нацвал'!J376+'12.юрид-в инвал'!J376</f>
        <v>0</v>
      </c>
      <c r="K376" s="40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36">
        <f>'8.юрид-в нацвал'!L376+'12.юрид-в инвал'!L376</f>
        <v>0</v>
      </c>
      <c r="M376" s="40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36">
        <f>'8.юрид-в нацвал'!N376+'12.юрид-в инвал'!N376</f>
        <v>0</v>
      </c>
      <c r="O376" s="40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36">
        <f>'8.юрид-в нацвал'!P376+'12.юрид-в инвал'!P376</f>
        <v>0</v>
      </c>
      <c r="Q376" s="40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36">
        <f>'8.юрид-в нацвал'!R376+'12.юрид-в инвал'!R376</f>
        <v>0</v>
      </c>
      <c r="S376" s="40" t="e">
        <f>('8.юрид-в нацвал'!R376*'8.юрид-в нацвал'!S376+'12.юрид-в инвал'!R376*'12.юрид-в инвал'!S376)/('8.юрид-в нацвал'!R376+'12.юрид-в инвал'!R376)</f>
        <v>#DIV/0!</v>
      </c>
      <c r="T376" s="36">
        <f>'8.юрид-в нацвал'!T376+'12.юрид-в инвал'!T376</f>
        <v>0</v>
      </c>
      <c r="U376" s="40" t="e">
        <f>('8.юрид-в нацвал'!T376*'8.юрид-в нацвал'!U376+'12.юрид-в инвал'!T376*'12.юрид-в инвал'!U376)/('8.юрид-в нацвал'!T376+'12.юрид-в инвал'!T376)</f>
        <v>#DIV/0!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43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93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99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102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47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106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7934950.3564830441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0.11195843398871028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3.6310830911406133E-2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2.4975396133634939</v>
      </c>
      <c r="L200" s="37">
        <f>'9.нерез-в нацвал'!L200+'13.нерез-в инвал'!L200</f>
        <v>3528944.1829577978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4.6113963174101773</v>
      </c>
      <c r="N200" s="37">
        <f>'9.нерез-в нацвал'!N200+'13.нерез-в инвал'!N200</f>
        <v>3627055.4158626953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5.4471236606800941</v>
      </c>
      <c r="P200" s="37">
        <f>'9.нерез-в нацвал'!P200+'13.нерез-в инвал'!P200</f>
        <v>6268657.6900502238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7.8145984915830837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109</v>
      </c>
      <c r="B201" s="36">
        <f>'9.нерез-в нацвал'!B201+'13.нерез-в инвал'!B201</f>
        <v>100553757.81547052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1.1503403813627482</v>
      </c>
      <c r="D201" s="36">
        <f>'9.нерез-в нацвал'!D201+'13.нерез-в инвал'!D201</f>
        <v>11541312.340629291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2.543844164640222E-3</v>
      </c>
      <c r="F201" s="36">
        <f>'9.нерез-в нацвал'!F201+'13.нерез-в инвал'!F201</f>
        <v>70530503.636646688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3.276985537856119E-2</v>
      </c>
      <c r="H201" s="36">
        <f t="shared" si="30"/>
        <v>18481941.838194534</v>
      </c>
      <c r="I201" s="40">
        <f t="shared" si="31"/>
        <v>6.1319538499303512</v>
      </c>
      <c r="J201" s="36">
        <f>'9.нерез-в нацвал'!J201+'13.нерез-в инвал'!J201</f>
        <v>1608701.497859878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4.3614255183614983</v>
      </c>
      <c r="L201" s="36">
        <f>'9.нерез-в нацвал'!L201+'13.нерез-в инвал'!L201</f>
        <v>4227446.6402733121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4.378129101678895</v>
      </c>
      <c r="N201" s="36">
        <f>'9.нерез-в нацвал'!N201+'13.нерез-в инвал'!N201</f>
        <v>3250919.005268909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5.5808624115443459</v>
      </c>
      <c r="P201" s="36">
        <f>'9.нерез-в нацвал'!P201+'13.нерез-в инвал'!P201</f>
        <v>7134706.5637200167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7.2359898046485149</v>
      </c>
      <c r="R201" s="36">
        <f>'9.нерез-в нацвал'!R201+'13.нерез-в инвал'!R201</f>
        <v>2197647.2034996087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8.0314294054154125</v>
      </c>
      <c r="T201" s="36">
        <f>'9.нерез-в нацвал'!T201+'13.нерез-в инвал'!T201</f>
        <v>62520.927572809996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6.1744361686824929</v>
      </c>
    </row>
    <row r="202" spans="1:21" ht="14.25" customHeight="1" x14ac:dyDescent="0.2">
      <c r="A202" s="46" t="s">
        <v>112</v>
      </c>
      <c r="B202" s="36">
        <f>'9.нерез-в нацвал'!B202+'13.нерез-в инвал'!B202</f>
        <v>99221521.91329363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1.2197200627625004</v>
      </c>
      <c r="D202" s="36">
        <f>'9.нерез-в нацвал'!D202+'13.нерез-в инвал'!D202</f>
        <v>9690700.7562038489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0.10435189057433401</v>
      </c>
      <c r="F202" s="36">
        <f>'9.нерез-в нацвал'!F202+'13.нерез-в инвал'!F202</f>
        <v>70652922.911233127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3.4989593796507443E-2</v>
      </c>
      <c r="H202" s="36">
        <f t="shared" si="30"/>
        <v>18877898.245856665</v>
      </c>
      <c r="I202" s="40">
        <f t="shared" si="31"/>
        <v>6.2262821521019109</v>
      </c>
      <c r="J202" s="36">
        <f>'9.нерез-в нацвал'!J202+'13.нерез-в инвал'!J202</f>
        <v>2319761.2949417918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3.9473038095442909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3770068.1827635658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5.9115523431658783</v>
      </c>
      <c r="P202" s="36">
        <f>'9.нерез-в нацвал'!P202+'13.нерез-в инвал'!P202</f>
        <v>6984566.6203176724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7.5256884855558859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62598.778708869999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6.9800655651322518</v>
      </c>
    </row>
    <row r="203" spans="1:21" ht="14.25" hidden="1" customHeight="1" x14ac:dyDescent="0.2">
      <c r="A203" s="46" t="s">
        <v>2</v>
      </c>
      <c r="B203" s="36">
        <f>'9.нерез-в нацвал'!B203+'13.нерез-в инвал'!B203</f>
        <v>0</v>
      </c>
      <c r="C203" s="40" t="e">
        <f>('9.нерез-в нацвал'!B203*'9.нерез-в нацвал'!C203+'13.нерез-в инвал'!B203*'13.нерез-в инвал'!C203)/('9.нерез-в нацвал'!B203+'13.нерез-в инвал'!B203)</f>
        <v>#DIV/0!</v>
      </c>
      <c r="D203" s="36">
        <f>'9.нерез-в нацвал'!D203+'13.нерез-в инвал'!D203</f>
        <v>0</v>
      </c>
      <c r="E203" s="40" t="e">
        <f>('9.нерез-в нацвал'!D203*'9.нерез-в нацвал'!E203+'13.нерез-в инвал'!D203*'13.нерез-в инвал'!E203)/('9.нерез-в нацвал'!D203+'13.нерез-в инвал'!D203)</f>
        <v>#DIV/0!</v>
      </c>
      <c r="F203" s="36">
        <f>'9.нерез-в нацвал'!F203+'13.нерез-в инвал'!F203</f>
        <v>0</v>
      </c>
      <c r="G203" s="40" t="e">
        <f>('9.нерез-в нацвал'!F203*'9.нерез-в нацвал'!G203+'13.нерез-в инвал'!F203*'13.нерез-в инвал'!G203)/('9.нерез-в нацвал'!F203+'13.нерез-в инвал'!F203)</f>
        <v>#DIV/0!</v>
      </c>
      <c r="H203" s="36">
        <f t="shared" si="30"/>
        <v>0</v>
      </c>
      <c r="I203" s="40" t="e">
        <f t="shared" si="31"/>
        <v>#DIV/0!</v>
      </c>
      <c r="J203" s="36">
        <f>'9.нерез-в нацвал'!J203+'13.нерез-в инвал'!J203</f>
        <v>0</v>
      </c>
      <c r="K203" s="40" t="e">
        <f>('9.нерез-в нацвал'!J203*'9.нерез-в нацвал'!K203+'13.нерез-в инвал'!J203*'13.нерез-в инвал'!K203)/('9.нерез-в нацвал'!J203+'13.нерез-в инвал'!J203)</f>
        <v>#DIV/0!</v>
      </c>
      <c r="L203" s="36">
        <f>'9.нерез-в нацвал'!L203+'13.нерез-в инвал'!L203</f>
        <v>0</v>
      </c>
      <c r="M203" s="40" t="e">
        <f>('9.нерез-в нацвал'!L203*'9.нерез-в нацвал'!M203+'13.нерез-в инвал'!L203*'13.нерез-в инвал'!M203)/('9.нерез-в нацвал'!L203+'13.нерез-в инвал'!L203)</f>
        <v>#DIV/0!</v>
      </c>
      <c r="N203" s="36">
        <f>'9.нерез-в нацвал'!N203+'13.нерез-в инвал'!N203</f>
        <v>0</v>
      </c>
      <c r="O203" s="40" t="e">
        <f>('9.нерез-в нацвал'!N203*'9.нерез-в нацвал'!O203+'13.нерез-в инвал'!N203*'13.нерез-в инвал'!O203)/('9.нерез-в нацвал'!N203+'13.нерез-в инвал'!N203)</f>
        <v>#DIV/0!</v>
      </c>
      <c r="P203" s="36">
        <f>'9.нерез-в нацвал'!P203+'13.нерез-в инвал'!P203</f>
        <v>0</v>
      </c>
      <c r="Q203" s="40" t="e">
        <f>('9.нерез-в нацвал'!P203*'9.нерез-в нацвал'!Q203+'13.нерез-в инвал'!P203*'13.нерез-в инвал'!Q203)/('9.нерез-в нацвал'!P203+'13.нерез-в инвал'!P203)</f>
        <v>#DIV/0!</v>
      </c>
      <c r="R203" s="36">
        <f>'9.нерез-в нацвал'!R203+'13.нерез-в инвал'!R203</f>
        <v>0</v>
      </c>
      <c r="S203" s="40" t="e">
        <f>('9.нерез-в нацвал'!R203*'9.нерез-в нацвал'!S203+'13.нерез-в инвал'!R203*'13.нерез-в инвал'!S203)/('9.нерез-в нацвал'!R203+'13.нерез-в инвал'!R203)</f>
        <v>#DIV/0!</v>
      </c>
      <c r="T203" s="36">
        <f>'9.нерез-в нацвал'!T203+'13.нерез-в инвал'!T203</f>
        <v>0</v>
      </c>
      <c r="U203" s="40" t="e">
        <f>('9.нерез-в нацвал'!T203*'9.нерез-в нацвал'!U203+'13.нерез-в инвал'!T203*'13.нерез-в инвал'!U203)/('9.нерез-в нацвал'!T203+'13.нерез-в инвал'!T203)</f>
        <v>#DIV/0!</v>
      </c>
    </row>
    <row r="204" spans="1:21" ht="14.25" hidden="1" customHeight="1" x14ac:dyDescent="0.2">
      <c r="A204" s="46" t="s">
        <v>3</v>
      </c>
      <c r="B204" s="36">
        <f>'9.нерез-в нацвал'!B204+'13.нерез-в инвал'!B204</f>
        <v>0</v>
      </c>
      <c r="C204" s="40" t="e">
        <f>('9.нерез-в нацвал'!B204*'9.нерез-в нацвал'!C204+'13.нерез-в инвал'!B204*'13.нерез-в инвал'!C204)/('9.нерез-в нацвал'!B204+'13.нерез-в инвал'!B204)</f>
        <v>#DIV/0!</v>
      </c>
      <c r="D204" s="36">
        <f>'9.нерез-в нацвал'!D204+'13.нерез-в инвал'!D204</f>
        <v>0</v>
      </c>
      <c r="E204" s="40" t="e">
        <f>('9.нерез-в нацвал'!D204*'9.нерез-в нацвал'!E204+'13.нерез-в инвал'!D204*'13.нерез-в инвал'!E204)/('9.нерез-в нацвал'!D204+'13.нерез-в инвал'!D204)</f>
        <v>#DIV/0!</v>
      </c>
      <c r="F204" s="36">
        <f>'9.нерез-в нацвал'!F204+'13.нерез-в инвал'!F204</f>
        <v>0</v>
      </c>
      <c r="G204" s="40" t="e">
        <f>('9.нерез-в нацвал'!F204*'9.нерез-в нацвал'!G204+'13.нерез-в инвал'!F204*'13.нерез-в инвал'!G204)/('9.нерез-в нацвал'!F204+'13.нерез-в инвал'!F204)</f>
        <v>#DIV/0!</v>
      </c>
      <c r="H204" s="36">
        <f t="shared" si="30"/>
        <v>0</v>
      </c>
      <c r="I204" s="40" t="e">
        <f t="shared" si="31"/>
        <v>#DIV/0!</v>
      </c>
      <c r="J204" s="36">
        <f>'9.нерез-в нацвал'!J204+'13.нерез-в инвал'!J204</f>
        <v>0</v>
      </c>
      <c r="K204" s="40" t="e">
        <f>('9.нерез-в нацвал'!J204*'9.нерез-в нацвал'!K204+'13.нерез-в инвал'!J204*'13.нерез-в инвал'!K204)/('9.нерез-в нацвал'!J204+'13.нерез-в инвал'!J204)</f>
        <v>#DIV/0!</v>
      </c>
      <c r="L204" s="36">
        <f>'9.нерез-в нацвал'!L204+'13.нерез-в инвал'!L204</f>
        <v>0</v>
      </c>
      <c r="M204" s="40" t="e">
        <f>('9.нерез-в нацвал'!L204*'9.нерез-в нацвал'!M204+'13.нерез-в инвал'!L204*'13.нерез-в инвал'!M204)/('9.нерез-в нацвал'!L204+'13.нерез-в инвал'!L204)</f>
        <v>#DIV/0!</v>
      </c>
      <c r="N204" s="36">
        <f>'9.нерез-в нацвал'!N204+'13.нерез-в инвал'!N204</f>
        <v>0</v>
      </c>
      <c r="O204" s="40" t="e">
        <f>('9.нерез-в нацвал'!N204*'9.нерез-в нацвал'!O204+'13.нерез-в инвал'!N204*'13.нерез-в инвал'!O204)/('9.нерез-в нацвал'!N204+'13.нерез-в инвал'!N204)</f>
        <v>#DIV/0!</v>
      </c>
      <c r="P204" s="36">
        <f>'9.нерез-в нацвал'!P204+'13.нерез-в инвал'!P204</f>
        <v>0</v>
      </c>
      <c r="Q204" s="40" t="e">
        <f>('9.нерез-в нацвал'!P204*'9.нерез-в нацвал'!Q204+'13.нерез-в инвал'!P204*'13.нерез-в инвал'!Q204)/('9.нерез-в нацвал'!P204+'13.нерез-в инвал'!P204)</f>
        <v>#DIV/0!</v>
      </c>
      <c r="R204" s="36">
        <f>'9.нерез-в нацвал'!R204+'13.нерез-в инвал'!R204</f>
        <v>0</v>
      </c>
      <c r="S204" s="40" t="e">
        <f>('9.нерез-в нацвал'!R204*'9.нерез-в нацвал'!S204+'13.нерез-в инвал'!R204*'13.нерез-в инвал'!S204)/('9.нерез-в нацвал'!R204+'13.нерез-в инвал'!R204)</f>
        <v>#DIV/0!</v>
      </c>
      <c r="T204" s="36">
        <f>'9.нерез-в нацвал'!T204+'13.нерез-в инвал'!T204</f>
        <v>0</v>
      </c>
      <c r="U204" s="40" t="e">
        <f>('9.нерез-в нацвал'!T204*'9.нерез-в нацвал'!U204+'13.нерез-в инвал'!T204*'13.нерез-в инвал'!U204)/('9.нерез-в нацвал'!T204+'13.нерез-в инвал'!T204)</f>
        <v>#DIV/0!</v>
      </c>
    </row>
    <row r="205" spans="1:21" ht="14.25" hidden="1" customHeight="1" x14ac:dyDescent="0.2">
      <c r="A205" s="46" t="s">
        <v>4</v>
      </c>
      <c r="B205" s="36">
        <f>'9.нерез-в нацвал'!B205+'13.нерез-в инвал'!B205</f>
        <v>0</v>
      </c>
      <c r="C205" s="40" t="e">
        <f>('9.нерез-в нацвал'!B205*'9.нерез-в нацвал'!C205+'13.нерез-в инвал'!B205*'13.нерез-в инвал'!C205)/('9.нерез-в нацвал'!B205+'13.нерез-в инвал'!B205)</f>
        <v>#DIV/0!</v>
      </c>
      <c r="D205" s="36">
        <f>'9.нерез-в нацвал'!D205+'13.нерез-в инвал'!D205</f>
        <v>0</v>
      </c>
      <c r="E205" s="40" t="e">
        <f>('9.нерез-в нацвал'!D205*'9.нерез-в нацвал'!E205+'13.нерез-в инвал'!D205*'13.нерез-в инвал'!E205)/('9.нерез-в нацвал'!D205+'13.нерез-в инвал'!D205)</f>
        <v>#DIV/0!</v>
      </c>
      <c r="F205" s="36">
        <f>'9.нерез-в нацвал'!F205+'13.нерез-в инвал'!F205</f>
        <v>0</v>
      </c>
      <c r="G205" s="40" t="e">
        <f>('9.нерез-в нацвал'!F205*'9.нерез-в нацвал'!G205+'13.нерез-в инвал'!F205*'13.нерез-в инвал'!G205)/('9.нерез-в нацвал'!F205+'13.нерез-в инвал'!F205)</f>
        <v>#DIV/0!</v>
      </c>
      <c r="H205" s="36">
        <f t="shared" si="30"/>
        <v>0</v>
      </c>
      <c r="I205" s="40" t="e">
        <f t="shared" si="31"/>
        <v>#DIV/0!</v>
      </c>
      <c r="J205" s="36">
        <f>'9.нерез-в нацвал'!J205+'13.нерез-в инвал'!J205</f>
        <v>0</v>
      </c>
      <c r="K205" s="40" t="e">
        <f>('9.нерез-в нацвал'!J205*'9.нерез-в нацвал'!K205+'13.нерез-в инвал'!J205*'13.нерез-в инвал'!K205)/('9.нерез-в нацвал'!J205+'13.нерез-в инвал'!J205)</f>
        <v>#DIV/0!</v>
      </c>
      <c r="L205" s="36">
        <f>'9.нерез-в нацвал'!L205+'13.нерез-в инвал'!L205</f>
        <v>0</v>
      </c>
      <c r="M205" s="40" t="e">
        <f>('9.нерез-в нацвал'!L205*'9.нерез-в нацвал'!M205+'13.нерез-в инвал'!L205*'13.нерез-в инвал'!M205)/('9.нерез-в нацвал'!L205+'13.нерез-в инвал'!L205)</f>
        <v>#DIV/0!</v>
      </c>
      <c r="N205" s="36">
        <f>'9.нерез-в нацвал'!N205+'13.нерез-в инвал'!N205</f>
        <v>0</v>
      </c>
      <c r="O205" s="40" t="e">
        <f>('9.нерез-в нацвал'!N205*'9.нерез-в нацвал'!O205+'13.нерез-в инвал'!N205*'13.нерез-в инвал'!O205)/('9.нерез-в нацвал'!N205+'13.нерез-в инвал'!N205)</f>
        <v>#DIV/0!</v>
      </c>
      <c r="P205" s="36">
        <f>'9.нерез-в нацвал'!P205+'13.нерез-в инвал'!P205</f>
        <v>0</v>
      </c>
      <c r="Q205" s="40" t="e">
        <f>('9.нерез-в нацвал'!P205*'9.нерез-в нацвал'!Q205+'13.нерез-в инвал'!P205*'13.нерез-в инвал'!Q205)/('9.нерез-в нацвал'!P205+'13.нерез-в инвал'!P205)</f>
        <v>#DIV/0!</v>
      </c>
      <c r="R205" s="36">
        <f>'9.нерез-в нацвал'!R205+'13.нерез-в инвал'!R205</f>
        <v>0</v>
      </c>
      <c r="S205" s="40" t="e">
        <f>('9.нерез-в нацвал'!R205*'9.нерез-в нацвал'!S205+'13.нерез-в инвал'!R205*'13.нерез-в инвал'!S205)/('9.нерез-в нацвал'!R205+'13.нерез-в инвал'!R205)</f>
        <v>#DIV/0!</v>
      </c>
      <c r="T205" s="36">
        <f>'9.нерез-в нацвал'!T205+'13.нерез-в инвал'!T205</f>
        <v>0</v>
      </c>
      <c r="U205" s="40" t="e">
        <f>('9.нерез-в нацвал'!T205*'9.нерез-в нацвал'!U205+'13.нерез-в инвал'!T205*'13.нерез-в инвал'!U205)/('9.нерез-в нацвал'!T205+'13.нерез-в инвал'!T205)</f>
        <v>#DIV/0!</v>
      </c>
    </row>
    <row r="206" spans="1:21" ht="14.25" hidden="1" customHeight="1" x14ac:dyDescent="0.2">
      <c r="A206" s="46" t="s">
        <v>5</v>
      </c>
      <c r="B206" s="36">
        <f>'9.нерез-в нацвал'!B206+'13.нерез-в инвал'!B206</f>
        <v>0</v>
      </c>
      <c r="C206" s="40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36">
        <f>'9.нерез-в нацвал'!D206+'13.нерез-в инвал'!D206</f>
        <v>0</v>
      </c>
      <c r="E206" s="40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36">
        <f>'9.нерез-в нацвал'!F206+'13.нерез-в инвал'!F206</f>
        <v>0</v>
      </c>
      <c r="G206" s="40" t="e">
        <f>('9.нерез-в нацвал'!F206*'9.нерез-в нацвал'!G206+'13.нерез-в инвал'!F206*'13.нерез-в инвал'!G206)/('9.нерез-в нацвал'!F206+'13.нерез-в инвал'!F206)</f>
        <v>#DIV/0!</v>
      </c>
      <c r="H206" s="36">
        <f t="shared" si="30"/>
        <v>0</v>
      </c>
      <c r="I206" s="40" t="e">
        <f t="shared" si="31"/>
        <v>#DIV/0!</v>
      </c>
      <c r="J206" s="36">
        <f>'9.нерез-в нацвал'!J206+'13.нерез-в инвал'!J206</f>
        <v>0</v>
      </c>
      <c r="K206" s="40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36">
        <f>'9.нерез-в нацвал'!L206+'13.нерез-в инвал'!L206</f>
        <v>0</v>
      </c>
      <c r="M206" s="40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36">
        <f>'9.нерез-в нацвал'!N206+'13.нерез-в инвал'!N206</f>
        <v>0</v>
      </c>
      <c r="O206" s="40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36">
        <f>'9.нерез-в нацвал'!P206+'13.нерез-в инвал'!P206</f>
        <v>0</v>
      </c>
      <c r="Q206" s="40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36">
        <f>'9.нерез-в нацвал'!R206+'13.нерез-в инвал'!R206</f>
        <v>0</v>
      </c>
      <c r="S206" s="40" t="e">
        <f>('9.нерез-в нацвал'!R206*'9.нерез-в нацвал'!S206+'13.нерез-в инвал'!R206*'13.нерез-в инвал'!S206)/('9.нерез-в нацвал'!R206+'13.нерез-в инвал'!R206)</f>
        <v>#DIV/0!</v>
      </c>
      <c r="T206" s="36">
        <f>'9.нерез-в нацвал'!T206+'13.нерез-в инвал'!T206</f>
        <v>0</v>
      </c>
      <c r="U206" s="40" t="e">
        <f>('9.нерез-в нацвал'!T206*'9.нерез-в нацвал'!U206+'13.нерез-в инвал'!T206*'13.нерез-в инвал'!U206)/('9.нерез-в нацвал'!T206+'13.нерез-в инвал'!T206)</f>
        <v>#DIV/0!</v>
      </c>
    </row>
    <row r="207" spans="1:21" ht="14.25" hidden="1" customHeight="1" x14ac:dyDescent="0.2">
      <c r="A207" s="46" t="s">
        <v>6</v>
      </c>
      <c r="B207" s="36">
        <f>'9.нерез-в нацвал'!B207+'13.нерез-в инвал'!B207</f>
        <v>0</v>
      </c>
      <c r="C207" s="40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36">
        <f>'9.нерез-в нацвал'!D207+'13.нерез-в инвал'!D207</f>
        <v>0</v>
      </c>
      <c r="E207" s="40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36">
        <f>'9.нерез-в нацвал'!F207+'13.нерез-в инвал'!F207</f>
        <v>0</v>
      </c>
      <c r="G207" s="40" t="e">
        <f>('9.нерез-в нацвал'!F207*'9.нерез-в нацвал'!G207+'13.нерез-в инвал'!F207*'13.нерез-в инвал'!G207)/('9.нерез-в нацвал'!F207+'13.нерез-в инвал'!F207)</f>
        <v>#DIV/0!</v>
      </c>
      <c r="H207" s="36">
        <f t="shared" si="30"/>
        <v>0</v>
      </c>
      <c r="I207" s="40" t="e">
        <f t="shared" si="31"/>
        <v>#DIV/0!</v>
      </c>
      <c r="J207" s="36">
        <f>'9.нерез-в нацвал'!J207+'13.нерез-в инвал'!J207</f>
        <v>0</v>
      </c>
      <c r="K207" s="40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36">
        <f>'9.нерез-в нацвал'!L207+'13.нерез-в инвал'!L207</f>
        <v>0</v>
      </c>
      <c r="M207" s="40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36">
        <f>'9.нерез-в нацвал'!N207+'13.нерез-в инвал'!N207</f>
        <v>0</v>
      </c>
      <c r="O207" s="40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36">
        <f>'9.нерез-в нацвал'!P207+'13.нерез-в инвал'!P207</f>
        <v>0</v>
      </c>
      <c r="Q207" s="40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36">
        <f>'9.нерез-в нацвал'!R207+'13.нерез-в инвал'!R207</f>
        <v>0</v>
      </c>
      <c r="S207" s="40" t="e">
        <f>('9.нерез-в нацвал'!R207*'9.нерез-в нацвал'!S207+'13.нерез-в инвал'!R207*'13.нерез-в инвал'!S207)/('9.нерез-в нацвал'!R207+'13.нерез-в инвал'!R207)</f>
        <v>#DIV/0!</v>
      </c>
      <c r="T207" s="36">
        <f>'9.нерез-в нацвал'!T207+'13.нерез-в инвал'!T207</f>
        <v>0</v>
      </c>
      <c r="U207" s="40" t="e">
        <f>('9.нерез-в нацвал'!T207*'9.нерез-в нацвал'!U207+'13.нерез-в инвал'!T207*'13.нерез-в инвал'!U207)/('9.нерез-в нацвал'!T207+'13.нерез-в инвал'!T207)</f>
        <v>#DIV/0!</v>
      </c>
    </row>
    <row r="208" spans="1:21" ht="14.25" hidden="1" customHeight="1" x14ac:dyDescent="0.2">
      <c r="A208" s="46" t="s">
        <v>7</v>
      </c>
      <c r="B208" s="36">
        <f>'9.нерез-в нацвал'!B208+'13.нерез-в инвал'!B208</f>
        <v>0</v>
      </c>
      <c r="C208" s="40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36">
        <f>'9.нерез-в нацвал'!D208+'13.нерез-в инвал'!D208</f>
        <v>0</v>
      </c>
      <c r="E208" s="40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36">
        <f>'9.нерез-в нацвал'!F208+'13.нерез-в инвал'!F208</f>
        <v>0</v>
      </c>
      <c r="G208" s="40" t="e">
        <f>('9.нерез-в нацвал'!F208*'9.нерез-в нацвал'!G208+'13.нерез-в инвал'!F208*'13.нерез-в инвал'!G208)/('9.нерез-в нацвал'!F208+'13.нерез-в инвал'!F208)</f>
        <v>#DIV/0!</v>
      </c>
      <c r="H208" s="36">
        <f t="shared" si="30"/>
        <v>0</v>
      </c>
      <c r="I208" s="40" t="e">
        <f t="shared" si="31"/>
        <v>#DIV/0!</v>
      </c>
      <c r="J208" s="36">
        <f>'9.нерез-в нацвал'!J208+'13.нерез-в инвал'!J208</f>
        <v>0</v>
      </c>
      <c r="K208" s="40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36">
        <f>'9.нерез-в нацвал'!L208+'13.нерез-в инвал'!L208</f>
        <v>0</v>
      </c>
      <c r="M208" s="40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36">
        <f>'9.нерез-в нацвал'!N208+'13.нерез-в инвал'!N208</f>
        <v>0</v>
      </c>
      <c r="O208" s="40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36">
        <f>'9.нерез-в нацвал'!P208+'13.нерез-в инвал'!P208</f>
        <v>0</v>
      </c>
      <c r="Q208" s="40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36">
        <f>'9.нерез-в нацвал'!R208+'13.нерез-в инвал'!R208</f>
        <v>0</v>
      </c>
      <c r="S208" s="40" t="e">
        <f>('9.нерез-в нацвал'!R208*'9.нерез-в нацвал'!S208+'13.нерез-в инвал'!R208*'13.нерез-в инвал'!S208)/('9.нерез-в нацвал'!R208+'13.нерез-в инвал'!R208)</f>
        <v>#DIV/0!</v>
      </c>
      <c r="T208" s="36">
        <f>'9.нерез-в нацвал'!T208+'13.нерез-в инвал'!T208</f>
        <v>0</v>
      </c>
      <c r="U208" s="40" t="e">
        <f>('9.нерез-в нацвал'!T208*'9.нерез-в нацвал'!U208+'13.нерез-в инвал'!T208*'13.нерез-в инвал'!U208)/('9.нерез-в нацвал'!T208+'13.нерез-в инвал'!T208)</f>
        <v>#DIV/0!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45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96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101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104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48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108</v>
      </c>
      <c r="B368" s="37">
        <f>'7.физ-в нацвал'!B368+'8.юрид-в нацвал'!B368+'9.нерез-в нацвал'!B200</f>
        <v>565119552.37527585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5.3415613496786403</v>
      </c>
      <c r="D368" s="37">
        <f>'7.физ-в нацвал'!D368+'8.юрид-в нацвал'!D368+'9.нерез-в нацвал'!D200</f>
        <v>247857776.11796784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1.5230090897441813</v>
      </c>
      <c r="F368" s="37">
        <f>'7.физ-в нацвал'!F368+'8.юрид-в нацвал'!F368+'9.нерез-в нацвал'!F200</f>
        <v>109426926.68783796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1.3191713620651613</v>
      </c>
      <c r="H368" s="37">
        <f t="shared" ref="H368:H379" si="48">J368+L368+N368+P368+R368+T368</f>
        <v>207834849.56947002</v>
      </c>
      <c r="I368" s="41">
        <f t="shared" ref="I368:I379" si="49">(J368*K368+L368*M368+N368*O368+P368*Q368+R368*S368+T368*U368)/(J368+L368+N368+P368+R368+T368)</f>
        <v>12.013280016179676</v>
      </c>
      <c r="J368" s="37">
        <f>'7.физ-в нацвал'!J368+'8.юрид-в нацвал'!J368+'9.нерез-в нацвал'!J200</f>
        <v>8908610.6033900008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9.4460908460522202</v>
      </c>
      <c r="L368" s="37">
        <f>'7.физ-в нацвал'!L368+'8.юрид-в нацвал'!L368+'9.нерез-в нацвал'!L200</f>
        <v>22714923.474090006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12.805597990347426</v>
      </c>
      <c r="N368" s="37">
        <f>'7.физ-в нацвал'!N368+'8.юрид-в нацвал'!N368+'9.нерез-в нацвал'!N200</f>
        <v>44754801.387359999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9.681630181393281</v>
      </c>
      <c r="P368" s="37">
        <f>'7.физ-в нацвал'!P368+'8.юрид-в нацвал'!P368+'9.нерез-в нацвал'!P200</f>
        <v>71471231.07653001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13.145833515492482</v>
      </c>
      <c r="R368" s="37">
        <f>'7.физ-в нацвал'!R368+'8.юрид-в нацвал'!R368+'9.нерез-в нацвал'!R200</f>
        <v>57954655.037689991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2030627.9904100003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12.43882796818327</v>
      </c>
    </row>
    <row r="369" spans="1:21" ht="14.25" customHeight="1" x14ac:dyDescent="0.2">
      <c r="A369" s="46" t="s">
        <v>111</v>
      </c>
      <c r="B369" s="36">
        <f>'7.физ-в нацвал'!B369+'8.юрид-в нацвал'!B369+'9.нерез-в нацвал'!B201</f>
        <v>569141270.98673284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5.8361309149392868</v>
      </c>
      <c r="D369" s="36">
        <f>'7.физ-в нацвал'!D369+'8.юрид-в нацвал'!D369+'9.нерез-в нацвал'!D201</f>
        <v>241681896.96180797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1.9849772359028268</v>
      </c>
      <c r="F369" s="36">
        <f>'7.физ-в нацвал'!F369+'8.юрид-в нацвал'!F369+'9.нерез-в нацвал'!F201</f>
        <v>103636506.35380489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1.3998580949990604</v>
      </c>
      <c r="H369" s="36">
        <f t="shared" si="48"/>
        <v>223822867.67112005</v>
      </c>
      <c r="I369" s="40">
        <f t="shared" si="49"/>
        <v>12.048695151115158</v>
      </c>
      <c r="J369" s="36">
        <f>'7.физ-в нацвал'!J369+'8.юрид-в нацвал'!J369+'9.нерез-в нацвал'!J201</f>
        <v>11336449.934480002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12.355360765524352</v>
      </c>
      <c r="L369" s="36">
        <f>'7.физ-в нацвал'!L369+'8.юрид-в нацвал'!L369+'9.нерез-в нацвал'!L201</f>
        <v>23702421.877100009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12.445573652849387</v>
      </c>
      <c r="N369" s="36">
        <f>'7.физ-в нацвал'!N369+'8.юрид-в нацвал'!N369+'9.нерез-в нацвал'!N201</f>
        <v>44633359.912760004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9.6507407606026003</v>
      </c>
      <c r="P369" s="36">
        <f>'7.физ-в нацвал'!P369+'8.юрид-в нацвал'!P369+'9.нерез-в нацвал'!P201</f>
        <v>84331613.222290009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12.822487461643798</v>
      </c>
      <c r="R369" s="36">
        <f>'7.физ-в нацвал'!R369+'8.юрид-в нацвал'!R369+'9.нерез-в нацвал'!R201</f>
        <v>57799109.292350017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12.53317931591118</v>
      </c>
      <c r="T369" s="36">
        <f>'7.физ-в нацвал'!T369+'8.юрид-в нацвал'!T369+'9.нерез-в нацвал'!T201</f>
        <v>2019913.4321399999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12.488007672254033</v>
      </c>
    </row>
    <row r="370" spans="1:21" ht="14.25" customHeight="1" x14ac:dyDescent="0.2">
      <c r="A370" s="46" t="s">
        <v>114</v>
      </c>
      <c r="B370" s="36">
        <f>'7.физ-в нацвал'!B370+'8.юрид-в нацвал'!B370+'9.нерез-в нацвал'!B202</f>
        <v>573425692.04750788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5.9018961217652066</v>
      </c>
      <c r="D370" s="36">
        <f>'7.физ-в нацвал'!D370+'8.юрид-в нацвал'!D370+'9.нерез-в нацвал'!D202</f>
        <v>235349037.01388797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1.7203474292336569</v>
      </c>
      <c r="F370" s="36">
        <f>'7.физ-в нацвал'!F370+'8.юрид-в нацвал'!F370+'9.нерез-в нацвал'!F202</f>
        <v>106746748.15476997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1.2471436902823927</v>
      </c>
      <c r="H370" s="36">
        <f t="shared" si="48"/>
        <v>231329906.87884998</v>
      </c>
      <c r="I370" s="40">
        <f t="shared" si="49"/>
        <v>12.304021828390328</v>
      </c>
      <c r="J370" s="36">
        <f>'7.физ-в нацвал'!J370+'8.юрид-в нацвал'!J370+'9.нерез-в нацвал'!J202</f>
        <v>13331870.669670001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12.145397726912696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12.008917032194258</v>
      </c>
      <c r="N370" s="36">
        <f>'7.физ-в нацвал'!N370+'8.юрид-в нацвал'!N370+'9.нерез-в нацвал'!N202</f>
        <v>32831090.311670005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12.57187354607035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12.708090482627755</v>
      </c>
      <c r="R370" s="36">
        <f>'7.физ-в нацвал'!R370+'8.юрид-в нацвал'!R370+'9.нерез-в нацвал'!R202</f>
        <v>77670882.944059998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11.859017440325971</v>
      </c>
      <c r="T370" s="36">
        <f>'7.физ-в нацвал'!T370+'8.юрид-в нацвал'!T370+'9.нерез-в нацвал'!T202</f>
        <v>1896294.16071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12.401726662167949</v>
      </c>
    </row>
    <row r="371" spans="1:21" ht="14.25" hidden="1" customHeight="1" x14ac:dyDescent="0.2">
      <c r="A371" s="46" t="s">
        <v>2</v>
      </c>
      <c r="B371" s="36">
        <f>'7.физ-в нацвал'!B371+'8.юрид-в нацвал'!B371+'9.нерез-в нацвал'!B203</f>
        <v>0</v>
      </c>
      <c r="C371" s="40" t="e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#DIV/0!</v>
      </c>
      <c r="D371" s="36">
        <f>'7.физ-в нацвал'!D371+'8.юрид-в нацвал'!D371+'9.нерез-в нацвал'!D203</f>
        <v>0</v>
      </c>
      <c r="E371" s="40" t="e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#DIV/0!</v>
      </c>
      <c r="F371" s="36">
        <f>'7.физ-в нацвал'!F371+'8.юрид-в нацвал'!F371+'9.нерез-в нацвал'!F203</f>
        <v>0</v>
      </c>
      <c r="G371" s="40" t="e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#DIV/0!</v>
      </c>
      <c r="H371" s="36">
        <f t="shared" si="48"/>
        <v>0</v>
      </c>
      <c r="I371" s="40" t="e">
        <f t="shared" si="49"/>
        <v>#DIV/0!</v>
      </c>
      <c r="J371" s="36">
        <f>'7.физ-в нацвал'!J371+'8.юрид-в нацвал'!J371+'9.нерез-в нацвал'!J203</f>
        <v>0</v>
      </c>
      <c r="K371" s="40" t="e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#DIV/0!</v>
      </c>
      <c r="L371" s="36">
        <f>'7.физ-в нацвал'!L371+'8.юрид-в нацвал'!L371+'9.нерез-в нацвал'!L203</f>
        <v>0</v>
      </c>
      <c r="M371" s="40" t="e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#DIV/0!</v>
      </c>
      <c r="N371" s="36">
        <f>'7.физ-в нацвал'!N371+'8.юрид-в нацвал'!N371+'9.нерез-в нацвал'!N203</f>
        <v>0</v>
      </c>
      <c r="O371" s="40" t="e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#DIV/0!</v>
      </c>
      <c r="P371" s="36">
        <f>'7.физ-в нацвал'!P371+'8.юрид-в нацвал'!P371+'9.нерез-в нацвал'!P203</f>
        <v>0</v>
      </c>
      <c r="Q371" s="40" t="e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#DIV/0!</v>
      </c>
      <c r="R371" s="36">
        <f>'7.физ-в нацвал'!R371+'8.юрид-в нацвал'!R371+'9.нерез-в нацвал'!R203</f>
        <v>0</v>
      </c>
      <c r="S371" s="40" t="e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#DIV/0!</v>
      </c>
      <c r="T371" s="36">
        <f>'7.физ-в нацвал'!T371+'8.юрид-в нацвал'!T371+'9.нерез-в нацвал'!T203</f>
        <v>0</v>
      </c>
      <c r="U371" s="40" t="e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#DIV/0!</v>
      </c>
    </row>
    <row r="372" spans="1:21" ht="14.25" hidden="1" customHeight="1" x14ac:dyDescent="0.2">
      <c r="A372" s="46" t="s">
        <v>3</v>
      </c>
      <c r="B372" s="36">
        <f>'7.физ-в нацвал'!B372+'8.юрид-в нацвал'!B372+'9.нерез-в нацвал'!B204</f>
        <v>0</v>
      </c>
      <c r="C372" s="40" t="e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#DIV/0!</v>
      </c>
      <c r="D372" s="36">
        <f>'7.физ-в нацвал'!D372+'8.юрид-в нацвал'!D372+'9.нерез-в нацвал'!D204</f>
        <v>0</v>
      </c>
      <c r="E372" s="40" t="e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#DIV/0!</v>
      </c>
      <c r="F372" s="36">
        <f>'7.физ-в нацвал'!F372+'8.юрид-в нацвал'!F372+'9.нерез-в нацвал'!F204</f>
        <v>0</v>
      </c>
      <c r="G372" s="40" t="e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#DIV/0!</v>
      </c>
      <c r="H372" s="36">
        <f t="shared" si="48"/>
        <v>0</v>
      </c>
      <c r="I372" s="40" t="e">
        <f t="shared" si="49"/>
        <v>#DIV/0!</v>
      </c>
      <c r="J372" s="36">
        <f>'7.физ-в нацвал'!J372+'8.юрид-в нацвал'!J372+'9.нерез-в нацвал'!J204</f>
        <v>0</v>
      </c>
      <c r="K372" s="40" t="e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#DIV/0!</v>
      </c>
      <c r="L372" s="36">
        <f>'7.физ-в нацвал'!L372+'8.юрид-в нацвал'!L372+'9.нерез-в нацвал'!L204</f>
        <v>0</v>
      </c>
      <c r="M372" s="40" t="e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#DIV/0!</v>
      </c>
      <c r="N372" s="36">
        <f>'7.физ-в нацвал'!N372+'8.юрид-в нацвал'!N372+'9.нерез-в нацвал'!N204</f>
        <v>0</v>
      </c>
      <c r="O372" s="40" t="e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#DIV/0!</v>
      </c>
      <c r="P372" s="36">
        <f>'7.физ-в нацвал'!P372+'8.юрид-в нацвал'!P372+'9.нерез-в нацвал'!P204</f>
        <v>0</v>
      </c>
      <c r="Q372" s="40" t="e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#DIV/0!</v>
      </c>
      <c r="R372" s="36">
        <f>'7.физ-в нацвал'!R372+'8.юрид-в нацвал'!R372+'9.нерез-в нацвал'!R204</f>
        <v>0</v>
      </c>
      <c r="S372" s="40" t="e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#DIV/0!</v>
      </c>
      <c r="T372" s="36">
        <f>'7.физ-в нацвал'!T372+'8.юрид-в нацвал'!T372+'9.нерез-в нацвал'!T204</f>
        <v>0</v>
      </c>
      <c r="U372" s="40" t="e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#DIV/0!</v>
      </c>
    </row>
    <row r="373" spans="1:21" ht="14.25" hidden="1" customHeight="1" x14ac:dyDescent="0.2">
      <c r="A373" s="46" t="s">
        <v>4</v>
      </c>
      <c r="B373" s="36">
        <f>'7.физ-в нацвал'!B373+'8.юрид-в нацвал'!B373+'9.нерез-в нацвал'!B205</f>
        <v>0</v>
      </c>
      <c r="C373" s="40" t="e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#DIV/0!</v>
      </c>
      <c r="D373" s="36">
        <f>'7.физ-в нацвал'!D373+'8.юрид-в нацвал'!D373+'9.нерез-в нацвал'!D205</f>
        <v>0</v>
      </c>
      <c r="E373" s="40" t="e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#DIV/0!</v>
      </c>
      <c r="F373" s="36">
        <f>'7.физ-в нацвал'!F373+'8.юрид-в нацвал'!F373+'9.нерез-в нацвал'!F205</f>
        <v>0</v>
      </c>
      <c r="G373" s="40" t="e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#DIV/0!</v>
      </c>
      <c r="H373" s="36">
        <f t="shared" si="48"/>
        <v>0</v>
      </c>
      <c r="I373" s="40" t="e">
        <f t="shared" si="49"/>
        <v>#DIV/0!</v>
      </c>
      <c r="J373" s="36">
        <f>'7.физ-в нацвал'!J373+'8.юрид-в нацвал'!J373+'9.нерез-в нацвал'!J205</f>
        <v>0</v>
      </c>
      <c r="K373" s="40" t="e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#DIV/0!</v>
      </c>
      <c r="L373" s="36">
        <f>'7.физ-в нацвал'!L373+'8.юрид-в нацвал'!L373+'9.нерез-в нацвал'!L205</f>
        <v>0</v>
      </c>
      <c r="M373" s="40" t="e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#DIV/0!</v>
      </c>
      <c r="N373" s="36">
        <f>'7.физ-в нацвал'!N373+'8.юрид-в нацвал'!N373+'9.нерез-в нацвал'!N205</f>
        <v>0</v>
      </c>
      <c r="O373" s="40" t="e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#DIV/0!</v>
      </c>
      <c r="P373" s="36">
        <f>'7.физ-в нацвал'!P373+'8.юрид-в нацвал'!P373+'9.нерез-в нацвал'!P205</f>
        <v>0</v>
      </c>
      <c r="Q373" s="40" t="e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#DIV/0!</v>
      </c>
      <c r="R373" s="36">
        <f>'7.физ-в нацвал'!R373+'8.юрид-в нацвал'!R373+'9.нерез-в нацвал'!R205</f>
        <v>0</v>
      </c>
      <c r="S373" s="40" t="e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#DIV/0!</v>
      </c>
      <c r="T373" s="36">
        <f>'7.физ-в нацвал'!T373+'8.юрид-в нацвал'!T373+'9.нерез-в нацвал'!T205</f>
        <v>0</v>
      </c>
      <c r="U373" s="40" t="e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#DIV/0!</v>
      </c>
    </row>
    <row r="374" spans="1:21" ht="14.25" hidden="1" customHeight="1" x14ac:dyDescent="0.2">
      <c r="A374" s="46" t="s">
        <v>5</v>
      </c>
      <c r="B374" s="36">
        <f>'7.физ-в нацвал'!B374+'8.юрид-в нацвал'!B374+'9.нерез-в нацвал'!B206</f>
        <v>0</v>
      </c>
      <c r="C374" s="40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36">
        <f>'7.физ-в нацвал'!D374+'8.юрид-в нацвал'!D374+'9.нерез-в нацвал'!D206</f>
        <v>0</v>
      </c>
      <c r="E374" s="40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36">
        <f>'7.физ-в нацвал'!F374+'8.юрид-в нацвал'!F374+'9.нерез-в нацвал'!F206</f>
        <v>0</v>
      </c>
      <c r="G374" s="40" t="e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#DIV/0!</v>
      </c>
      <c r="H374" s="36">
        <f t="shared" si="48"/>
        <v>0</v>
      </c>
      <c r="I374" s="40" t="e">
        <f t="shared" si="49"/>
        <v>#DIV/0!</v>
      </c>
      <c r="J374" s="36">
        <f>'7.физ-в нацвал'!J374+'8.юрид-в нацвал'!J374+'9.нерез-в нацвал'!J206</f>
        <v>0</v>
      </c>
      <c r="K374" s="40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36">
        <f>'7.физ-в нацвал'!L374+'8.юрид-в нацвал'!L374+'9.нерез-в нацвал'!L206</f>
        <v>0</v>
      </c>
      <c r="M374" s="40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36">
        <f>'7.физ-в нацвал'!N374+'8.юрид-в нацвал'!N374+'9.нерез-в нацвал'!N206</f>
        <v>0</v>
      </c>
      <c r="O374" s="40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36">
        <f>'7.физ-в нацвал'!P374+'8.юрид-в нацвал'!P374+'9.нерез-в нацвал'!P206</f>
        <v>0</v>
      </c>
      <c r="Q374" s="40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36">
        <f>'7.физ-в нацвал'!R374+'8.юрид-в нацвал'!R374+'9.нерез-в нацвал'!R206</f>
        <v>0</v>
      </c>
      <c r="S374" s="4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  <c r="T374" s="36">
        <f>'7.физ-в нацвал'!T374+'8.юрид-в нацвал'!T374+'9.нерез-в нацвал'!T206</f>
        <v>0</v>
      </c>
      <c r="U374" s="40" t="e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#DIV/0!</v>
      </c>
    </row>
    <row r="375" spans="1:21" ht="14.25" hidden="1" customHeight="1" x14ac:dyDescent="0.2">
      <c r="A375" s="46" t="s">
        <v>6</v>
      </c>
      <c r="B375" s="36">
        <f>'7.физ-в нацвал'!B375+'8.юрид-в нацвал'!B375+'9.нерез-в нацвал'!B207</f>
        <v>0</v>
      </c>
      <c r="C375" s="40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36">
        <f>'7.физ-в нацвал'!D375+'8.юрид-в нацвал'!D375+'9.нерез-в нацвал'!D207</f>
        <v>0</v>
      </c>
      <c r="E375" s="40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36">
        <f>'7.физ-в нацвал'!F375+'8.юрид-в нацвал'!F375+'9.нерез-в нацвал'!F207</f>
        <v>0</v>
      </c>
      <c r="G375" s="40" t="e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#DIV/0!</v>
      </c>
      <c r="H375" s="36">
        <f t="shared" si="48"/>
        <v>0</v>
      </c>
      <c r="I375" s="40" t="e">
        <f t="shared" si="49"/>
        <v>#DIV/0!</v>
      </c>
      <c r="J375" s="36">
        <f>'7.физ-в нацвал'!J375+'8.юрид-в нацвал'!J375+'9.нерез-в нацвал'!J207</f>
        <v>0</v>
      </c>
      <c r="K375" s="40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36">
        <f>'7.физ-в нацвал'!L375+'8.юрид-в нацвал'!L375+'9.нерез-в нацвал'!L207</f>
        <v>0</v>
      </c>
      <c r="M375" s="40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36">
        <f>'7.физ-в нацвал'!N375+'8.юрид-в нацвал'!N375+'9.нерез-в нацвал'!N207</f>
        <v>0</v>
      </c>
      <c r="O375" s="40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36">
        <f>'7.физ-в нацвал'!P375+'8.юрид-в нацвал'!P375+'9.нерез-в нацвал'!P207</f>
        <v>0</v>
      </c>
      <c r="Q375" s="40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36">
        <f>'7.физ-в нацвал'!R375+'8.юрид-в нацвал'!R375+'9.нерез-в нацвал'!R207</f>
        <v>0</v>
      </c>
      <c r="S375" s="4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  <c r="T375" s="36">
        <f>'7.физ-в нацвал'!T375+'8.юрид-в нацвал'!T375+'9.нерез-в нацвал'!T207</f>
        <v>0</v>
      </c>
      <c r="U375" s="40" t="e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#DIV/0!</v>
      </c>
    </row>
    <row r="376" spans="1:21" ht="14.25" hidden="1" customHeight="1" x14ac:dyDescent="0.2">
      <c r="A376" s="46" t="s">
        <v>7</v>
      </c>
      <c r="B376" s="36">
        <f>'7.физ-в нацвал'!B376+'8.юрид-в нацвал'!B376+'9.нерез-в нацвал'!B208</f>
        <v>0</v>
      </c>
      <c r="C376" s="40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36">
        <f>'7.физ-в нацвал'!D376+'8.юрид-в нацвал'!D376+'9.нерез-в нацвал'!D208</f>
        <v>0</v>
      </c>
      <c r="E376" s="40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36">
        <f>'7.физ-в нацвал'!F376+'8.юрид-в нацвал'!F376+'9.нерез-в нацвал'!F208</f>
        <v>0</v>
      </c>
      <c r="G376" s="40" t="e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#DIV/0!</v>
      </c>
      <c r="H376" s="36">
        <f t="shared" si="48"/>
        <v>0</v>
      </c>
      <c r="I376" s="40" t="e">
        <f t="shared" si="49"/>
        <v>#DIV/0!</v>
      </c>
      <c r="J376" s="36">
        <f>'7.физ-в нацвал'!J376+'8.юрид-в нацвал'!J376+'9.нерез-в нацвал'!J208</f>
        <v>0</v>
      </c>
      <c r="K376" s="40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36">
        <f>'7.физ-в нацвал'!L376+'8.юрид-в нацвал'!L376+'9.нерез-в нацвал'!L208</f>
        <v>0</v>
      </c>
      <c r="M376" s="40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36">
        <f>'7.физ-в нацвал'!N376+'8.юрид-в нацвал'!N376+'9.нерез-в нацвал'!N208</f>
        <v>0</v>
      </c>
      <c r="O376" s="40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36">
        <f>'7.физ-в нацвал'!P376+'8.юрид-в нацвал'!P376+'9.нерез-в нацвал'!P208</f>
        <v>0</v>
      </c>
      <c r="Q376" s="40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36">
        <f>'7.физ-в нацвал'!R376+'8.юрид-в нацвал'!R376+'9.нерез-в нацвал'!R208</f>
        <v>0</v>
      </c>
      <c r="S376" s="4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  <c r="T376" s="36">
        <f>'7.физ-в нацвал'!T376+'8.юрид-в нацвал'!T376+'9.нерез-в нацвал'!T208</f>
        <v>0</v>
      </c>
      <c r="U376" s="40" t="e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#DIV/0!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95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100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103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105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107</v>
      </c>
      <c r="B368" s="37">
        <f t="shared" ref="B368:B379" si="164">D368+F368+J368+L368+N368+P368+R368+T368</f>
        <v>218972928.87252194</v>
      </c>
      <c r="C368" s="41">
        <f t="shared" ref="C368:C379" si="165">(D368*E368+F368*G368+J368*K368+L368*M368+N368*O368+P368*Q368+R368*S368+T368*U368)/(D368+F368+J368+L368+N368+P368+R368+T368)</f>
        <v>7.0867111473525659</v>
      </c>
      <c r="D368" s="37">
        <v>11537216.893639997</v>
      </c>
      <c r="E368" s="41">
        <v>3.4695904743815016E-2</v>
      </c>
      <c r="F368" s="37">
        <v>97183480.610781953</v>
      </c>
      <c r="G368" s="41">
        <v>1.2505223795645721</v>
      </c>
      <c r="H368" s="37">
        <f t="shared" ref="H368:H379" si="166">J368+L368+N368+P368+R368+T368</f>
        <v>110252231.36810002</v>
      </c>
      <c r="I368" s="41">
        <f t="shared" ref="I368:I379" si="167">(J368*K368+L368*M368+N368*O368+P368*Q368+R368*S368+T368*U368)/(J368+L368+N368+P368+R368+T368)</f>
        <v>12.969057103518555</v>
      </c>
      <c r="J368" s="37">
        <v>6372451.2411800018</v>
      </c>
      <c r="K368" s="41">
        <v>9.5468967349270226</v>
      </c>
      <c r="L368" s="37">
        <v>17642901.596280005</v>
      </c>
      <c r="M368" s="41">
        <v>12.939067775896143</v>
      </c>
      <c r="N368" s="37">
        <v>19737842.896689996</v>
      </c>
      <c r="O368" s="41">
        <v>12.451323115788691</v>
      </c>
      <c r="P368" s="37">
        <v>46791758.948410004</v>
      </c>
      <c r="Q368" s="41">
        <v>13.533016773823137</v>
      </c>
      <c r="R368" s="37">
        <v>18728203.110010002</v>
      </c>
      <c r="S368" s="41">
        <v>13.284267901003581</v>
      </c>
      <c r="T368" s="37">
        <v>979073.57553000015</v>
      </c>
      <c r="U368" s="41">
        <v>13.238295469174931</v>
      </c>
    </row>
    <row r="369" spans="1:21" ht="14.25" customHeight="1" x14ac:dyDescent="0.2">
      <c r="A369" s="46" t="s">
        <v>110</v>
      </c>
      <c r="B369" s="36">
        <f t="shared" si="164"/>
        <v>213141012.37504494</v>
      </c>
      <c r="C369" s="40">
        <f t="shared" si="165"/>
        <v>7.4391920434228336</v>
      </c>
      <c r="D369" s="36">
        <v>10646350.914219998</v>
      </c>
      <c r="E369" s="40">
        <v>4.1278370992017289E-2</v>
      </c>
      <c r="F369" s="36">
        <v>90138566.705654889</v>
      </c>
      <c r="G369" s="40">
        <v>1.2285116595519425</v>
      </c>
      <c r="H369" s="36">
        <f t="shared" si="166"/>
        <v>112356094.75517003</v>
      </c>
      <c r="I369" s="40">
        <f t="shared" si="167"/>
        <v>13.122752107079005</v>
      </c>
      <c r="J369" s="36">
        <v>8906483.5192300007</v>
      </c>
      <c r="K369" s="40">
        <v>13.005284162734554</v>
      </c>
      <c r="L369" s="36">
        <v>15826296.619110011</v>
      </c>
      <c r="M369" s="40">
        <v>12.253891895326934</v>
      </c>
      <c r="N369" s="36">
        <v>21390561.593500011</v>
      </c>
      <c r="O369" s="40">
        <v>12.571236668292457</v>
      </c>
      <c r="P369" s="36">
        <v>46627815.957880005</v>
      </c>
      <c r="Q369" s="40">
        <v>13.539360045759482</v>
      </c>
      <c r="R369" s="36">
        <v>18638107.95835001</v>
      </c>
      <c r="S369" s="40">
        <v>13.494481147957977</v>
      </c>
      <c r="T369" s="36">
        <v>966829.10709999991</v>
      </c>
      <c r="U369" s="40">
        <v>13.371447990245654</v>
      </c>
    </row>
    <row r="370" spans="1:21" ht="14.25" customHeight="1" x14ac:dyDescent="0.2">
      <c r="A370" s="46" t="s">
        <v>113</v>
      </c>
      <c r="B370" s="36">
        <f t="shared" si="164"/>
        <v>214909709.36211991</v>
      </c>
      <c r="C370" s="40">
        <f t="shared" si="165"/>
        <v>7.3851692492353322</v>
      </c>
      <c r="D370" s="36">
        <v>10501783.885109995</v>
      </c>
      <c r="E370" s="40">
        <v>3.1687298239904189E-2</v>
      </c>
      <c r="F370" s="36">
        <v>91062871.965719968</v>
      </c>
      <c r="G370" s="40">
        <v>1.2399635074533286</v>
      </c>
      <c r="H370" s="36">
        <f t="shared" si="166"/>
        <v>113345053.51128997</v>
      </c>
      <c r="I370" s="40">
        <f t="shared" si="167"/>
        <v>13.003630242382073</v>
      </c>
      <c r="J370" s="36">
        <v>9563394.6807599999</v>
      </c>
      <c r="K370" s="40">
        <v>12.696193651363679</v>
      </c>
      <c r="L370" s="36">
        <v>13762784.740529999</v>
      </c>
      <c r="M370" s="40">
        <v>11.53118009999427</v>
      </c>
      <c r="N370" s="36">
        <v>24123659.427630004</v>
      </c>
      <c r="O370" s="40">
        <v>12.788852540065495</v>
      </c>
      <c r="P370" s="36">
        <v>45837084.750579968</v>
      </c>
      <c r="Q370" s="40">
        <v>13.390715171104873</v>
      </c>
      <c r="R370" s="36">
        <v>19218308.214540001</v>
      </c>
      <c r="S370" s="40">
        <v>13.545458565273265</v>
      </c>
      <c r="T370" s="36">
        <v>839821.69724999985</v>
      </c>
      <c r="U370" s="40">
        <v>13.278102266529174</v>
      </c>
    </row>
    <row r="371" spans="1:21" ht="14.25" hidden="1" customHeight="1" x14ac:dyDescent="0.2">
      <c r="A371" s="46" t="s">
        <v>2</v>
      </c>
      <c r="B371" s="36">
        <f t="shared" si="164"/>
        <v>0</v>
      </c>
      <c r="C371" s="40" t="e">
        <f t="shared" si="165"/>
        <v>#DIV/0!</v>
      </c>
      <c r="D371" s="36"/>
      <c r="E371" s="40"/>
      <c r="F371" s="36"/>
      <c r="G371" s="40"/>
      <c r="H371" s="36">
        <f t="shared" si="166"/>
        <v>0</v>
      </c>
      <c r="I371" s="40" t="e">
        <f t="shared" si="167"/>
        <v>#DIV/0!</v>
      </c>
      <c r="J371" s="36"/>
      <c r="K371" s="40"/>
      <c r="L371" s="36"/>
      <c r="M371" s="40"/>
      <c r="N371" s="36"/>
      <c r="O371" s="40"/>
      <c r="P371" s="36"/>
      <c r="Q371" s="40"/>
      <c r="R371" s="36"/>
      <c r="S371" s="40"/>
      <c r="T371" s="36"/>
      <c r="U371" s="40"/>
    </row>
    <row r="372" spans="1:21" ht="14.25" hidden="1" customHeight="1" x14ac:dyDescent="0.2">
      <c r="A372" s="46" t="s">
        <v>3</v>
      </c>
      <c r="B372" s="36">
        <f t="shared" si="164"/>
        <v>0</v>
      </c>
      <c r="C372" s="40" t="e">
        <f t="shared" si="165"/>
        <v>#DIV/0!</v>
      </c>
      <c r="D372" s="36"/>
      <c r="E372" s="40"/>
      <c r="F372" s="36"/>
      <c r="G372" s="40"/>
      <c r="H372" s="36">
        <f t="shared" si="166"/>
        <v>0</v>
      </c>
      <c r="I372" s="40" t="e">
        <f t="shared" si="167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64"/>
        <v>0</v>
      </c>
      <c r="C373" s="40" t="e">
        <f t="shared" si="165"/>
        <v>#DIV/0!</v>
      </c>
      <c r="D373" s="36"/>
      <c r="E373" s="40"/>
      <c r="F373" s="36"/>
      <c r="G373" s="40"/>
      <c r="H373" s="36">
        <f t="shared" si="166"/>
        <v>0</v>
      </c>
      <c r="I373" s="40" t="e">
        <f t="shared" si="167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64"/>
        <v>0</v>
      </c>
      <c r="C374" s="40" t="e">
        <f t="shared" si="165"/>
        <v>#DIV/0!</v>
      </c>
      <c r="D374" s="36"/>
      <c r="E374" s="40"/>
      <c r="F374" s="36"/>
      <c r="G374" s="40"/>
      <c r="H374" s="36">
        <f t="shared" si="166"/>
        <v>0</v>
      </c>
      <c r="I374" s="40" t="e">
        <f t="shared" si="16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4"/>
        <v>0</v>
      </c>
      <c r="C375" s="40" t="e">
        <f t="shared" si="165"/>
        <v>#DIV/0!</v>
      </c>
      <c r="D375" s="36"/>
      <c r="E375" s="40"/>
      <c r="F375" s="36"/>
      <c r="G375" s="40"/>
      <c r="H375" s="36">
        <f t="shared" si="166"/>
        <v>0</v>
      </c>
      <c r="I375" s="40" t="e">
        <f t="shared" si="16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4"/>
        <v>0</v>
      </c>
      <c r="C376" s="40" t="e">
        <f t="shared" si="165"/>
        <v>#DIV/0!</v>
      </c>
      <c r="D376" s="36"/>
      <c r="E376" s="40"/>
      <c r="F376" s="36"/>
      <c r="G376" s="40"/>
      <c r="H376" s="36">
        <f t="shared" si="166"/>
        <v>0</v>
      </c>
      <c r="I376" s="40" t="e">
        <f t="shared" si="16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3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3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95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100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103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105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107</v>
      </c>
      <c r="B368" s="37">
        <f t="shared" ref="B368:B379" si="167">D368+F368+J368+L368+N368+P368+R368+T368</f>
        <v>332805066.02993786</v>
      </c>
      <c r="C368" s="41">
        <f t="shared" ref="C368:C379" si="168">(D368*E368+F368*G368+J368*K368+L368*M368+N368*O368+P368*Q368+R368*S368+T368*U368)/(D368+F368+J368+L368+N368+P368+R368+T368)</f>
        <v>4.1646621617201509</v>
      </c>
      <c r="D368" s="37">
        <v>234890875.82017785</v>
      </c>
      <c r="E368" s="41">
        <v>1.6053809933446963</v>
      </c>
      <c r="F368" s="37">
        <v>6276333.3895400008</v>
      </c>
      <c r="G368" s="41">
        <v>3.2241264861127505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9.0548975364770765</v>
      </c>
      <c r="L368" s="37">
        <v>4421301.24077</v>
      </c>
      <c r="M368" s="41">
        <v>12.307723777740838</v>
      </c>
      <c r="N368" s="37">
        <v>24043524.915310003</v>
      </c>
      <c r="O368" s="41">
        <v>7.2812140406109727</v>
      </c>
      <c r="P368" s="37">
        <v>21865626.083600003</v>
      </c>
      <c r="Q368" s="41">
        <v>12.269095193562494</v>
      </c>
      <c r="R368" s="37">
        <v>38012181.445769995</v>
      </c>
      <c r="S368" s="41">
        <v>12.058451220176861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110</v>
      </c>
      <c r="B369" s="36">
        <f t="shared" si="167"/>
        <v>343022538.56921792</v>
      </c>
      <c r="C369" s="40">
        <f t="shared" si="168"/>
        <v>4.8187555659614389</v>
      </c>
      <c r="D369" s="36">
        <v>229747674.29430795</v>
      </c>
      <c r="E369" s="40">
        <v>2.0861715347093184</v>
      </c>
      <c r="F369" s="36">
        <v>7923211.6077899989</v>
      </c>
      <c r="G369" s="40">
        <v>4.0554720014041585</v>
      </c>
      <c r="H369" s="36">
        <f t="shared" si="169"/>
        <v>105351652.66712001</v>
      </c>
      <c r="I369" s="40">
        <f t="shared" si="170"/>
        <v>10.835296048676605</v>
      </c>
      <c r="J369" s="36">
        <v>2101644.8368500001</v>
      </c>
      <c r="K369" s="40">
        <v>9.5654750408358478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11.800333062661077</v>
      </c>
      <c r="R369" s="36">
        <v>38009361.021860003</v>
      </c>
      <c r="S369" s="40">
        <v>12.034607620095308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113</v>
      </c>
      <c r="B370" s="36">
        <f t="shared" si="167"/>
        <v>344626287.842888</v>
      </c>
      <c r="C370" s="40">
        <f t="shared" si="168"/>
        <v>4.9614855570908869</v>
      </c>
      <c r="D370" s="36">
        <v>223427999.72468799</v>
      </c>
      <c r="E370" s="40">
        <v>1.8106425232326835</v>
      </c>
      <c r="F370" s="36">
        <v>9657054.3629599996</v>
      </c>
      <c r="G370" s="40">
        <v>1.8401743271056399</v>
      </c>
      <c r="H370" s="36">
        <f t="shared" si="169"/>
        <v>111541233.75524001</v>
      </c>
      <c r="I370" s="40">
        <f t="shared" si="170"/>
        <v>11.543170231155221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35224715.651130006</v>
      </c>
      <c r="Q370" s="40">
        <v>11.753439147916616</v>
      </c>
      <c r="R370" s="36">
        <v>57352720.433639996</v>
      </c>
      <c r="S370" s="40">
        <v>11.26358789188793</v>
      </c>
      <c r="T370" s="36">
        <v>1041315.885</v>
      </c>
      <c r="U370" s="40">
        <v>11.682369581829628</v>
      </c>
    </row>
    <row r="371" spans="1:21" ht="14.25" hidden="1" customHeight="1" x14ac:dyDescent="0.2">
      <c r="A371" s="46" t="s">
        <v>2</v>
      </c>
      <c r="B371" s="36">
        <f t="shared" si="167"/>
        <v>0</v>
      </c>
      <c r="C371" s="40" t="e">
        <f t="shared" si="168"/>
        <v>#DIV/0!</v>
      </c>
      <c r="D371" s="36"/>
      <c r="E371" s="40"/>
      <c r="F371" s="36"/>
      <c r="G371" s="40"/>
      <c r="H371" s="36">
        <f t="shared" si="169"/>
        <v>0</v>
      </c>
      <c r="I371" s="40" t="e">
        <f t="shared" si="170"/>
        <v>#DIV/0!</v>
      </c>
      <c r="J371" s="36"/>
      <c r="K371" s="40"/>
      <c r="L371" s="36"/>
      <c r="M371" s="40"/>
      <c r="N371" s="36"/>
      <c r="O371" s="40"/>
      <c r="P371" s="36"/>
      <c r="Q371" s="40"/>
      <c r="R371" s="36"/>
      <c r="S371" s="40"/>
      <c r="T371" s="36"/>
      <c r="U371" s="40"/>
    </row>
    <row r="372" spans="1:21" ht="14.25" hidden="1" customHeight="1" x14ac:dyDescent="0.2">
      <c r="A372" s="46" t="s">
        <v>3</v>
      </c>
      <c r="B372" s="36">
        <f t="shared" si="167"/>
        <v>0</v>
      </c>
      <c r="C372" s="40" t="e">
        <f t="shared" si="168"/>
        <v>#DIV/0!</v>
      </c>
      <c r="D372" s="36"/>
      <c r="E372" s="40"/>
      <c r="F372" s="36"/>
      <c r="G372" s="40"/>
      <c r="H372" s="36">
        <f t="shared" si="169"/>
        <v>0</v>
      </c>
      <c r="I372" s="40" t="e">
        <f t="shared" si="170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67"/>
        <v>0</v>
      </c>
      <c r="C373" s="40" t="e">
        <f t="shared" si="168"/>
        <v>#DIV/0!</v>
      </c>
      <c r="D373" s="36"/>
      <c r="E373" s="40"/>
      <c r="F373" s="36"/>
      <c r="G373" s="40"/>
      <c r="H373" s="36">
        <f t="shared" si="169"/>
        <v>0</v>
      </c>
      <c r="I373" s="40" t="e">
        <f t="shared" si="170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67"/>
        <v>0</v>
      </c>
      <c r="C374" s="40" t="e">
        <f t="shared" si="168"/>
        <v>#DIV/0!</v>
      </c>
      <c r="D374" s="36"/>
      <c r="E374" s="40"/>
      <c r="F374" s="36"/>
      <c r="G374" s="40"/>
      <c r="H374" s="36">
        <f t="shared" si="169"/>
        <v>0</v>
      </c>
      <c r="I374" s="40" t="e">
        <f t="shared" si="170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7"/>
        <v>0</v>
      </c>
      <c r="C375" s="40" t="e">
        <f t="shared" si="168"/>
        <v>#DIV/0!</v>
      </c>
      <c r="D375" s="36"/>
      <c r="E375" s="40"/>
      <c r="F375" s="36"/>
      <c r="G375" s="40"/>
      <c r="H375" s="36">
        <f t="shared" si="169"/>
        <v>0</v>
      </c>
      <c r="I375" s="40" t="e">
        <f t="shared" si="170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7"/>
        <v>0</v>
      </c>
      <c r="C376" s="40" t="e">
        <f t="shared" si="168"/>
        <v>#DIV/0!</v>
      </c>
      <c r="D376" s="36"/>
      <c r="E376" s="40"/>
      <c r="F376" s="36"/>
      <c r="G376" s="40"/>
      <c r="H376" s="36">
        <f t="shared" si="169"/>
        <v>0</v>
      </c>
      <c r="I376" s="40" t="e">
        <f t="shared" si="170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43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93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99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102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47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106</v>
      </c>
      <c r="B200" s="37">
        <f t="shared" ref="B200:B211" si="158">D200+F200+H200</f>
        <v>13341557.472815998</v>
      </c>
      <c r="C200" s="41">
        <f t="shared" ref="C200:C211" si="159">(D200*E200+F200*G200+J200*K200+L200*M200+N200*O200+P200*Q200+R200*S200+T200*U200)/(D200+F200+J200+L200+N200+P200+R200+T200)</f>
        <v>6.0564291198463716</v>
      </c>
      <c r="D200" s="37">
        <v>1429683.4041500001</v>
      </c>
      <c r="E200" s="41">
        <v>2.980582965172975E-6</v>
      </c>
      <c r="F200" s="37">
        <v>5967112.6875159992</v>
      </c>
      <c r="G200" s="41">
        <v>0.43355269394525975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282252.11243999994</v>
      </c>
      <c r="K200" s="41">
        <v>10.294030734846823</v>
      </c>
      <c r="L200" s="37">
        <v>650720.63703999994</v>
      </c>
      <c r="M200" s="41">
        <v>12.569640484425751</v>
      </c>
      <c r="N200" s="37">
        <v>973433.57536000002</v>
      </c>
      <c r="O200" s="41">
        <v>12.811480387881183</v>
      </c>
      <c r="P200" s="37">
        <v>2813846.0445200005</v>
      </c>
      <c r="Q200" s="41">
        <v>13.520213140798468</v>
      </c>
      <c r="R200" s="37">
        <v>1214270.4819099999</v>
      </c>
      <c r="S200" s="41">
        <v>13.574442954906729</v>
      </c>
      <c r="T200" s="37">
        <v>10238.529879999998</v>
      </c>
      <c r="U200" s="41">
        <v>12.9247013693337</v>
      </c>
    </row>
    <row r="201" spans="1:21" ht="14.25" customHeight="1" x14ac:dyDescent="0.2">
      <c r="A201" s="46" t="s">
        <v>109</v>
      </c>
      <c r="B201" s="36">
        <f t="shared" si="158"/>
        <v>12977720.042470003</v>
      </c>
      <c r="C201" s="40">
        <f t="shared" si="159"/>
        <v>6.3989881068154988</v>
      </c>
      <c r="D201" s="36">
        <v>1287871.7532799996</v>
      </c>
      <c r="E201" s="40">
        <v>4.2045941191030337E-4</v>
      </c>
      <c r="F201" s="36">
        <v>5574728.0403600018</v>
      </c>
      <c r="G201" s="40">
        <v>0.39602996433569965</v>
      </c>
      <c r="H201" s="36">
        <f t="shared" si="160"/>
        <v>6115120.2488300009</v>
      </c>
      <c r="I201" s="40">
        <f t="shared" si="161"/>
        <v>13.219032835210061</v>
      </c>
      <c r="J201" s="36">
        <v>328321.57840000011</v>
      </c>
      <c r="K201" s="40">
        <v>12.58323766305608</v>
      </c>
      <c r="L201" s="36">
        <v>724557.32968999993</v>
      </c>
      <c r="M201" s="40">
        <v>12.389382031819771</v>
      </c>
      <c r="N201" s="36">
        <v>924134.22735000018</v>
      </c>
      <c r="O201" s="40">
        <v>12.891490398216225</v>
      </c>
      <c r="P201" s="36">
        <v>2974698.3612100012</v>
      </c>
      <c r="Q201" s="40">
        <v>13.519128951832732</v>
      </c>
      <c r="R201" s="36">
        <v>1151640.3121400003</v>
      </c>
      <c r="S201" s="40">
        <v>13.4306333598549</v>
      </c>
      <c r="T201" s="36">
        <v>11768.440040000001</v>
      </c>
      <c r="U201" s="40">
        <v>11.195391773436778</v>
      </c>
    </row>
    <row r="202" spans="1:21" ht="14.25" customHeight="1" x14ac:dyDescent="0.2">
      <c r="A202" s="46" t="s">
        <v>112</v>
      </c>
      <c r="B202" s="36">
        <f t="shared" si="158"/>
        <v>13889694.842500009</v>
      </c>
      <c r="C202" s="40">
        <f t="shared" si="159"/>
        <v>6.2849430700982767</v>
      </c>
      <c r="D202" s="36">
        <v>1419253.4040900003</v>
      </c>
      <c r="E202" s="40">
        <v>7.7537886950188051E-4</v>
      </c>
      <c r="F202" s="36">
        <v>6026821.826090008</v>
      </c>
      <c r="G202" s="40">
        <v>0.40539306691269572</v>
      </c>
      <c r="H202" s="36">
        <f t="shared" si="160"/>
        <v>6443619.6123200003</v>
      </c>
      <c r="I202" s="40">
        <f t="shared" si="161"/>
        <v>13.168314427034389</v>
      </c>
      <c r="J202" s="36">
        <v>375904.50485999987</v>
      </c>
      <c r="K202" s="40">
        <v>11.770875485043002</v>
      </c>
      <c r="L202" s="36">
        <v>664898.90654999996</v>
      </c>
      <c r="M202" s="40">
        <v>12.276977879604246</v>
      </c>
      <c r="N202" s="36">
        <v>1160915.62096</v>
      </c>
      <c r="O202" s="40">
        <v>13.098406367730956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15156.578460000001</v>
      </c>
      <c r="U202" s="40">
        <v>13.264632976735829</v>
      </c>
    </row>
    <row r="203" spans="1:21" ht="14.25" hidden="1" customHeight="1" x14ac:dyDescent="0.2">
      <c r="A203" s="46" t="s">
        <v>2</v>
      </c>
      <c r="B203" s="36">
        <f t="shared" si="158"/>
        <v>0</v>
      </c>
      <c r="C203" s="40" t="e">
        <f t="shared" si="159"/>
        <v>#DIV/0!</v>
      </c>
      <c r="D203" s="36"/>
      <c r="E203" s="40"/>
      <c r="F203" s="36"/>
      <c r="G203" s="40"/>
      <c r="H203" s="36">
        <f t="shared" si="160"/>
        <v>0</v>
      </c>
      <c r="I203" s="40" t="e">
        <f t="shared" si="161"/>
        <v>#DIV/0!</v>
      </c>
      <c r="J203" s="36"/>
      <c r="K203" s="40"/>
      <c r="L203" s="36"/>
      <c r="M203" s="40"/>
      <c r="N203" s="36"/>
      <c r="O203" s="40"/>
      <c r="P203" s="36"/>
      <c r="Q203" s="40"/>
      <c r="R203" s="36"/>
      <c r="S203" s="40"/>
      <c r="T203" s="36"/>
      <c r="U203" s="40"/>
    </row>
    <row r="204" spans="1:21" ht="14.25" hidden="1" customHeight="1" x14ac:dyDescent="0.2">
      <c r="A204" s="46" t="s">
        <v>3</v>
      </c>
      <c r="B204" s="36">
        <f t="shared" si="158"/>
        <v>0</v>
      </c>
      <c r="C204" s="40" t="e">
        <f t="shared" si="159"/>
        <v>#DIV/0!</v>
      </c>
      <c r="D204" s="36"/>
      <c r="E204" s="40"/>
      <c r="F204" s="36"/>
      <c r="G204" s="40"/>
      <c r="H204" s="36">
        <f t="shared" si="160"/>
        <v>0</v>
      </c>
      <c r="I204" s="40" t="e">
        <f t="shared" si="161"/>
        <v>#DIV/0!</v>
      </c>
      <c r="J204" s="36"/>
      <c r="K204" s="40"/>
      <c r="L204" s="36"/>
      <c r="M204" s="40"/>
      <c r="N204" s="36"/>
      <c r="O204" s="40"/>
      <c r="P204" s="36"/>
      <c r="Q204" s="40"/>
      <c r="R204" s="36"/>
      <c r="S204" s="40"/>
      <c r="T204" s="36"/>
      <c r="U204" s="40"/>
    </row>
    <row r="205" spans="1:21" ht="14.25" hidden="1" customHeight="1" x14ac:dyDescent="0.2">
      <c r="A205" s="46" t="s">
        <v>4</v>
      </c>
      <c r="B205" s="36">
        <f t="shared" si="158"/>
        <v>0</v>
      </c>
      <c r="C205" s="40" t="e">
        <f t="shared" si="159"/>
        <v>#DIV/0!</v>
      </c>
      <c r="D205" s="36"/>
      <c r="E205" s="40"/>
      <c r="F205" s="36"/>
      <c r="G205" s="40"/>
      <c r="H205" s="36">
        <f t="shared" si="160"/>
        <v>0</v>
      </c>
      <c r="I205" s="40" t="e">
        <f t="shared" si="161"/>
        <v>#DIV/0!</v>
      </c>
      <c r="J205" s="36"/>
      <c r="K205" s="40"/>
      <c r="L205" s="36"/>
      <c r="M205" s="40"/>
      <c r="N205" s="36"/>
      <c r="O205" s="40"/>
      <c r="P205" s="36"/>
      <c r="Q205" s="40"/>
      <c r="R205" s="36"/>
      <c r="S205" s="40"/>
      <c r="T205" s="36"/>
      <c r="U205" s="40"/>
    </row>
    <row r="206" spans="1:21" ht="14.25" hidden="1" customHeight="1" x14ac:dyDescent="0.2">
      <c r="A206" s="46" t="s">
        <v>5</v>
      </c>
      <c r="B206" s="36">
        <f t="shared" si="158"/>
        <v>0</v>
      </c>
      <c r="C206" s="40" t="e">
        <f t="shared" si="159"/>
        <v>#DIV/0!</v>
      </c>
      <c r="D206" s="36"/>
      <c r="E206" s="40"/>
      <c r="F206" s="36"/>
      <c r="G206" s="40"/>
      <c r="H206" s="36">
        <f t="shared" si="160"/>
        <v>0</v>
      </c>
      <c r="I206" s="40" t="e">
        <f t="shared" si="161"/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58"/>
        <v>0</v>
      </c>
      <c r="C207" s="40" t="e">
        <f t="shared" si="159"/>
        <v>#DIV/0!</v>
      </c>
      <c r="D207" s="36"/>
      <c r="E207" s="40"/>
      <c r="F207" s="36"/>
      <c r="G207" s="40"/>
      <c r="H207" s="36">
        <f t="shared" si="160"/>
        <v>0</v>
      </c>
      <c r="I207" s="40" t="e">
        <f t="shared" si="161"/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58"/>
        <v>0</v>
      </c>
      <c r="C208" s="40" t="e">
        <f t="shared" si="159"/>
        <v>#DIV/0!</v>
      </c>
      <c r="D208" s="36"/>
      <c r="E208" s="40"/>
      <c r="F208" s="36"/>
      <c r="G208" s="40"/>
      <c r="H208" s="36">
        <f t="shared" si="160"/>
        <v>0</v>
      </c>
      <c r="I208" s="40" t="e">
        <f t="shared" si="161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45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96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101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104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48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108</v>
      </c>
      <c r="B368" s="37">
        <f>'11.физ-в инвал'!B368+'12.юрид-в инвал'!B368+'13.нерез-в инвал'!B200</f>
        <v>300793732.73803705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0.69138569208228096</v>
      </c>
      <c r="D368" s="37">
        <f>'11.физ-в инвал'!D368+'12.юрид-в инвал'!D368+'13.нерез-в инвал'!D200</f>
        <v>136247435.83589429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0.16723111454848097</v>
      </c>
      <c r="F368" s="37">
        <f>'11.физ-в инвал'!F368+'12.юрид-в инвал'!F368+'13.нерез-в инвал'!F200</f>
        <v>106379725.4998371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2.1710953885625849E-2</v>
      </c>
      <c r="H368" s="37">
        <f t="shared" ref="H368:H379" si="44">J368+L368+N368+P368+R368+T368</f>
        <v>58166571.40230564</v>
      </c>
      <c r="I368" s="41">
        <f t="shared" ref="I368:I379" si="45">(J368*K368+L368*M368+N368*O368+P368*Q368+R368*S368+T368*U368)/(J368+L368+N368+P368+R368+T368)</f>
        <v>3.1439031527986869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2.0404786388129992</v>
      </c>
      <c r="L368" s="37">
        <f>'11.физ-в инвал'!L368+'12.юрид-в инвал'!L368+'13.нерез-в инвал'!L200</f>
        <v>7642129.1720156847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3.2204533537681419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3.0845655521630237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5167353.9326746864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3.1971094344287114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111</v>
      </c>
      <c r="B369" s="36">
        <f>'11.физ-в инвал'!B369+'12.юрид-в инвал'!B369+'13.нерез-в инвал'!B201</f>
        <v>310870466.71228504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0.70451224800504619</v>
      </c>
      <c r="D369" s="36">
        <f>'11.физ-в инвал'!D369+'12.юрид-в инвал'!D369+'13.нерез-в инвал'!D201</f>
        <v>149504771.68924326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0.22889931123442228</v>
      </c>
      <c r="F369" s="36">
        <f>'11.физ-в инвал'!F369+'12.юрид-в инвал'!F369+'13.нерез-в инвал'!F201</f>
        <v>104054690.19900033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2.1158928316516702E-2</v>
      </c>
      <c r="H369" s="36">
        <f t="shared" si="44"/>
        <v>57311004.824041434</v>
      </c>
      <c r="I369" s="40">
        <f t="shared" si="45"/>
        <v>3.1859295942480177</v>
      </c>
      <c r="J369" s="36">
        <f>'11.физ-в инвал'!J369+'12.юрид-в инвал'!J369+'13.нерез-в инвал'!J201</f>
        <v>3694585.7009661673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2.9433622337330729</v>
      </c>
      <c r="L369" s="36">
        <f>'11.физ-в инвал'!L369+'12.юрид-в инвал'!L369+'13.нерез-в инвал'!L201</f>
        <v>7871384.3768183151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3.1815282709857424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3.0663231879993749</v>
      </c>
      <c r="P369" s="36">
        <f>'11.физ-в инвал'!P369+'12.юрид-в инвал'!P369+'13.нерез-в инвал'!P201</f>
        <v>19804585.187722992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3.3314549794764674</v>
      </c>
      <c r="R369" s="36">
        <f>'11.физ-в инвал'!R369+'12.юрид-в инвал'!R369+'13.нерез-в инвал'!R201</f>
        <v>5165048.6612985563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3.1477648532460987</v>
      </c>
      <c r="T369" s="36">
        <f>'11.физ-в инвал'!T369+'12.юрид-в инвал'!T369+'13.нерез-в инвал'!T201</f>
        <v>317227.61894121702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5.3698877599098962</v>
      </c>
    </row>
    <row r="370" spans="1:21" ht="14.25" customHeight="1" x14ac:dyDescent="0.2">
      <c r="A370" s="46" t="s">
        <v>114</v>
      </c>
      <c r="B370" s="36">
        <f>'11.физ-в инвал'!B370+'12.юрид-в инвал'!B370+'13.нерез-в инвал'!B202</f>
        <v>301179798.79880303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0.71429917429009526</v>
      </c>
      <c r="D370" s="36">
        <f>'11.физ-в инвал'!D370+'12.юрид-в инвал'!D370+'13.нерез-в инвал'!D202</f>
        <v>141792567.56052476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0.24192228729347132</v>
      </c>
      <c r="F370" s="36">
        <f>'11.физ-в инвал'!F370+'12.юрид-в инвал'!F370+'13.нерез-в инвал'!F202</f>
        <v>102998915.09734502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2.1278417473025328E-2</v>
      </c>
      <c r="H370" s="36">
        <f t="shared" si="44"/>
        <v>56388316.140933245</v>
      </c>
      <c r="I370" s="40">
        <f t="shared" si="45"/>
        <v>3.1679975150915958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2.9518758990276202</v>
      </c>
      <c r="L370" s="36">
        <f>'11.физ-в инвал'!L370+'12.юрид-в инвал'!L370+'13.нерез-в инвал'!L202</f>
        <v>6287106.5587700047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3.3101220871084749</v>
      </c>
      <c r="N370" s="36">
        <f>'11.физ-в инвал'!N370+'12.юрид-в инвал'!N370+'13.нерез-в инвал'!N202</f>
        <v>8646503.321093224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3.1322292851689619</v>
      </c>
      <c r="P370" s="36">
        <f>'11.физ-в инвал'!P370+'12.юрид-в инвал'!P370+'13.нерез-в инвал'!P202</f>
        <v>17026210.092357919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3.371524275359286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hidden="1" customHeight="1" x14ac:dyDescent="0.2">
      <c r="A371" s="46" t="s">
        <v>2</v>
      </c>
      <c r="B371" s="36">
        <f>'11.физ-в инвал'!B371+'12.юрид-в инвал'!B371+'13.нерез-в инвал'!B203</f>
        <v>0</v>
      </c>
      <c r="C371" s="40" t="e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#DIV/0!</v>
      </c>
      <c r="D371" s="36">
        <f>'11.физ-в инвал'!D371+'12.юрид-в инвал'!D371+'13.нерез-в инвал'!D203</f>
        <v>0</v>
      </c>
      <c r="E371" s="40" t="e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#DIV/0!</v>
      </c>
      <c r="F371" s="36">
        <f>'11.физ-в инвал'!F371+'12.юрид-в инвал'!F371+'13.нерез-в инвал'!F203</f>
        <v>0</v>
      </c>
      <c r="G371" s="40" t="e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#DIV/0!</v>
      </c>
      <c r="H371" s="36">
        <f t="shared" si="44"/>
        <v>0</v>
      </c>
      <c r="I371" s="40" t="e">
        <f t="shared" si="45"/>
        <v>#DIV/0!</v>
      </c>
      <c r="J371" s="36">
        <f>'11.физ-в инвал'!J371+'12.юрид-в инвал'!J371+'13.нерез-в инвал'!J203</f>
        <v>0</v>
      </c>
      <c r="K371" s="40" t="e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#DIV/0!</v>
      </c>
      <c r="L371" s="36">
        <f>'11.физ-в инвал'!L371+'12.юрид-в инвал'!L371+'13.нерез-в инвал'!L203</f>
        <v>0</v>
      </c>
      <c r="M371" s="40" t="e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#DIV/0!</v>
      </c>
      <c r="N371" s="36">
        <f>'11.физ-в инвал'!N371+'12.юрид-в инвал'!N371+'13.нерез-в инвал'!N203</f>
        <v>0</v>
      </c>
      <c r="O371" s="40" t="e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#DIV/0!</v>
      </c>
      <c r="P371" s="36">
        <f>'11.физ-в инвал'!P371+'12.юрид-в инвал'!P371+'13.нерез-в инвал'!P203</f>
        <v>0</v>
      </c>
      <c r="Q371" s="40" t="e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#DIV/0!</v>
      </c>
      <c r="R371" s="36">
        <f>'11.физ-в инвал'!R371+'12.юрид-в инвал'!R371+'13.нерез-в инвал'!R203</f>
        <v>0</v>
      </c>
      <c r="S371" s="40" t="e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#DIV/0!</v>
      </c>
      <c r="T371" s="36">
        <f>'11.физ-в инвал'!T371+'12.юрид-в инвал'!T371+'13.нерез-в инвал'!T203</f>
        <v>0</v>
      </c>
      <c r="U371" s="40" t="e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#DIV/0!</v>
      </c>
    </row>
    <row r="372" spans="1:21" ht="14.25" hidden="1" customHeight="1" x14ac:dyDescent="0.2">
      <c r="A372" s="46" t="s">
        <v>3</v>
      </c>
      <c r="B372" s="36">
        <f>'11.физ-в инвал'!B372+'12.юрид-в инвал'!B372+'13.нерез-в инвал'!B204</f>
        <v>0</v>
      </c>
      <c r="C372" s="40" t="e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#DIV/0!</v>
      </c>
      <c r="D372" s="36">
        <f>'11.физ-в инвал'!D372+'12.юрид-в инвал'!D372+'13.нерез-в инвал'!D204</f>
        <v>0</v>
      </c>
      <c r="E372" s="40" t="e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#DIV/0!</v>
      </c>
      <c r="F372" s="36">
        <f>'11.физ-в инвал'!F372+'12.юрид-в инвал'!F372+'13.нерез-в инвал'!F204</f>
        <v>0</v>
      </c>
      <c r="G372" s="40" t="e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#DIV/0!</v>
      </c>
      <c r="H372" s="36">
        <f t="shared" si="44"/>
        <v>0</v>
      </c>
      <c r="I372" s="40" t="e">
        <f t="shared" si="45"/>
        <v>#DIV/0!</v>
      </c>
      <c r="J372" s="36">
        <f>'11.физ-в инвал'!J372+'12.юрид-в инвал'!J372+'13.нерез-в инвал'!J204</f>
        <v>0</v>
      </c>
      <c r="K372" s="40" t="e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#DIV/0!</v>
      </c>
      <c r="L372" s="36">
        <f>'11.физ-в инвал'!L372+'12.юрид-в инвал'!L372+'13.нерез-в инвал'!L204</f>
        <v>0</v>
      </c>
      <c r="M372" s="40" t="e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#DIV/0!</v>
      </c>
      <c r="N372" s="36">
        <f>'11.физ-в инвал'!N372+'12.юрид-в инвал'!N372+'13.нерез-в инвал'!N204</f>
        <v>0</v>
      </c>
      <c r="O372" s="40" t="e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#DIV/0!</v>
      </c>
      <c r="P372" s="36">
        <f>'11.физ-в инвал'!P372+'12.юрид-в инвал'!P372+'13.нерез-в инвал'!P204</f>
        <v>0</v>
      </c>
      <c r="Q372" s="40" t="e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#DIV/0!</v>
      </c>
      <c r="R372" s="36">
        <f>'11.физ-в инвал'!R372+'12.юрид-в инвал'!R372+'13.нерез-в инвал'!R204</f>
        <v>0</v>
      </c>
      <c r="S372" s="40" t="e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#DIV/0!</v>
      </c>
      <c r="T372" s="36">
        <f>'11.физ-в инвал'!T372+'12.юрид-в инвал'!T372+'13.нерез-в инвал'!T204</f>
        <v>0</v>
      </c>
      <c r="U372" s="40" t="e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#DIV/0!</v>
      </c>
    </row>
    <row r="373" spans="1:21" ht="14.25" hidden="1" customHeight="1" x14ac:dyDescent="0.2">
      <c r="A373" s="46" t="s">
        <v>4</v>
      </c>
      <c r="B373" s="36">
        <f>'11.физ-в инвал'!B373+'12.юрид-в инвал'!B373+'13.нерез-в инвал'!B205</f>
        <v>0</v>
      </c>
      <c r="C373" s="40" t="e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#DIV/0!</v>
      </c>
      <c r="D373" s="36">
        <f>'11.физ-в инвал'!D373+'12.юрид-в инвал'!D373+'13.нерез-в инвал'!D205</f>
        <v>0</v>
      </c>
      <c r="E373" s="40" t="e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#DIV/0!</v>
      </c>
      <c r="F373" s="36">
        <f>'11.физ-в инвал'!F373+'12.юрид-в инвал'!F373+'13.нерез-в инвал'!F205</f>
        <v>0</v>
      </c>
      <c r="G373" s="40" t="e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#DIV/0!</v>
      </c>
      <c r="H373" s="36">
        <f t="shared" si="44"/>
        <v>0</v>
      </c>
      <c r="I373" s="40" t="e">
        <f t="shared" si="45"/>
        <v>#DIV/0!</v>
      </c>
      <c r="J373" s="36">
        <f>'11.физ-в инвал'!J373+'12.юрид-в инвал'!J373+'13.нерез-в инвал'!J205</f>
        <v>0</v>
      </c>
      <c r="K373" s="40" t="e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#DIV/0!</v>
      </c>
      <c r="L373" s="36">
        <f>'11.физ-в инвал'!L373+'12.юрид-в инвал'!L373+'13.нерез-в инвал'!L205</f>
        <v>0</v>
      </c>
      <c r="M373" s="40" t="e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#DIV/0!</v>
      </c>
      <c r="N373" s="36">
        <f>'11.физ-в инвал'!N373+'12.юрид-в инвал'!N373+'13.нерез-в инвал'!N205</f>
        <v>0</v>
      </c>
      <c r="O373" s="40" t="e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#DIV/0!</v>
      </c>
      <c r="P373" s="36">
        <f>'11.физ-в инвал'!P373+'12.юрид-в инвал'!P373+'13.нерез-в инвал'!P205</f>
        <v>0</v>
      </c>
      <c r="Q373" s="40" t="e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#DIV/0!</v>
      </c>
      <c r="R373" s="36">
        <f>'11.физ-в инвал'!R373+'12.юрид-в инвал'!R373+'13.нерез-в инвал'!R205</f>
        <v>0</v>
      </c>
      <c r="S373" s="40" t="e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#DIV/0!</v>
      </c>
      <c r="T373" s="36">
        <f>'11.физ-в инвал'!T373+'12.юрид-в инвал'!T373+'13.нерез-в инвал'!T205</f>
        <v>0</v>
      </c>
      <c r="U373" s="40" t="e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#DIV/0!</v>
      </c>
    </row>
    <row r="374" spans="1:21" ht="14.25" hidden="1" customHeight="1" x14ac:dyDescent="0.2">
      <c r="A374" s="46" t="s">
        <v>5</v>
      </c>
      <c r="B374" s="36">
        <f>'11.физ-в инвал'!B374+'12.юрид-в инвал'!B374+'13.нерез-в инвал'!B206</f>
        <v>0</v>
      </c>
      <c r="C374" s="40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36">
        <f>'11.физ-в инвал'!D374+'12.юрид-в инвал'!D374+'13.нерез-в инвал'!D206</f>
        <v>0</v>
      </c>
      <c r="E374" s="40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36">
        <f>'11.физ-в инвал'!F374+'12.юрид-в инвал'!F374+'13.нерез-в инвал'!F206</f>
        <v>0</v>
      </c>
      <c r="G374" s="40" t="e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#DIV/0!</v>
      </c>
      <c r="H374" s="36">
        <f t="shared" si="44"/>
        <v>0</v>
      </c>
      <c r="I374" s="40" t="e">
        <f t="shared" si="45"/>
        <v>#DIV/0!</v>
      </c>
      <c r="J374" s="36">
        <f>'11.физ-в инвал'!J374+'12.юрид-в инвал'!J374+'13.нерез-в инвал'!J206</f>
        <v>0</v>
      </c>
      <c r="K374" s="40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36">
        <f>'11.физ-в инвал'!L374+'12.юрид-в инвал'!L374+'13.нерез-в инвал'!L206</f>
        <v>0</v>
      </c>
      <c r="M374" s="40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36">
        <f>'11.физ-в инвал'!N374+'12.юрид-в инвал'!N374+'13.нерез-в инвал'!N206</f>
        <v>0</v>
      </c>
      <c r="O374" s="40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36">
        <f>'11.физ-в инвал'!P374+'12.юрид-в инвал'!P374+'13.нерез-в инвал'!P206</f>
        <v>0</v>
      </c>
      <c r="Q374" s="40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36">
        <f>'11.физ-в инвал'!R374+'12.юрид-в инвал'!R374+'13.нерез-в инвал'!R206</f>
        <v>0</v>
      </c>
      <c r="S374" s="4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  <c r="T374" s="36">
        <f>'11.физ-в инвал'!T374+'12.юрид-в инвал'!T374+'13.нерез-в инвал'!T206</f>
        <v>0</v>
      </c>
      <c r="U374" s="40" t="e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#DIV/0!</v>
      </c>
    </row>
    <row r="375" spans="1:21" ht="14.25" hidden="1" customHeight="1" x14ac:dyDescent="0.2">
      <c r="A375" s="46" t="s">
        <v>6</v>
      </c>
      <c r="B375" s="36">
        <f>'11.физ-в инвал'!B375+'12.юрид-в инвал'!B375+'13.нерез-в инвал'!B207</f>
        <v>0</v>
      </c>
      <c r="C375" s="40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36">
        <f>'11.физ-в инвал'!D375+'12.юрид-в инвал'!D375+'13.нерез-в инвал'!D207</f>
        <v>0</v>
      </c>
      <c r="E375" s="40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36">
        <f>'11.физ-в инвал'!F375+'12.юрид-в инвал'!F375+'13.нерез-в инвал'!F207</f>
        <v>0</v>
      </c>
      <c r="G375" s="40" t="e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#DIV/0!</v>
      </c>
      <c r="H375" s="36">
        <f t="shared" si="44"/>
        <v>0</v>
      </c>
      <c r="I375" s="40" t="e">
        <f t="shared" si="45"/>
        <v>#DIV/0!</v>
      </c>
      <c r="J375" s="36">
        <f>'11.физ-в инвал'!J375+'12.юрид-в инвал'!J375+'13.нерез-в инвал'!J207</f>
        <v>0</v>
      </c>
      <c r="K375" s="40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36">
        <f>'11.физ-в инвал'!L375+'12.юрид-в инвал'!L375+'13.нерез-в инвал'!L207</f>
        <v>0</v>
      </c>
      <c r="M375" s="40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36">
        <f>'11.физ-в инвал'!N375+'12.юрид-в инвал'!N375+'13.нерез-в инвал'!N207</f>
        <v>0</v>
      </c>
      <c r="O375" s="40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36">
        <f>'11.физ-в инвал'!P375+'12.юрид-в инвал'!P375+'13.нерез-в инвал'!P207</f>
        <v>0</v>
      </c>
      <c r="Q375" s="40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36">
        <f>'11.физ-в инвал'!R375+'12.юрид-в инвал'!R375+'13.нерез-в инвал'!R207</f>
        <v>0</v>
      </c>
      <c r="S375" s="4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  <c r="T375" s="36">
        <f>'11.физ-в инвал'!T375+'12.юрид-в инвал'!T375+'13.нерез-в инвал'!T207</f>
        <v>0</v>
      </c>
      <c r="U375" s="40" t="e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#DIV/0!</v>
      </c>
    </row>
    <row r="376" spans="1:21" ht="14.25" hidden="1" customHeight="1" x14ac:dyDescent="0.2">
      <c r="A376" s="46" t="s">
        <v>7</v>
      </c>
      <c r="B376" s="36">
        <f>'11.физ-в инвал'!B376+'12.юрид-в инвал'!B376+'13.нерез-в инвал'!B208</f>
        <v>0</v>
      </c>
      <c r="C376" s="40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36">
        <f>'11.физ-в инвал'!D376+'12.юрид-в инвал'!D376+'13.нерез-в инвал'!D208</f>
        <v>0</v>
      </c>
      <c r="E376" s="40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36">
        <f>'11.физ-в инвал'!F376+'12.юрид-в инвал'!F376+'13.нерез-в инвал'!F208</f>
        <v>0</v>
      </c>
      <c r="G376" s="40" t="e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#DIV/0!</v>
      </c>
      <c r="H376" s="36">
        <f t="shared" si="44"/>
        <v>0</v>
      </c>
      <c r="I376" s="40" t="e">
        <f t="shared" si="45"/>
        <v>#DIV/0!</v>
      </c>
      <c r="J376" s="36">
        <f>'11.физ-в инвал'!J376+'12.юрид-в инвал'!J376+'13.нерез-в инвал'!J208</f>
        <v>0</v>
      </c>
      <c r="K376" s="40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36">
        <f>'11.физ-в инвал'!L376+'12.юрид-в инвал'!L376+'13.нерез-в инвал'!L208</f>
        <v>0</v>
      </c>
      <c r="M376" s="40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36">
        <f>'11.физ-в инвал'!N376+'12.юрид-в инвал'!N376+'13.нерез-в инвал'!N208</f>
        <v>0</v>
      </c>
      <c r="O376" s="40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36">
        <f>'11.физ-в инвал'!P376+'12.юрид-в инвал'!P376+'13.нерез-в инвал'!P208</f>
        <v>0</v>
      </c>
      <c r="Q376" s="40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36">
        <f>'11.физ-в инвал'!R376+'12.юрид-в инвал'!R376+'13.нерез-в инвал'!R208</f>
        <v>0</v>
      </c>
      <c r="S376" s="4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  <c r="T376" s="36">
        <f>'11.физ-в инвал'!T376+'12.юрид-в инвал'!T376+'13.нерез-в инвал'!T208</f>
        <v>0</v>
      </c>
      <c r="U376" s="40" t="e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#DIV/0!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95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100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103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105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107</v>
      </c>
      <c r="B368" s="37">
        <f t="shared" ref="B368:B379" si="174">D368+F368+J368+L368+N368+P368+R368+T368</f>
        <v>59446353.390146188</v>
      </c>
      <c r="C368" s="41">
        <f t="shared" ref="C368:C379" si="175">(D368*E368+F368*G368+J368*K368+L368*M368+N368*O368+P368*Q368+R368*S368+T368*U368)/(D368+F368+J368+L368+N368+P368+R368+T368)</f>
        <v>1.0454365481000882</v>
      </c>
      <c r="D368" s="37">
        <v>1770805.2978579912</v>
      </c>
      <c r="E368" s="41">
        <v>3.1500922821653662E-2</v>
      </c>
      <c r="F368" s="37">
        <v>39592959.424307294</v>
      </c>
      <c r="G368" s="41">
        <v>5.6967031544320111E-2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2443263.4243085422</v>
      </c>
      <c r="K368" s="41">
        <v>2.1356576901198805</v>
      </c>
      <c r="L368" s="37">
        <v>4184456.6435378869</v>
      </c>
      <c r="M368" s="41">
        <v>3.3402387804588458</v>
      </c>
      <c r="N368" s="37">
        <v>3222377.4711203994</v>
      </c>
      <c r="O368" s="41">
        <v>3.5830655256992716</v>
      </c>
      <c r="P368" s="37">
        <v>5854306.4167653155</v>
      </c>
      <c r="Q368" s="41">
        <v>3.5705293659928268</v>
      </c>
      <c r="R368" s="37">
        <v>2159144.2619683752</v>
      </c>
      <c r="S368" s="41">
        <v>3.2388554539658538</v>
      </c>
      <c r="T368" s="37">
        <v>219040.45028038402</v>
      </c>
      <c r="U368" s="41">
        <v>5.4735902085458932</v>
      </c>
    </row>
    <row r="369" spans="1:21" ht="14.25" customHeight="1" x14ac:dyDescent="0.2">
      <c r="A369" s="46" t="s">
        <v>110</v>
      </c>
      <c r="B369" s="36">
        <f t="shared" si="174"/>
        <v>57918842.204782732</v>
      </c>
      <c r="C369" s="40">
        <f t="shared" si="175"/>
        <v>1.070111159839741</v>
      </c>
      <c r="D369" s="36">
        <v>1872372.5199877683</v>
      </c>
      <c r="E369" s="40">
        <v>3.5166902225434372E-2</v>
      </c>
      <c r="F369" s="36">
        <v>38500322.782249101</v>
      </c>
      <c r="G369" s="40">
        <v>5.3315155397174831E-2</v>
      </c>
      <c r="H369" s="36">
        <f t="shared" si="176"/>
        <v>17546146.902545866</v>
      </c>
      <c r="I369" s="40">
        <f t="shared" si="177"/>
        <v>3.4116380939642328</v>
      </c>
      <c r="J369" s="36">
        <v>2182681.8609227533</v>
      </c>
      <c r="K369" s="40">
        <v>3.379895612687255</v>
      </c>
      <c r="L369" s="36">
        <v>3884871.8495875034</v>
      </c>
      <c r="M369" s="40">
        <v>3.4436145746709843</v>
      </c>
      <c r="N369" s="36">
        <v>3033759.8489952753</v>
      </c>
      <c r="O369" s="40">
        <v>3.4101041303760282</v>
      </c>
      <c r="P369" s="36">
        <v>6114691.6575429784</v>
      </c>
      <c r="Q369" s="40">
        <v>3.3889092634441842</v>
      </c>
      <c r="R369" s="36">
        <v>2108309.7790889479</v>
      </c>
      <c r="S369" s="40">
        <v>3.2366263979625591</v>
      </c>
      <c r="T369" s="36">
        <v>221831.90640840703</v>
      </c>
      <c r="U369" s="40">
        <v>5.4747838037632199</v>
      </c>
    </row>
    <row r="370" spans="1:21" ht="14.25" customHeight="1" x14ac:dyDescent="0.2">
      <c r="A370" s="46" t="s">
        <v>113</v>
      </c>
      <c r="B370" s="36">
        <f t="shared" si="174"/>
        <v>59953557.079277083</v>
      </c>
      <c r="C370" s="40">
        <f t="shared" si="175"/>
        <v>0.98029988797828627</v>
      </c>
      <c r="D370" s="36">
        <v>5510327.3954583136</v>
      </c>
      <c r="E370" s="40">
        <v>1.9833648679401194E-2</v>
      </c>
      <c r="F370" s="36">
        <v>37867559.07799159</v>
      </c>
      <c r="G370" s="40">
        <v>5.5180466588865336E-2</v>
      </c>
      <c r="H370" s="36">
        <f t="shared" si="176"/>
        <v>16575670.60582719</v>
      </c>
      <c r="I370" s="40">
        <f t="shared" si="177"/>
        <v>3.4130520060317568</v>
      </c>
      <c r="J370" s="36">
        <v>2432719.622005932</v>
      </c>
      <c r="K370" s="40">
        <v>3.2212932613152794</v>
      </c>
      <c r="L370" s="36">
        <v>3117114.758766741</v>
      </c>
      <c r="M370" s="40">
        <v>3.5816683202230211</v>
      </c>
      <c r="N370" s="36">
        <v>3230085.6652896577</v>
      </c>
      <c r="O370" s="40">
        <v>3.3983972065719894</v>
      </c>
      <c r="P370" s="36">
        <v>5678567.683190247</v>
      </c>
      <c r="Q370" s="40">
        <v>3.3616853525468042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hidden="1" customHeight="1" x14ac:dyDescent="0.2">
      <c r="A371" s="46" t="s">
        <v>2</v>
      </c>
      <c r="B371" s="36">
        <f t="shared" si="174"/>
        <v>0</v>
      </c>
      <c r="C371" s="40" t="e">
        <f t="shared" si="175"/>
        <v>#DIV/0!</v>
      </c>
      <c r="D371" s="36"/>
      <c r="E371" s="40"/>
      <c r="F371" s="36"/>
      <c r="G371" s="40"/>
      <c r="H371" s="36">
        <f t="shared" si="176"/>
        <v>0</v>
      </c>
      <c r="I371" s="40" t="e">
        <f t="shared" si="177"/>
        <v>#DIV/0!</v>
      </c>
      <c r="J371" s="36"/>
      <c r="K371" s="40"/>
      <c r="L371" s="36"/>
      <c r="M371" s="40"/>
      <c r="N371" s="36"/>
      <c r="O371" s="40"/>
      <c r="P371" s="36"/>
      <c r="Q371" s="40"/>
      <c r="R371" s="36"/>
      <c r="S371" s="40"/>
      <c r="T371" s="36"/>
      <c r="U371" s="40"/>
    </row>
    <row r="372" spans="1:21" ht="14.25" hidden="1" customHeight="1" x14ac:dyDescent="0.2">
      <c r="A372" s="46" t="s">
        <v>3</v>
      </c>
      <c r="B372" s="36">
        <f t="shared" si="174"/>
        <v>0</v>
      </c>
      <c r="C372" s="40" t="e">
        <f t="shared" si="175"/>
        <v>#DIV/0!</v>
      </c>
      <c r="D372" s="36"/>
      <c r="E372" s="40"/>
      <c r="F372" s="36"/>
      <c r="G372" s="40"/>
      <c r="H372" s="36">
        <f t="shared" si="176"/>
        <v>0</v>
      </c>
      <c r="I372" s="40" t="e">
        <f t="shared" si="177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74"/>
        <v>0</v>
      </c>
      <c r="C373" s="40" t="e">
        <f t="shared" si="175"/>
        <v>#DIV/0!</v>
      </c>
      <c r="D373" s="36"/>
      <c r="E373" s="40"/>
      <c r="F373" s="36"/>
      <c r="G373" s="40"/>
      <c r="H373" s="36">
        <f t="shared" si="176"/>
        <v>0</v>
      </c>
      <c r="I373" s="40" t="e">
        <f t="shared" si="177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74"/>
        <v>0</v>
      </c>
      <c r="C374" s="40" t="e">
        <f t="shared" si="175"/>
        <v>#DIV/0!</v>
      </c>
      <c r="D374" s="36"/>
      <c r="E374" s="40"/>
      <c r="F374" s="36"/>
      <c r="G374" s="40"/>
      <c r="H374" s="36">
        <f t="shared" si="176"/>
        <v>0</v>
      </c>
      <c r="I374" s="40" t="e">
        <f t="shared" si="17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4"/>
        <v>0</v>
      </c>
      <c r="C375" s="40" t="e">
        <f t="shared" si="175"/>
        <v>#DIV/0!</v>
      </c>
      <c r="D375" s="36"/>
      <c r="E375" s="40"/>
      <c r="F375" s="36"/>
      <c r="G375" s="40"/>
      <c r="H375" s="36">
        <f t="shared" si="176"/>
        <v>0</v>
      </c>
      <c r="I375" s="40" t="e">
        <f t="shared" si="17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4"/>
        <v>0</v>
      </c>
      <c r="C376" s="40" t="e">
        <f t="shared" si="175"/>
        <v>#DIV/0!</v>
      </c>
      <c r="D376" s="36"/>
      <c r="E376" s="40"/>
      <c r="F376" s="36"/>
      <c r="G376" s="40"/>
      <c r="H376" s="36">
        <f t="shared" si="176"/>
        <v>0</v>
      </c>
      <c r="I376" s="40" t="e">
        <f t="shared" si="17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95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100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103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105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107</v>
      </c>
      <c r="B368" s="37">
        <f t="shared" ref="B368:B379" si="172">D368+F368+J368+L368+N368+P368+R368+T368</f>
        <v>156350793.04840976</v>
      </c>
      <c r="C368" s="41">
        <f t="shared" ref="C368:C379" si="173">(D368*E368+F368*G368+J368*K368+L368*M368+N368*O368+P368*Q368+R368*S368+T368*U368)/(D368+F368+J368+L368+N368+P368+R368+T368)</f>
        <v>0.72200979440190083</v>
      </c>
      <c r="D368" s="37">
        <v>127971363.58570325</v>
      </c>
      <c r="E368" s="41">
        <v>0.17066824625309571</v>
      </c>
      <c r="F368" s="37">
        <v>532443.96853844298</v>
      </c>
      <c r="G368" s="41">
        <v>3.5213883690836237E-2</v>
      </c>
      <c r="H368" s="37">
        <f t="shared" ref="H368:H379" si="174">J368+L368+N368+P368+R368+T368</f>
        <v>27846985.494168058</v>
      </c>
      <c r="I368" s="41">
        <f t="shared" ref="I368:I379" si="175">(J368*K368+L368*M368+N368*O368+P368*Q368+R368*S368+T368*U368)/(J368+L368+N368+P368+R368+T368)</f>
        <v>3.2688423796805912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14863316.075570002</v>
      </c>
      <c r="O368" s="41">
        <v>3.0370002055395231</v>
      </c>
      <c r="P368" s="37">
        <v>9465213.356288055</v>
      </c>
      <c r="Q368" s="41">
        <v>3.4799785710503737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110</v>
      </c>
      <c r="B369" s="36">
        <f t="shared" si="172"/>
        <v>165375586.73450181</v>
      </c>
      <c r="C369" s="40">
        <f t="shared" si="173"/>
        <v>0.75226145819019707</v>
      </c>
      <c r="D369" s="36">
        <v>137378958.5819062</v>
      </c>
      <c r="E369" s="40">
        <v>0.24841414052495295</v>
      </c>
      <c r="F369" s="36">
        <v>598591.82046455424</v>
      </c>
      <c r="G369" s="40">
        <v>7.6045111944017099E-2</v>
      </c>
      <c r="H369" s="36">
        <f t="shared" si="174"/>
        <v>27398036.332131039</v>
      </c>
      <c r="I369" s="40">
        <f t="shared" si="175"/>
        <v>3.2934215805751497</v>
      </c>
      <c r="J369" s="36">
        <v>231523.920583536</v>
      </c>
      <c r="K369" s="40">
        <v>2.6450133578862323</v>
      </c>
      <c r="L369" s="36">
        <v>483623.21664750006</v>
      </c>
      <c r="M369" s="40">
        <v>4.4115768870104324</v>
      </c>
      <c r="N369" s="36">
        <v>15097628.651379999</v>
      </c>
      <c r="O369" s="40">
        <v>3.0571999762731656</v>
      </c>
      <c r="P369" s="36">
        <v>9529885.3276700005</v>
      </c>
      <c r="Q369" s="40">
        <v>3.5514189687311593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113</v>
      </c>
      <c r="B370" s="36">
        <f t="shared" si="172"/>
        <v>155894414.6487323</v>
      </c>
      <c r="C370" s="40">
        <f t="shared" si="173"/>
        <v>0.78664445415268136</v>
      </c>
      <c r="D370" s="36">
        <v>128010792.81295261</v>
      </c>
      <c r="E370" s="40">
        <v>0.25922306356209518</v>
      </c>
      <c r="F370" s="36">
        <v>505254.93421032588</v>
      </c>
      <c r="G370" s="40">
        <v>0.1449150554747885</v>
      </c>
      <c r="H370" s="36">
        <f t="shared" si="174"/>
        <v>27378366.901569396</v>
      </c>
      <c r="I370" s="40">
        <f t="shared" si="175"/>
        <v>3.2645083656496059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7489965.4944600007</v>
      </c>
      <c r="Q370" s="40">
        <v>3.7150563230072842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hidden="1" customHeight="1" x14ac:dyDescent="0.2">
      <c r="A371" s="46" t="s">
        <v>2</v>
      </c>
      <c r="B371" s="36">
        <f t="shared" si="172"/>
        <v>0</v>
      </c>
      <c r="C371" s="40" t="e">
        <f t="shared" si="173"/>
        <v>#DIV/0!</v>
      </c>
      <c r="D371" s="36"/>
      <c r="E371" s="40"/>
      <c r="F371" s="36"/>
      <c r="G371" s="40"/>
      <c r="H371" s="36">
        <f t="shared" si="174"/>
        <v>0</v>
      </c>
      <c r="I371" s="40" t="e">
        <f t="shared" si="175"/>
        <v>#DIV/0!</v>
      </c>
      <c r="J371" s="36"/>
      <c r="K371" s="40"/>
      <c r="L371" s="36"/>
      <c r="M371" s="40"/>
      <c r="N371" s="36"/>
      <c r="O371" s="40"/>
      <c r="P371" s="36"/>
      <c r="Q371" s="40"/>
      <c r="R371" s="36"/>
      <c r="S371" s="40"/>
      <c r="T371" s="36"/>
      <c r="U371" s="40"/>
    </row>
    <row r="372" spans="1:21" ht="14.25" hidden="1" customHeight="1" x14ac:dyDescent="0.2">
      <c r="A372" s="46" t="s">
        <v>3</v>
      </c>
      <c r="B372" s="36">
        <f t="shared" si="172"/>
        <v>0</v>
      </c>
      <c r="C372" s="40" t="e">
        <f t="shared" si="173"/>
        <v>#DIV/0!</v>
      </c>
      <c r="D372" s="36"/>
      <c r="E372" s="40"/>
      <c r="F372" s="36"/>
      <c r="G372" s="40"/>
      <c r="H372" s="36">
        <f t="shared" si="174"/>
        <v>0</v>
      </c>
      <c r="I372" s="40" t="e">
        <f t="shared" si="175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72"/>
        <v>0</v>
      </c>
      <c r="C373" s="40" t="e">
        <f t="shared" si="173"/>
        <v>#DIV/0!</v>
      </c>
      <c r="D373" s="36"/>
      <c r="E373" s="40"/>
      <c r="F373" s="36"/>
      <c r="G373" s="40"/>
      <c r="H373" s="36">
        <f t="shared" si="174"/>
        <v>0</v>
      </c>
      <c r="I373" s="40" t="e">
        <f t="shared" si="175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72"/>
        <v>0</v>
      </c>
      <c r="C374" s="40" t="e">
        <f t="shared" si="173"/>
        <v>#DIV/0!</v>
      </c>
      <c r="D374" s="36"/>
      <c r="E374" s="40"/>
      <c r="F374" s="36"/>
      <c r="G374" s="40"/>
      <c r="H374" s="36">
        <f t="shared" si="174"/>
        <v>0</v>
      </c>
      <c r="I374" s="40" t="e">
        <f t="shared" si="175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2"/>
        <v>0</v>
      </c>
      <c r="C375" s="40" t="e">
        <f t="shared" si="173"/>
        <v>#DIV/0!</v>
      </c>
      <c r="D375" s="36"/>
      <c r="E375" s="40"/>
      <c r="F375" s="36"/>
      <c r="G375" s="40"/>
      <c r="H375" s="36">
        <f t="shared" si="174"/>
        <v>0</v>
      </c>
      <c r="I375" s="40" t="e">
        <f t="shared" si="175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2"/>
        <v>0</v>
      </c>
      <c r="C376" s="40" t="e">
        <f t="shared" si="173"/>
        <v>#DIV/0!</v>
      </c>
      <c r="D376" s="36"/>
      <c r="E376" s="40"/>
      <c r="F376" s="36"/>
      <c r="G376" s="40"/>
      <c r="H376" s="36">
        <f t="shared" si="174"/>
        <v>0</v>
      </c>
      <c r="I376" s="40" t="e">
        <f t="shared" si="175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43</v>
      </c>
      <c r="E6" s="82"/>
      <c r="F6" s="81" t="s">
        <v>33</v>
      </c>
      <c r="G6" s="82"/>
      <c r="H6" s="81" t="s">
        <v>32</v>
      </c>
      <c r="I6" s="82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9"/>
      <c r="B8" s="79"/>
      <c r="C8" s="79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93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99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102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47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7.25" customHeight="1" thickBot="1" x14ac:dyDescent="0.25">
      <c r="A200" s="39" t="s">
        <v>106</v>
      </c>
      <c r="B200" s="37">
        <f t="shared" ref="B200:B210" si="166">D200+F200+H200</f>
        <v>84996586.299481079</v>
      </c>
      <c r="C200" s="41">
        <f t="shared" si="165"/>
        <v>0.38743072031485315</v>
      </c>
      <c r="D200" s="37">
        <v>6505266.9523330443</v>
      </c>
      <c r="E200" s="41">
        <v>0.13656324343175369</v>
      </c>
      <c r="F200" s="37">
        <v>66254322.106991358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1.5152280821276582</v>
      </c>
      <c r="L200" s="37">
        <v>2878223.5459177978</v>
      </c>
      <c r="M200" s="41">
        <v>2.8121636895536408</v>
      </c>
      <c r="N200" s="37">
        <v>2653621.8405026952</v>
      </c>
      <c r="O200" s="41">
        <v>2.7456414864800953</v>
      </c>
      <c r="P200" s="37">
        <v>3454811.6455302229</v>
      </c>
      <c r="Q200" s="41">
        <v>3.1675372739270062</v>
      </c>
      <c r="R200" s="37">
        <v>954511.50159631087</v>
      </c>
      <c r="S200" s="41">
        <v>2.1087335702817622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109</v>
      </c>
      <c r="B201" s="36">
        <f t="shared" si="166"/>
        <v>87576037.773000509</v>
      </c>
      <c r="C201" s="40">
        <f t="shared" si="165"/>
        <v>0.37255364295115284</v>
      </c>
      <c r="D201" s="36">
        <v>10253440.587349292</v>
      </c>
      <c r="E201" s="40">
        <v>2.8105494935578446E-3</v>
      </c>
      <c r="F201" s="36">
        <v>64955775.596286684</v>
      </c>
      <c r="G201" s="40">
        <v>1.5936235999761909E-3</v>
      </c>
      <c r="H201" s="36">
        <f t="shared" si="163"/>
        <v>12366821.589364532</v>
      </c>
      <c r="I201" s="40">
        <f t="shared" si="164"/>
        <v>2.6275497558976126</v>
      </c>
      <c r="J201" s="36">
        <v>1280379.9194598778</v>
      </c>
      <c r="K201" s="40">
        <v>2.2531463274529568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4160008.2025100156</v>
      </c>
      <c r="Q201" s="40">
        <v>2.7431035374757529</v>
      </c>
      <c r="R201" s="36">
        <v>1046006.8913596082</v>
      </c>
      <c r="S201" s="40">
        <v>2.0869743748026761</v>
      </c>
      <c r="T201" s="36">
        <v>50752.487532809995</v>
      </c>
      <c r="U201" s="40">
        <v>5.0101816099309913</v>
      </c>
    </row>
    <row r="202" spans="1:21" ht="14.25" customHeight="1" x14ac:dyDescent="0.2">
      <c r="A202" s="46" t="s">
        <v>112</v>
      </c>
      <c r="B202" s="36">
        <f t="shared" si="166"/>
        <v>85331827.070793629</v>
      </c>
      <c r="C202" s="40">
        <f t="shared" si="165"/>
        <v>0.3952398623943989</v>
      </c>
      <c r="D202" s="36">
        <v>8271447.3521138476</v>
      </c>
      <c r="E202" s="40">
        <v>0.122124030148345</v>
      </c>
      <c r="F202" s="36">
        <v>64626101.085143112</v>
      </c>
      <c r="G202" s="40">
        <v>4.4696011209069235E-4</v>
      </c>
      <c r="H202" s="36">
        <f t="shared" si="163"/>
        <v>12434278.633536661</v>
      </c>
      <c r="I202" s="40">
        <f t="shared" si="164"/>
        <v>2.6288225298391006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2609152.5618035658</v>
      </c>
      <c r="O202" s="40">
        <v>2.7138354963941635</v>
      </c>
      <c r="P202" s="36">
        <v>3857676.9147076723</v>
      </c>
      <c r="Q202" s="40">
        <v>2.7190144230159152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hidden="1" customHeight="1" x14ac:dyDescent="0.2">
      <c r="A203" s="46" t="s">
        <v>2</v>
      </c>
      <c r="B203" s="36">
        <f t="shared" si="166"/>
        <v>0</v>
      </c>
      <c r="C203" s="40" t="e">
        <f t="shared" si="165"/>
        <v>#DIV/0!</v>
      </c>
      <c r="D203" s="36"/>
      <c r="E203" s="40"/>
      <c r="F203" s="36"/>
      <c r="G203" s="40"/>
      <c r="H203" s="36">
        <f t="shared" si="163"/>
        <v>0</v>
      </c>
      <c r="I203" s="40" t="e">
        <f t="shared" si="164"/>
        <v>#DIV/0!</v>
      </c>
      <c r="J203" s="36"/>
      <c r="K203" s="40"/>
      <c r="L203" s="36"/>
      <c r="M203" s="40"/>
      <c r="N203" s="36"/>
      <c r="O203" s="40"/>
      <c r="P203" s="36"/>
      <c r="Q203" s="40"/>
      <c r="R203" s="36"/>
      <c r="S203" s="40"/>
      <c r="T203" s="36"/>
      <c r="U203" s="40"/>
    </row>
    <row r="204" spans="1:21" ht="14.25" hidden="1" customHeight="1" x14ac:dyDescent="0.2">
      <c r="A204" s="46" t="s">
        <v>3</v>
      </c>
      <c r="B204" s="36">
        <f t="shared" si="166"/>
        <v>0</v>
      </c>
      <c r="C204" s="40" t="e">
        <f t="shared" si="165"/>
        <v>#DIV/0!</v>
      </c>
      <c r="D204" s="36"/>
      <c r="E204" s="40"/>
      <c r="F204" s="36"/>
      <c r="G204" s="40"/>
      <c r="H204" s="36">
        <f t="shared" si="163"/>
        <v>0</v>
      </c>
      <c r="I204" s="40" t="e">
        <f t="shared" si="164"/>
        <v>#DIV/0!</v>
      </c>
      <c r="J204" s="36"/>
      <c r="K204" s="40"/>
      <c r="L204" s="36"/>
      <c r="M204" s="40"/>
      <c r="N204" s="36"/>
      <c r="O204" s="40"/>
      <c r="P204" s="36"/>
      <c r="Q204" s="40"/>
      <c r="R204" s="36"/>
      <c r="S204" s="40"/>
      <c r="T204" s="36"/>
      <c r="U204" s="40"/>
    </row>
    <row r="205" spans="1:21" ht="14.25" hidden="1" customHeight="1" x14ac:dyDescent="0.2">
      <c r="A205" s="46" t="s">
        <v>4</v>
      </c>
      <c r="B205" s="36">
        <f t="shared" si="166"/>
        <v>0</v>
      </c>
      <c r="C205" s="40" t="e">
        <f t="shared" si="165"/>
        <v>#DIV/0!</v>
      </c>
      <c r="D205" s="36"/>
      <c r="E205" s="40"/>
      <c r="F205" s="36"/>
      <c r="G205" s="40"/>
      <c r="H205" s="36">
        <f>J205+L205+N205+P205+R205+T205</f>
        <v>0</v>
      </c>
      <c r="I205" s="40" t="e">
        <f t="shared" si="164"/>
        <v>#DIV/0!</v>
      </c>
      <c r="J205" s="36"/>
      <c r="K205" s="40"/>
      <c r="L205" s="36"/>
      <c r="M205" s="40"/>
      <c r="N205" s="36"/>
      <c r="O205" s="40"/>
      <c r="P205" s="36"/>
      <c r="Q205" s="40"/>
      <c r="R205" s="36"/>
      <c r="S205" s="40"/>
      <c r="T205" s="36"/>
      <c r="U205" s="40"/>
    </row>
    <row r="206" spans="1:21" ht="14.25" hidden="1" customHeight="1" x14ac:dyDescent="0.2">
      <c r="A206" s="46" t="s">
        <v>5</v>
      </c>
      <c r="B206" s="36">
        <f t="shared" si="166"/>
        <v>0</v>
      </c>
      <c r="C206" s="40" t="e">
        <f t="shared" si="165"/>
        <v>#DIV/0!</v>
      </c>
      <c r="D206" s="36"/>
      <c r="E206" s="40"/>
      <c r="F206" s="36"/>
      <c r="G206" s="40"/>
      <c r="H206" s="36">
        <f t="shared" ref="H206:H212" si="167">J206+L206+N206+P206+R206+T206</f>
        <v>0</v>
      </c>
      <c r="I206" s="40" t="e">
        <f>(J206*K206+L206*M206+N206*O206+P206*Q206+R206*S206+T206*U206)/H206</f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66"/>
        <v>0</v>
      </c>
      <c r="C207" s="40" t="e">
        <f t="shared" si="165"/>
        <v>#DIV/0!</v>
      </c>
      <c r="D207" s="36"/>
      <c r="E207" s="40"/>
      <c r="F207" s="36"/>
      <c r="G207" s="40"/>
      <c r="H207" s="36">
        <f t="shared" si="167"/>
        <v>0</v>
      </c>
      <c r="I207" s="40" t="e">
        <f t="shared" ref="I207:I212" si="168">(J207*K207+L207*M207+N207*O207+P207*Q207+R207*S207+T207*U207)/H207</f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66"/>
        <v>0</v>
      </c>
      <c r="C208" s="40" t="e">
        <f>(D208*E208+F208*G208+J208*K208+L208*M208+N208*O208+P208*Q208+R208*S208+T208*U208)/(D208+F208+J208+L208+N208+P208+R208+T208)</f>
        <v>#DIV/0!</v>
      </c>
      <c r="D208" s="36"/>
      <c r="E208" s="40"/>
      <c r="F208" s="36"/>
      <c r="G208" s="40"/>
      <c r="H208" s="36">
        <f t="shared" si="167"/>
        <v>0</v>
      </c>
      <c r="I208" s="40" t="e">
        <f t="shared" si="168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94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2026-04-03T06:57:57Z</dcterms:modified>
</cp:coreProperties>
</file>