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bookViews>
    <workbookView xWindow="-120" yWindow="-120" windowWidth="29040" windowHeight="15720" tabRatio="76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<sst xmlns="http://schemas.openxmlformats.org/spreadsheetml/2006/main" count="8526" uniqueCount="240">
  <si>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</si>
  <si>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</si>
  <si>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</si>
  <si>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</si>
  <si>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</si>
  <si>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</si>
  <si>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</si>
  <si>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</si>
  <si>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</si>
  <si>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</si>
  <si>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</si>
  <si>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</si>
  <si>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</si>
  <si>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</si>
  <si>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</si>
  <si>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</si>
  <si>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</si>
  <si>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</si>
  <si>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</si>
  <si>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</si>
  <si>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</si>
  <si>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</si>
  <si>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</si>
  <si>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</si>
  <si>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</si>
  <si>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</si>
  <si>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</si>
  <si>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</si>
  <si>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</si>
  <si>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</si>
  <si>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</si>
  <si>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</si>
  <si>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</si>
  <si>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</si>
  <si>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</si>
  <si>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</si>
  <si>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</si>
  <si>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</si>
  <si>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</si>
  <si>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</si>
  <si>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</si>
  <si>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</si>
  <si>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</si>
  <si>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</si>
  <si>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</si>
  <si>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</si>
  <si>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</si>
  <si>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</si>
  <si>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</si>
  <si>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</si>
  <si>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</si>
  <si>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</si>
  <si>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</si>
  <si>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</si>
  <si>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</si>
  <si>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</si>
  <si>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</si>
  <si>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</si>
  <si>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</si>
  <si>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</si>
  <si>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</si>
  <si>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</si>
  <si>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</si>
  <si>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</si>
  <si>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</si>
  <si>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</si>
  <si>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</si>
  <si>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</si>
  <si>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</si>
  <si>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</si>
  <si>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</si>
  <si>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</si>
  <si>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</si>
  <si>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</si>
  <si>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</si>
  <si>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</si>
  <si>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</si>
  <si>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</si>
  <si>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</si>
  <si>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</si>
  <si>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</si>
  <si>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</si>
  <si>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</si>
  <si>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</si>
  <si>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</si>
  <si>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</si>
  <si>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</si>
  <si>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</si>
  <si>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</si>
  <si>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</si>
  <si>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</si>
  <si>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</si>
  <si>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</si>
  <si>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</si>
  <si>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</si>
  <si>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</si>
  <si>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</si>
  <si>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</si>
  <si>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</si>
  <si>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</si>
  <si>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</si>
  <si>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</si>
  <si>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</si>
  <si>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</si>
  <si>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</si>
  <si>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</si>
  <si>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</si>
  <si>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</si>
  <si>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</si>
  <si>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</si>
  <si>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</si>
  <si>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</si>
  <si>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</si>
  <si>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</si>
  <si>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</si>
  <si>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</si>
  <si>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</si>
  <si>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</si>
  <si>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</si>
  <si>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</si>
  <si>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</si>
  <si>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</si>
  <si>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</si>
  <si>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</si>
  <si>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</si>
  <si>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</si>
  <si>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</si>
  <si>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</si>
  <si>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</si>
  <si>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</si>
  <si>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</si>
  <si>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</si>
  <si>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</si>
  <si>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</si>
  <si>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</si>
  <si>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</si>
  <si>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</si>
  <si>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</si>
  <si>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</si>
  <si>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</si>
  <si>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</si>
  <si>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</si>
  <si>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</si>
  <si>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</si>
  <si>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</si>
  <si>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</si>
  <si>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</si>
  <si>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</si>
  <si>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</si>
  <si>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</si>
  <si>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</si>
  <si>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</si>
  <si>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</si>
  <si>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</si>
  <si>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</si>
  <si>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</si>
  <si>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</si>
  <si>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</si>
  <si>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</si>
  <si>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</si>
  <si>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</si>
  <si>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</si>
  <si>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</si>
  <si>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</si>
  <si>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</si>
  <si>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</si>
  <si>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</si>
  <si>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</si>
  <si>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</si>
  <si>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</si>
  <si>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</si>
  <si>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</si>
  <si>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</si>
  <si>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</si>
  <si>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</si>
  <si>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</si>
  <si>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</si>
  <si>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</si>
  <si>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</si>
  <si>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</si>
  <si>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</si>
  <si>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</si>
  <si>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</si>
  <si>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</si>
  <si>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</si>
  <si>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</si>
  <si>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</si>
  <si>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</si>
  <si>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</si>
  <si>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</si>
  <si>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</si>
  <si>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</si>
  <si>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</si>
  <si>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</si>
  <si>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</si>
  <si>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</si>
  <si>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</si>
  <si>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</si>
  <si>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</si>
  <si>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</si>
  <si>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</si>
  <si>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</si>
  <si>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</si>
  <si>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</si>
  <si>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</si>
  <si>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</si>
  <si>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</si>
  <si>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</si>
  <si>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</si>
  <si>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</si>
  <si>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</si>
  <si>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</si>
  <si>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</si>
  <si>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</si>
  <si>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</si>
  <si>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</si>
  <si>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</si>
  <si>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</si>
  <si>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</si>
  <si>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</si>
  <si>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</si>
  <si>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</si>
  <si>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</si>
  <si>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</si>
  <si>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</si>
  <si>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</si>
  <si>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</si>
  <si>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</si>
  <si>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</si>
  <si>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</si>
  <si>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</si>
  <si>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</si>
  <si>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</si>
  <si>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</si>
  <si>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</si>
  <si>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</si>
  <si>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</si>
  <si>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Чын куран*</t>
  </si>
  <si>
    <t>Апрель*</t>
  </si>
  <si>
    <t>April*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</si>
</sst>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</cellXfs>
  <cellStyles count="227">
    <cellStyle name="20% - Акцент1 2" xfId="1"/>
    <cellStyle name="20% - Акцент1 2 2" xfId="2"/>
    <cellStyle name="20% - Акцент1 3" xfId="3"/>
    <cellStyle name="20% - Акцент1 4" xfId="4"/>
    <cellStyle name="20% - Акцент2 2" xfId="5"/>
    <cellStyle name="20% - Акцент2 2 2" xfId="6"/>
    <cellStyle name="20% - Акцент2 3" xfId="7"/>
    <cellStyle name="20% - Акцент2 4" xfId="8"/>
    <cellStyle name="20% - Акцент3 2" xfId="9"/>
    <cellStyle name="20% - Акцент3 2 2" xfId="10"/>
    <cellStyle name="20% - Акцент3 3" xfId="11"/>
    <cellStyle name="20% - Акцент3 4" xfId="12"/>
    <cellStyle name="20% - Акцент4 2" xfId="13"/>
    <cellStyle name="20% - Акцент4 2 2" xfId="14"/>
    <cellStyle name="20% - Акцент4 3" xfId="15"/>
    <cellStyle name="20% - Акцент4 4" xfId="16"/>
    <cellStyle name="20% - Акцент5 2" xfId="17"/>
    <cellStyle name="20% - Акцент5 2 2" xfId="18"/>
    <cellStyle name="20% - Акцент5 3" xfId="19"/>
    <cellStyle name="20% - Акцент5 4" xfId="20"/>
    <cellStyle name="20% - Акцент6 2" xfId="21"/>
    <cellStyle name="20% - Акцент6 2 2" xfId="22"/>
    <cellStyle name="20% - Акцент6 3" xfId="23"/>
    <cellStyle name="20% - Акцент6 4" xfId="24"/>
    <cellStyle name="40% - Акцент1 2" xfId="25"/>
    <cellStyle name="40% - Акцент1 2 2" xfId="26"/>
    <cellStyle name="40% - Акцент1 3" xfId="27"/>
    <cellStyle name="40% - Акцент1 4" xfId="28"/>
    <cellStyle name="40% - Акцент2 2" xfId="29"/>
    <cellStyle name="40% - Акцент2 2 2" xfId="30"/>
    <cellStyle name="40% - Акцент2 3" xfId="31"/>
    <cellStyle name="40% - Акцент2 4" xfId="32"/>
    <cellStyle name="40% - Акцент3 2" xfId="33"/>
    <cellStyle name="40% - Акцент3 2 2" xfId="34"/>
    <cellStyle name="40% - Акцент3 3" xfId="35"/>
    <cellStyle name="40% - Акцент3 4" xfId="36"/>
    <cellStyle name="40% - Акцент4 2" xfId="37"/>
    <cellStyle name="40% - Акцент4 2 2" xfId="38"/>
    <cellStyle name="40% - Акцент4 3" xfId="39"/>
    <cellStyle name="40% - Акцент4 4" xfId="40"/>
    <cellStyle name="40% - Акцент5 2" xfId="41"/>
    <cellStyle name="40% - Акцент5 2 2" xfId="42"/>
    <cellStyle name="40% - Акцент5 3" xfId="43"/>
    <cellStyle name="40% - Акцент5 4" xfId="44"/>
    <cellStyle name="40% - Акцент6 2" xfId="45"/>
    <cellStyle name="40% - Акцент6 2 2" xfId="46"/>
    <cellStyle name="40% - Акцент6 3" xfId="47"/>
    <cellStyle name="40% - Акцент6 4" xfId="48"/>
    <cellStyle name="60% - Акцент1 2" xfId="49"/>
    <cellStyle name="60% - Акцент1 2 2" xfId="50"/>
    <cellStyle name="60% - Акцент1 3" xfId="51"/>
    <cellStyle name="60% - Акцент1 4" xfId="52"/>
    <cellStyle name="60% - Акцент2 2" xfId="53"/>
    <cellStyle name="60% - Акцент2 2 2" xfId="54"/>
    <cellStyle name="60% - Акцент2 3" xfId="55"/>
    <cellStyle name="60% - Акцент2 4" xfId="56"/>
    <cellStyle name="60% - Акцент3 2" xfId="57"/>
    <cellStyle name="60% - Акцент3 2 2" xfId="58"/>
    <cellStyle name="60% - Акцент3 3" xfId="59"/>
    <cellStyle name="60% - Акцент3 4" xfId="60"/>
    <cellStyle name="60% - Акцент4 2" xfId="61"/>
    <cellStyle name="60% - Акцент4 2 2" xfId="62"/>
    <cellStyle name="60% - Акцент4 3" xfId="63"/>
    <cellStyle name="60% - Акцент4 4" xfId="64"/>
    <cellStyle name="60% - Акцент5 2" xfId="65"/>
    <cellStyle name="60% - Акцент5 2 2" xfId="66"/>
    <cellStyle name="60% - Акцент5 3" xfId="67"/>
    <cellStyle name="60% - Акцент5 4" xfId="68"/>
    <cellStyle name="60% - Акцент6 2" xfId="69"/>
    <cellStyle name="60% - Акцент6 2 2" xfId="70"/>
    <cellStyle name="60% - Акцент6 3" xfId="71"/>
    <cellStyle name="60% - Акцент6 4" xfId="72"/>
    <cellStyle name="Акцент1 2" xfId="73"/>
    <cellStyle name="Акцент1 2 2" xfId="74"/>
    <cellStyle name="Акцент1 3" xfId="75"/>
    <cellStyle name="Акцент1 4" xfId="76"/>
    <cellStyle name="Акцент2 2" xfId="77"/>
    <cellStyle name="Акцент2 2 2" xfId="78"/>
    <cellStyle name="Акцент2 3" xfId="79"/>
    <cellStyle name="Акцент2 4" xfId="80"/>
    <cellStyle name="Акцент3 2" xfId="81"/>
    <cellStyle name="Акцент3 2 2" xfId="82"/>
    <cellStyle name="Акцент3 3" xfId="83"/>
    <cellStyle name="Акцент3 4" xfId="84"/>
    <cellStyle name="Акцент4 2" xfId="85"/>
    <cellStyle name="Акцент4 2 2" xfId="86"/>
    <cellStyle name="Акцент4 3" xfId="87"/>
    <cellStyle name="Акцент4 4" xfId="88"/>
    <cellStyle name="Акцент5 2" xfId="89"/>
    <cellStyle name="Акцент5 2 2" xfId="90"/>
    <cellStyle name="Акцент5 3" xfId="91"/>
    <cellStyle name="Акцент5 4" xfId="92"/>
    <cellStyle name="Акцент6 2" xfId="93"/>
    <cellStyle name="Акцент6 2 2" xfId="94"/>
    <cellStyle name="Акцент6 3" xfId="95"/>
    <cellStyle name="Акцент6 4" xfId="96"/>
    <cellStyle name="Ввод  2" xfId="97"/>
    <cellStyle name="Ввод  2 2" xfId="98"/>
    <cellStyle name="Ввод  3" xfId="99"/>
    <cellStyle name="Ввод  4" xfId="100"/>
    <cellStyle name="Вывод 2" xfId="101"/>
    <cellStyle name="Вывод 2 2" xfId="102"/>
    <cellStyle name="Вывод 3" xfId="103"/>
    <cellStyle name="Вывод 4" xfId="104"/>
    <cellStyle name="Вычисление 2" xfId="105"/>
    <cellStyle name="Вычисление 2 2" xfId="106"/>
    <cellStyle name="Вычисление 3" xfId="107"/>
    <cellStyle name="Вычисление 4" xfId="108"/>
    <cellStyle name="Заголовок 1 2" xfId="109"/>
    <cellStyle name="Заголовок 1 2 2" xfId="110"/>
    <cellStyle name="Заголовок 1 3" xfId="111"/>
    <cellStyle name="Заголовок 1 4" xfId="112"/>
    <cellStyle name="Заголовок 2 2" xfId="113"/>
    <cellStyle name="Заголовок 2 2 2" xfId="114"/>
    <cellStyle name="Заголовок 2 3" xfId="115"/>
    <cellStyle name="Заголовок 2 4" xfId="116"/>
    <cellStyle name="Заголовок 3 2" xfId="117"/>
    <cellStyle name="Заголовок 3 2 2" xfId="118"/>
    <cellStyle name="Заголовок 3 3" xfId="119"/>
    <cellStyle name="Заголовок 3 4" xfId="120"/>
    <cellStyle name="Заголовок 4 2" xfId="121"/>
    <cellStyle name="Заголовок 4 2 2" xfId="122"/>
    <cellStyle name="Заголовок 4 3" xfId="123"/>
    <cellStyle name="Заголовок 4 4" xfId="124"/>
    <cellStyle name="Итог 2" xfId="125"/>
    <cellStyle name="Итог 2 2" xfId="126"/>
    <cellStyle name="Итог 3" xfId="127"/>
    <cellStyle name="Итог 4" xfId="128"/>
    <cellStyle name="Контрольная ячейка 2" xfId="129"/>
    <cellStyle name="Контрольная ячейка 2 2" xfId="130"/>
    <cellStyle name="Контрольная ячейка 3" xfId="131"/>
    <cellStyle name="Контрольная ячейка 4" xfId="132"/>
    <cellStyle name="Название 2" xfId="133"/>
    <cellStyle name="Название 2 2" xfId="134"/>
    <cellStyle name="Название 3" xfId="135"/>
    <cellStyle name="Название 4" xfId="136"/>
    <cellStyle name="Нейтральный 2" xfId="137"/>
    <cellStyle name="Нейтральный 2 2" xfId="138"/>
    <cellStyle name="Нейтральный 3" xfId="139"/>
    <cellStyle name="Нейтральный 4" xfId="140"/>
    <cellStyle name="Обычный" xfId="0" builtinId="0"/>
    <cellStyle name="Обычный 10" xfId="141"/>
    <cellStyle name="Обычный 10 2" xfId="142"/>
    <cellStyle name="Обычный 11" xfId="143"/>
    <cellStyle name="Обычный 12" xfId="144"/>
    <cellStyle name="Обычный 13" xfId="145"/>
    <cellStyle name="Обычный 13 2" xfId="146"/>
    <cellStyle name="Обычный 14" xfId="147"/>
    <cellStyle name="Обычный 14 2" xfId="148"/>
    <cellStyle name="Обычный 14 2 2" xfId="149"/>
    <cellStyle name="Обычный 14 3" xfId="150"/>
    <cellStyle name="Обычный 14 3 2" xfId="151"/>
    <cellStyle name="Обычный 14 4" xfId="152"/>
    <cellStyle name="Обычный 15 2" xfId="153"/>
    <cellStyle name="Обычный 15 2 2" xfId="154"/>
    <cellStyle name="Обычный 15 3" xfId="155"/>
    <cellStyle name="Обычный 15 3 2" xfId="156"/>
    <cellStyle name="Обычный 16 2" xfId="157"/>
    <cellStyle name="Обычный 16 2 2" xfId="158"/>
    <cellStyle name="Обычный 16 3" xfId="159"/>
    <cellStyle name="Обычный 16 3 2" xfId="160"/>
    <cellStyle name="Обычный 16 4" xfId="161"/>
    <cellStyle name="Обычный 17 2" xfId="162"/>
    <cellStyle name="Обычный 17 2 2" xfId="163"/>
    <cellStyle name="Обычный 17 3" xfId="164"/>
    <cellStyle name="Обычный 17 3 2" xfId="165"/>
    <cellStyle name="Обычный 17 4" xfId="166"/>
    <cellStyle name="Обычный 18" xfId="167"/>
    <cellStyle name="Обычный 18 2" xfId="168"/>
    <cellStyle name="Обычный 18 2 2" xfId="169"/>
    <cellStyle name="Обычный 18 3" xfId="170"/>
    <cellStyle name="Обычный 18 3 2" xfId="171"/>
    <cellStyle name="Обычный 18 4" xfId="172"/>
    <cellStyle name="Обычный 2" xfId="173"/>
    <cellStyle name="Обычный 2 2" xfId="174"/>
    <cellStyle name="Обычный 25" xfId="175"/>
    <cellStyle name="Обычный 26" xfId="176"/>
    <cellStyle name="Обычный 3" xfId="177"/>
    <cellStyle name="Обычный 4" xfId="178"/>
    <cellStyle name="Обычный 5" xfId="179"/>
    <cellStyle name="Обычный 6" xfId="180"/>
    <cellStyle name="Обычный 7" xfId="181"/>
    <cellStyle name="Обычный 8" xfId="182"/>
    <cellStyle name="Обычный 9" xfId="183"/>
    <cellStyle name="Обычный 9 2" xfId="184"/>
    <cellStyle name="Обычный_Форма 1" xfId="185"/>
    <cellStyle name="Плохой 2" xfId="186"/>
    <cellStyle name="Плохой 2 2" xfId="187"/>
    <cellStyle name="Плохой 3" xfId="188"/>
    <cellStyle name="Плохой 4" xfId="189"/>
    <cellStyle name="Пояснение 2" xfId="190"/>
    <cellStyle name="Пояснение 2 2" xfId="191"/>
    <cellStyle name="Пояснение 3" xfId="192"/>
    <cellStyle name="Пояснение 4" xfId="193"/>
    <cellStyle name="Примечание 2" xfId="194"/>
    <cellStyle name="Примечание 2 2" xfId="195"/>
    <cellStyle name="Примечание 2 2 2" xfId="196"/>
    <cellStyle name="Примечание 2 2 2 2" xfId="197"/>
    <cellStyle name="Примечание 2 2 2 2 2" xfId="198"/>
    <cellStyle name="Примечание 2 2 3" xfId="199"/>
    <cellStyle name="Примечание 2 3" xfId="200"/>
    <cellStyle name="Примечание 2 4" xfId="201"/>
    <cellStyle name="Примечание 3" xfId="202"/>
    <cellStyle name="Примечание 4" xfId="203"/>
    <cellStyle name="Примечание 5" xfId="204"/>
    <cellStyle name="Примечание 6" xfId="205"/>
    <cellStyle name="Примечание 7" xfId="206"/>
    <cellStyle name="Процентный 2" xfId="207"/>
    <cellStyle name="Процентный 2 2" xfId="208"/>
    <cellStyle name="Процентный 3" xfId="209"/>
    <cellStyle name="Связанная ячейка 2" xfId="210"/>
    <cellStyle name="Связанная ячейка 2 2" xfId="211"/>
    <cellStyle name="Связанная ячейка 3" xfId="212"/>
    <cellStyle name="Связанная ячейка 4" xfId="213"/>
    <cellStyle name="Стиль 1" xfId="214"/>
    <cellStyle name="Текст предупреждения 2" xfId="215"/>
    <cellStyle name="Текст предупреждения 2 2" xfId="216"/>
    <cellStyle name="Текст предупреждения 3" xfId="217"/>
    <cellStyle name="Текст предупреждения 4" xfId="218"/>
    <cellStyle name="Тысячи [0]_ДОКЛАД" xfId="219"/>
    <cellStyle name="Тысячи_ДОКЛАД" xfId="220"/>
    <cellStyle name="Финансовый 2" xfId="221"/>
    <cellStyle name="Финансовый 3" xfId="222"/>
    <cellStyle name="Хороший 2" xfId="223"/>
    <cellStyle name="Хороший 2 2" xfId="224"/>
    <cellStyle name="Хороший 3" xfId="225"/>
    <cellStyle name="Хороший 4" xfId="2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zoomScale="75" zoomScaleNormal="75" zoomScaleSheetLayoutView="80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5" sqref="A5:A10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506987343.8630619</v>
      </c>
      <c r="E370" s="15">
        <f>'2. отрасли_общ'!E370</f>
        <v>16.25159561435671</v>
      </c>
      <c r="F370" s="14">
        <f>'3. отрасли_нац вал'!D370</f>
        <v>414197228.7178815</v>
      </c>
      <c r="G370" s="15">
        <f>'3. отрасли_нац вал'!E370</f>
        <v>18.061104302809085</v>
      </c>
      <c r="H370" s="14">
        <f>'4. отрасли_ин вал'!D370</f>
        <v>92790115.145180374</v>
      </c>
      <c r="I370" s="15">
        <f>'4. отрасли_ин вал'!E370</f>
        <v>8.1742968317737432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540106802.35332417</v>
      </c>
      <c r="E373" s="11">
        <f>'2. отрасли_общ'!E373</f>
        <v>16.26810136420325</v>
      </c>
      <c r="F373" s="10">
        <f>'3. отрасли_нац вал'!D373</f>
        <v>442849770.15261525</v>
      </c>
      <c r="G373" s="11">
        <f>'3. отрасли_нац вал'!E373</f>
        <v>18.041882961329794</v>
      </c>
      <c r="H373" s="10">
        <f>'4. отрасли_ин вал'!D373</f>
        <v>97257032.20070906</v>
      </c>
      <c r="I373" s="11">
        <f>'4. отрасли_ин вал'!E373</f>
        <v>8.1913715400054752</v>
      </c>
    </row>
    <row r="374" spans="1:9" s="6" customFormat="1" x14ac:dyDescent="0.2">
      <c r="A374" s="8" t="s">
        <v>237</v>
      </c>
      <c r="B374" s="8" t="s">
        <v>238</v>
      </c>
      <c r="C374" s="8" t="s">
        <v>239</v>
      </c>
      <c r="D374" s="10">
        <f>'2. отрасли_общ'!D374</f>
        <v>569774424.32206595</v>
      </c>
      <c r="E374" s="11">
        <f>'2. отрасли_общ'!E374</f>
        <v>16.04925258822119</v>
      </c>
      <c r="F374" s="10">
        <f>'3. отрасли_нац вал'!D374</f>
        <v>465650726.59503913</v>
      </c>
      <c r="G374" s="11">
        <f>'3. отрасли_нац вал'!E374</f>
        <v>17.794444456494549</v>
      </c>
      <c r="H374" s="10">
        <f>'4. отрасли_ин вал'!D374</f>
        <v>104123697.72702718</v>
      </c>
      <c r="I374" s="11">
        <f>'4. отрасли_ин вал'!E374</f>
        <v>8.2445944820548611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0</v>
      </c>
      <c r="E375" s="11">
        <f>'2. отрасли_общ'!E375</f>
        <v>0</v>
      </c>
      <c r="F375" s="10">
        <f>'3. отрасли_нац вал'!D375</f>
        <v>0</v>
      </c>
      <c r="G375" s="11">
        <f>'3. отрасли_нац вал'!E375</f>
        <v>0</v>
      </c>
      <c r="H375" s="10">
        <f>'4. отрасли_ин вал'!D375</f>
        <v>0</v>
      </c>
      <c r="I375" s="11">
        <f>'4. отрасли_ин вал'!E375</f>
        <v>0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0</v>
      </c>
      <c r="E376" s="11">
        <f>'2. отрасли_общ'!E376</f>
        <v>0</v>
      </c>
      <c r="F376" s="10">
        <f>'3. отрасли_нац вал'!D376</f>
        <v>0</v>
      </c>
      <c r="G376" s="11">
        <f>'3. отрасли_нац вал'!E376</f>
        <v>0</v>
      </c>
      <c r="H376" s="10">
        <f>'4. отрасли_ин вал'!D376</f>
        <v>0</v>
      </c>
      <c r="I376" s="11">
        <f>'4. отрасли_ин вал'!E376</f>
        <v>0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0</v>
      </c>
      <c r="E377" s="11">
        <f>'2. отрасли_общ'!E377</f>
        <v>0</v>
      </c>
      <c r="F377" s="10">
        <f>'3. отрасли_нац вал'!D377</f>
        <v>0</v>
      </c>
      <c r="G377" s="11">
        <f>'3. отрасли_нац вал'!E377</f>
        <v>0</v>
      </c>
      <c r="H377" s="10">
        <f>'4. отрасли_ин вал'!D377</f>
        <v>0</v>
      </c>
      <c r="I377" s="11">
        <f>'4. отрасли_ин вал'!E377</f>
        <v>0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:C37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</row>
    <row r="7" spans="1:27" ht="24" customHeight="1" x14ac:dyDescent="0.2">
      <c r="A7" s="60"/>
      <c r="B7" s="60"/>
      <c r="C7" s="60"/>
      <c r="D7" s="63" t="s">
        <v>177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13433514.383880969</v>
      </c>
      <c r="G370" s="15">
        <v>11.306460514289586</v>
      </c>
      <c r="H370" s="14">
        <v>54489771.750152744</v>
      </c>
      <c r="I370" s="15">
        <v>15.631740827862419</v>
      </c>
      <c r="J370" s="14">
        <v>15549061.188832149</v>
      </c>
      <c r="K370" s="15">
        <v>17.055062102524527</v>
      </c>
      <c r="L370" s="14">
        <v>32463.343431855996</v>
      </c>
      <c r="M370" s="15">
        <v>13.538167089597685</v>
      </c>
      <c r="N370" s="14">
        <v>115858083.86113714</v>
      </c>
      <c r="O370" s="15">
        <v>12.810983938141854</v>
      </c>
      <c r="P370" s="14">
        <v>6079577.0698241731</v>
      </c>
      <c r="Q370" s="15">
        <v>7.7737316612596343</v>
      </c>
      <c r="R370" s="14">
        <v>18509036.357297011</v>
      </c>
      <c r="S370" s="15">
        <v>12.678621747968938</v>
      </c>
      <c r="T370" s="14">
        <v>64891582.516728416</v>
      </c>
      <c r="U370" s="15">
        <v>14.69105974620695</v>
      </c>
      <c r="V370" s="14">
        <v>170342721.30864224</v>
      </c>
      <c r="W370" s="15">
        <v>20.829022116713151</v>
      </c>
      <c r="X370" s="14">
        <v>6119779.5372449569</v>
      </c>
      <c r="Y370" s="15">
        <v>10.430806395287272</v>
      </c>
      <c r="Z370" s="14">
        <v>41681752.54588899</v>
      </c>
      <c r="AA370" s="15">
        <v>15.322036214520798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>
        <v>540106802.35332417</v>
      </c>
      <c r="E373" s="11">
        <v>16.26810136420325</v>
      </c>
      <c r="F373" s="10">
        <v>17051201.357959997</v>
      </c>
      <c r="G373" s="11">
        <v>9.8441145835767649</v>
      </c>
      <c r="H373" s="10">
        <v>55237288.005956627</v>
      </c>
      <c r="I373" s="11">
        <v>15.740067473897945</v>
      </c>
      <c r="J373" s="10">
        <v>15798193.750985499</v>
      </c>
      <c r="K373" s="11">
        <v>17.067037222752795</v>
      </c>
      <c r="L373" s="10">
        <v>74737.603036000015</v>
      </c>
      <c r="M373" s="11">
        <v>15.804706534545003</v>
      </c>
      <c r="N373" s="10">
        <v>124693620.36566375</v>
      </c>
      <c r="O373" s="11">
        <v>12.905106653278434</v>
      </c>
      <c r="P373" s="10">
        <v>4927500.6302480018</v>
      </c>
      <c r="Q373" s="11">
        <v>7.1925822345363937</v>
      </c>
      <c r="R373" s="10">
        <v>18688761.681270514</v>
      </c>
      <c r="S373" s="11">
        <v>12.678357167654523</v>
      </c>
      <c r="T373" s="10">
        <v>54261049.227154315</v>
      </c>
      <c r="U373" s="11">
        <v>14.305933493839399</v>
      </c>
      <c r="V373" s="10">
        <v>198583403.4348045</v>
      </c>
      <c r="W373" s="11">
        <v>20.584101286509892</v>
      </c>
      <c r="X373" s="10">
        <v>7147485.9000644898</v>
      </c>
      <c r="Y373" s="11">
        <v>10.128290808609009</v>
      </c>
      <c r="Z373" s="10">
        <v>43643560.396180853</v>
      </c>
      <c r="AA373" s="11">
        <v>15.134733026489469</v>
      </c>
    </row>
    <row r="374" spans="1:27" s="4" customFormat="1" x14ac:dyDescent="0.2">
      <c r="A374" s="8" t="s">
        <v>237</v>
      </c>
      <c r="B374" s="8" t="s">
        <v>238</v>
      </c>
      <c r="C374" s="8" t="s">
        <v>239</v>
      </c>
      <c r="D374" s="10">
        <v>569774424.32206595</v>
      </c>
      <c r="E374" s="11">
        <v>16.04925258822119</v>
      </c>
      <c r="F374" s="10">
        <v>18264442.194044143</v>
      </c>
      <c r="G374" s="11">
        <v>9.4112016480288716</v>
      </c>
      <c r="H374" s="10">
        <v>57078827.774714701</v>
      </c>
      <c r="I374" s="11">
        <v>15.538067009132314</v>
      </c>
      <c r="J374" s="10">
        <v>18386737.380250394</v>
      </c>
      <c r="K374" s="11">
        <v>16.732994351659478</v>
      </c>
      <c r="L374" s="10">
        <v>100166.97247234701</v>
      </c>
      <c r="M374" s="11">
        <v>16.349830851783917</v>
      </c>
      <c r="N374" s="10">
        <v>128646617.10045889</v>
      </c>
      <c r="O374" s="11">
        <v>12.901847936175033</v>
      </c>
      <c r="P374" s="10">
        <v>4921996.5529753445</v>
      </c>
      <c r="Q374" s="11">
        <v>7.2022718072116323</v>
      </c>
      <c r="R374" s="10">
        <v>25418105.40428229</v>
      </c>
      <c r="S374" s="11">
        <v>12.233297406228061</v>
      </c>
      <c r="T374" s="10">
        <v>56924164.019949839</v>
      </c>
      <c r="U374" s="11">
        <v>14.107283260477807</v>
      </c>
      <c r="V374" s="10">
        <v>205181633.7318368</v>
      </c>
      <c r="W374" s="11">
        <v>20.462486814745304</v>
      </c>
      <c r="X374" s="10">
        <v>8436784.2065323405</v>
      </c>
      <c r="Y374" s="11">
        <v>9.7113144866921175</v>
      </c>
      <c r="Z374" s="10">
        <v>46414948.984548733</v>
      </c>
      <c r="AA374" s="11">
        <v>14.794497187749371</v>
      </c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:C37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6052576.3011699961</v>
      </c>
      <c r="G370" s="15">
        <v>15.666760507597539</v>
      </c>
      <c r="H370" s="14">
        <v>53173345.902749151</v>
      </c>
      <c r="I370" s="15">
        <v>15.825884267095734</v>
      </c>
      <c r="J370" s="14">
        <v>13495967.596160002</v>
      </c>
      <c r="K370" s="15">
        <v>18.390628225584216</v>
      </c>
      <c r="L370" s="14">
        <v>23271.560219999996</v>
      </c>
      <c r="M370" s="15">
        <v>14.935669644108637</v>
      </c>
      <c r="N370" s="14">
        <v>64244803.047472991</v>
      </c>
      <c r="O370" s="15">
        <v>16.413084046083821</v>
      </c>
      <c r="P370" s="14">
        <v>5340077.8222700004</v>
      </c>
      <c r="Q370" s="15">
        <v>7.6433272008374109</v>
      </c>
      <c r="R370" s="14">
        <v>8803513.7595399991</v>
      </c>
      <c r="S370" s="15">
        <v>17.970651171761979</v>
      </c>
      <c r="T370" s="14">
        <v>59594364.125077792</v>
      </c>
      <c r="U370" s="15">
        <v>15.215072993413502</v>
      </c>
      <c r="V370" s="14">
        <v>169655794.93126032</v>
      </c>
      <c r="W370" s="15">
        <v>20.872889307379154</v>
      </c>
      <c r="X370" s="14">
        <v>3717092.1753000002</v>
      </c>
      <c r="Y370" s="15">
        <v>11.977606620776898</v>
      </c>
      <c r="Z370" s="14">
        <v>30096421.496660016</v>
      </c>
      <c r="AA370" s="15">
        <v>18.275783530430722</v>
      </c>
      <c r="AB370" s="39"/>
      <c r="AC370" s="36">
        <f t="shared" si="8"/>
        <v>16.110368949951248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442849770.15261525</v>
      </c>
      <c r="E373" s="11">
        <v>18.041882961329794</v>
      </c>
      <c r="F373" s="10">
        <v>8226677.7231800007</v>
      </c>
      <c r="G373" s="11">
        <v>12.292068252287148</v>
      </c>
      <c r="H373" s="10">
        <v>53863494.245802104</v>
      </c>
      <c r="I373" s="11">
        <v>15.950836633547972</v>
      </c>
      <c r="J373" s="10">
        <v>13494211.468799999</v>
      </c>
      <c r="K373" s="11">
        <v>18.570654528143208</v>
      </c>
      <c r="L373" s="10">
        <v>66595.826140000019</v>
      </c>
      <c r="M373" s="11">
        <v>16.514370011827584</v>
      </c>
      <c r="N373" s="10">
        <v>69228631.024203092</v>
      </c>
      <c r="O373" s="11">
        <v>16.528480350784786</v>
      </c>
      <c r="P373" s="10">
        <v>4745138.8855400039</v>
      </c>
      <c r="Q373" s="11">
        <v>7.2079846516443871</v>
      </c>
      <c r="R373" s="10">
        <v>8842615.5404199958</v>
      </c>
      <c r="S373" s="11">
        <v>17.939278799646608</v>
      </c>
      <c r="T373" s="10">
        <v>52109214.751335733</v>
      </c>
      <c r="U373" s="11">
        <v>14.535503804496278</v>
      </c>
      <c r="V373" s="10">
        <v>195203936.86480445</v>
      </c>
      <c r="W373" s="11">
        <v>20.779438075257609</v>
      </c>
      <c r="X373" s="10">
        <v>3964205.4628699999</v>
      </c>
      <c r="Y373" s="11">
        <v>11.644358020905827</v>
      </c>
      <c r="Z373" s="10">
        <v>33105048.359519981</v>
      </c>
      <c r="AA373" s="11">
        <v>17.548905867511277</v>
      </c>
      <c r="AB373" s="39"/>
      <c r="AC373" s="35">
        <f t="shared" si="9"/>
        <v>15.884037103281143</v>
      </c>
    </row>
    <row r="374" spans="1:29" s="4" customFormat="1" x14ac:dyDescent="0.2">
      <c r="A374" s="8" t="s">
        <v>237</v>
      </c>
      <c r="B374" s="8" t="s">
        <v>238</v>
      </c>
      <c r="C374" s="8" t="s">
        <v>239</v>
      </c>
      <c r="D374" s="10">
        <v>465650726.59503913</v>
      </c>
      <c r="E374" s="11">
        <v>17.794444456494549</v>
      </c>
      <c r="F374" s="10">
        <v>8669482.373449998</v>
      </c>
      <c r="G374" s="11">
        <v>11.393308381590661</v>
      </c>
      <c r="H374" s="10">
        <v>55828935.478434891</v>
      </c>
      <c r="I374" s="11">
        <v>15.720240603775107</v>
      </c>
      <c r="J374" s="10">
        <v>15668001.551440006</v>
      </c>
      <c r="K374" s="11">
        <v>18.234538722660524</v>
      </c>
      <c r="L374" s="10">
        <v>92331.139820000011</v>
      </c>
      <c r="M374" s="11">
        <v>16.888719595303048</v>
      </c>
      <c r="N374" s="10">
        <v>69997343.497422978</v>
      </c>
      <c r="O374" s="11">
        <v>16.530693606056399</v>
      </c>
      <c r="P374" s="10">
        <v>4733307.3677500002</v>
      </c>
      <c r="Q374" s="11">
        <v>7.2066972529934938</v>
      </c>
      <c r="R374" s="10">
        <v>15128664.737449994</v>
      </c>
      <c r="S374" s="11">
        <v>15.201871744320275</v>
      </c>
      <c r="T374" s="10">
        <v>54423866.408074826</v>
      </c>
      <c r="U374" s="11">
        <v>14.351564950948131</v>
      </c>
      <c r="V374" s="10">
        <v>201713500.50740594</v>
      </c>
      <c r="W374" s="11">
        <v>20.665159427266737</v>
      </c>
      <c r="X374" s="10">
        <v>5230476.3951099981</v>
      </c>
      <c r="Y374" s="11">
        <v>10.652114226109529</v>
      </c>
      <c r="Z374" s="10">
        <v>34164817.138679989</v>
      </c>
      <c r="AA374" s="11">
        <v>17.441754853845534</v>
      </c>
      <c r="AB374" s="39"/>
      <c r="AC374" s="35">
        <f t="shared" si="9"/>
        <v>15.600506245136621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B375" s="39"/>
      <c r="AC375" s="35" t="e">
        <f t="shared" si="9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B376" s="39"/>
      <c r="AC376" s="35" t="e">
        <f t="shared" si="9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B377" s="39"/>
      <c r="AC377" s="35" t="e">
        <f t="shared" si="9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5:I5"/>
    <mergeCell ref="J5:K5"/>
    <mergeCell ref="L5:M5"/>
    <mergeCell ref="N5:O5"/>
    <mergeCell ref="P5:Q5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:C37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8.1742968317737432</v>
      </c>
      <c r="F370" s="14">
        <v>7380938.0827109721</v>
      </c>
      <c r="G370" s="15">
        <v>7.730892190893746</v>
      </c>
      <c r="H370" s="14">
        <v>1316425.8474035789</v>
      </c>
      <c r="I370" s="15">
        <v>7.7898587579662877</v>
      </c>
      <c r="J370" s="14">
        <v>2053093.5926721462</v>
      </c>
      <c r="K370" s="15">
        <v>8.2757462526888723</v>
      </c>
      <c r="L370" s="14">
        <v>9191.783211856</v>
      </c>
      <c r="M370" s="15">
        <v>10</v>
      </c>
      <c r="N370" s="14">
        <v>51613280.813664153</v>
      </c>
      <c r="O370" s="15">
        <v>8.3273276321713166</v>
      </c>
      <c r="P370" s="14">
        <v>739499.24755417404</v>
      </c>
      <c r="Q370" s="15">
        <v>8.715409383487172</v>
      </c>
      <c r="R370" s="14">
        <v>9705522.5977570061</v>
      </c>
      <c r="S370" s="15">
        <v>7.8784213075496545</v>
      </c>
      <c r="T370" s="14">
        <v>5297218.3916506246</v>
      </c>
      <c r="U370" s="15">
        <v>8.7958457014900855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11585331.049228951</v>
      </c>
      <c r="AA370" s="15">
        <v>7.6487790726655982</v>
      </c>
      <c r="AC370" s="36">
        <f t="shared" si="9"/>
        <v>8.1607192183421606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97257032.20070906</v>
      </c>
      <c r="E373" s="11">
        <v>8.1913715400054752</v>
      </c>
      <c r="F373" s="10">
        <v>8824523.6347800028</v>
      </c>
      <c r="G373" s="11">
        <v>7.5620054582314884</v>
      </c>
      <c r="H373" s="10">
        <v>1373793.7601545001</v>
      </c>
      <c r="I373" s="11">
        <v>7.4762627112933151</v>
      </c>
      <c r="J373" s="10">
        <v>2303982.2821855</v>
      </c>
      <c r="K373" s="11">
        <v>8.2604895144784312</v>
      </c>
      <c r="L373" s="10">
        <v>8141.7768960000003</v>
      </c>
      <c r="M373" s="11">
        <v>10</v>
      </c>
      <c r="N373" s="10">
        <v>55464989.341460638</v>
      </c>
      <c r="O373" s="11">
        <v>8.3825924736901385</v>
      </c>
      <c r="P373" s="10">
        <v>182361.74470800001</v>
      </c>
      <c r="Q373" s="11">
        <v>6.791804053413542</v>
      </c>
      <c r="R373" s="10">
        <v>9846146.1408505198</v>
      </c>
      <c r="S373" s="11">
        <v>7.9536347519493926</v>
      </c>
      <c r="T373" s="10">
        <v>2151834.4758185539</v>
      </c>
      <c r="U373" s="11">
        <v>8.7466171277425158</v>
      </c>
      <c r="V373" s="10">
        <v>3379466.57</v>
      </c>
      <c r="W373" s="11">
        <v>9.3011045802917405</v>
      </c>
      <c r="X373" s="10">
        <v>3183280.4371944987</v>
      </c>
      <c r="Y373" s="11">
        <v>8.2403007167394975</v>
      </c>
      <c r="Z373" s="10">
        <v>10538512.036660872</v>
      </c>
      <c r="AA373" s="11">
        <v>7.5509955527132444</v>
      </c>
      <c r="AC373" s="35">
        <f t="shared" si="10"/>
        <v>8.1514226375592322</v>
      </c>
    </row>
    <row r="374" spans="1:29" s="4" customFormat="1" x14ac:dyDescent="0.2">
      <c r="A374" s="8" t="s">
        <v>237</v>
      </c>
      <c r="B374" s="8" t="s">
        <v>238</v>
      </c>
      <c r="C374" s="8" t="s">
        <v>239</v>
      </c>
      <c r="D374" s="10">
        <v>104123697.72702718</v>
      </c>
      <c r="E374" s="11">
        <v>8.2445944820548611</v>
      </c>
      <c r="F374" s="10">
        <v>9594959.8205941468</v>
      </c>
      <c r="G374" s="11">
        <v>7.6202781100242678</v>
      </c>
      <c r="H374" s="10">
        <v>1249892.2962798399</v>
      </c>
      <c r="I374" s="11">
        <v>7.4009195993443475</v>
      </c>
      <c r="J374" s="10">
        <v>2718735.8288103938</v>
      </c>
      <c r="K374" s="11">
        <v>8.0796344756856104</v>
      </c>
      <c r="L374" s="10">
        <v>7835.8326523470005</v>
      </c>
      <c r="M374" s="11">
        <v>9.9999999999999982</v>
      </c>
      <c r="N374" s="10">
        <v>58649273.603035875</v>
      </c>
      <c r="O374" s="11">
        <v>8.5708555598146532</v>
      </c>
      <c r="P374" s="10">
        <v>188689.18522534502</v>
      </c>
      <c r="Q374" s="11">
        <v>7.0912585814146754</v>
      </c>
      <c r="R374" s="10">
        <v>10289440.666832291</v>
      </c>
      <c r="S374" s="11">
        <v>7.8685736701786988</v>
      </c>
      <c r="T374" s="10">
        <v>2500297.6118750102</v>
      </c>
      <c r="U374" s="11">
        <v>8.7900146181557854</v>
      </c>
      <c r="V374" s="10">
        <v>3468133.2244308423</v>
      </c>
      <c r="W374" s="11">
        <v>8.6746460707125337</v>
      </c>
      <c r="X374" s="10">
        <v>3206307.8114223345</v>
      </c>
      <c r="Y374" s="11">
        <v>8.1765801071612252</v>
      </c>
      <c r="Z374" s="10">
        <v>12250131.845868744</v>
      </c>
      <c r="AA374" s="11">
        <v>7.4114685624986576</v>
      </c>
      <c r="AC374" s="35">
        <f t="shared" si="10"/>
        <v>8.2297768591026355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C375" s="35" t="e">
        <f t="shared" si="10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C376" s="35" t="e">
        <f t="shared" si="10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C377" s="35" t="e">
        <f t="shared" si="10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:C374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176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177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8007471.5610023616</v>
      </c>
      <c r="G370" s="15">
        <v>15.595231748554195</v>
      </c>
      <c r="H370" s="14">
        <v>6814001.7494604923</v>
      </c>
      <c r="I370" s="15">
        <v>13.4935509735762</v>
      </c>
      <c r="J370" s="14">
        <v>12744336.336161371</v>
      </c>
      <c r="K370" s="15">
        <v>16.494544291495284</v>
      </c>
      <c r="L370" s="14">
        <v>37686739.800839856</v>
      </c>
      <c r="M370" s="15">
        <v>19.862509287583585</v>
      </c>
      <c r="N370" s="14">
        <v>191211838.19797498</v>
      </c>
      <c r="O370" s="15">
        <v>18.199963868068977</v>
      </c>
      <c r="P370" s="14">
        <v>241824673.29610795</v>
      </c>
      <c r="Q370" s="15">
        <v>14.318619414280599</v>
      </c>
      <c r="R370" s="14">
        <v>8698282.9215131588</v>
      </c>
      <c r="S370" s="15">
        <v>13.92465533285832</v>
      </c>
      <c r="U370" s="14">
        <f t="shared" si="68"/>
        <v>65252549.447464079</v>
      </c>
      <c r="V370" s="15">
        <f t="shared" si="69"/>
        <v>18.015981047240331</v>
      </c>
      <c r="W370" s="14">
        <f t="shared" si="70"/>
        <v>433036511.49408293</v>
      </c>
      <c r="X370" s="15">
        <f t="shared" si="71"/>
        <v>16.032467988221303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540106802.35332417</v>
      </c>
      <c r="E373" s="11">
        <v>16.26810136420325</v>
      </c>
      <c r="F373" s="10">
        <v>10951853.422318261</v>
      </c>
      <c r="G373" s="11">
        <v>12.996885819782534</v>
      </c>
      <c r="H373" s="10">
        <v>6493960.9879546501</v>
      </c>
      <c r="I373" s="11">
        <v>13.664690453770554</v>
      </c>
      <c r="J373" s="10">
        <v>10739546.365869991</v>
      </c>
      <c r="K373" s="11">
        <v>19.721017604148216</v>
      </c>
      <c r="L373" s="10">
        <v>37909275.031350978</v>
      </c>
      <c r="M373" s="11">
        <v>19.968441383849122</v>
      </c>
      <c r="N373" s="10">
        <v>204422741.50107023</v>
      </c>
      <c r="O373" s="11">
        <v>18.28762245292755</v>
      </c>
      <c r="P373" s="10">
        <v>259416069.61642528</v>
      </c>
      <c r="Q373" s="11">
        <v>14.236563110819013</v>
      </c>
      <c r="R373" s="10">
        <v>10173355.42833511</v>
      </c>
      <c r="S373" s="11">
        <v>15.240907523502015</v>
      </c>
      <c r="U373" s="10">
        <f t="shared" ref="U373:U382" si="72">F373+H373+J373+L373</f>
        <v>66094635.80749388</v>
      </c>
      <c r="V373" s="11">
        <f t="shared" ref="V373:V382" si="73">(F373*G373+H373*I373+J373*K373+L373*M373)/(F373+H373+J373+L373)</f>
        <v>18.15369522525943</v>
      </c>
      <c r="W373" s="10">
        <f t="shared" ref="W373:W382" si="74">N373+P373</f>
        <v>463838811.11749554</v>
      </c>
      <c r="X373" s="11">
        <f t="shared" ref="X373:X382" si="75">(N373*O373+P373*Q373)/(N373+P373)</f>
        <v>16.021943369754641</v>
      </c>
    </row>
    <row r="374" spans="1:24" s="6" customFormat="1" x14ac:dyDescent="0.2">
      <c r="A374" s="8" t="s">
        <v>237</v>
      </c>
      <c r="B374" s="8" t="s">
        <v>238</v>
      </c>
      <c r="C374" s="8" t="s">
        <v>239</v>
      </c>
      <c r="D374" s="10">
        <v>569774424.32206595</v>
      </c>
      <c r="E374" s="11">
        <v>16.04925258822119</v>
      </c>
      <c r="F374" s="10">
        <v>10009663.975360699</v>
      </c>
      <c r="G374" s="11">
        <v>14.067213787516616</v>
      </c>
      <c r="H374" s="10">
        <v>6939041.6095616575</v>
      </c>
      <c r="I374" s="11">
        <v>13.88485486705331</v>
      </c>
      <c r="J374" s="10">
        <v>11241469.931770178</v>
      </c>
      <c r="K374" s="11">
        <v>19.655399962894982</v>
      </c>
      <c r="L374" s="10">
        <v>39638604.437798046</v>
      </c>
      <c r="M374" s="11">
        <v>19.785670816931979</v>
      </c>
      <c r="N374" s="10">
        <v>213270706.00570491</v>
      </c>
      <c r="O374" s="11">
        <v>18.111789024991246</v>
      </c>
      <c r="P374" s="10">
        <v>278222923.61778122</v>
      </c>
      <c r="Q374" s="11">
        <v>13.929153847837757</v>
      </c>
      <c r="R374" s="10">
        <v>10452014.744088966</v>
      </c>
      <c r="S374" s="11">
        <v>15.685213170586156</v>
      </c>
      <c r="U374" s="10">
        <f t="shared" si="72"/>
        <v>67828779.954490572</v>
      </c>
      <c r="V374" s="11">
        <f t="shared" si="73"/>
        <v>18.31652635223627</v>
      </c>
      <c r="W374" s="10">
        <f t="shared" si="74"/>
        <v>491493629.62348616</v>
      </c>
      <c r="X374" s="11">
        <f t="shared" si="75"/>
        <v>15.744098138935025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72"/>
        <v>0</v>
      </c>
      <c r="V375" s="11" t="e">
        <f t="shared" si="73"/>
        <v>#DIV/0!</v>
      </c>
      <c r="W375" s="10">
        <f t="shared" si="74"/>
        <v>0</v>
      </c>
      <c r="X375" s="11" t="e">
        <f t="shared" si="75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72"/>
        <v>0</v>
      </c>
      <c r="V376" s="11" t="e">
        <f t="shared" si="73"/>
        <v>#DIV/0!</v>
      </c>
      <c r="W376" s="10">
        <f t="shared" si="74"/>
        <v>0</v>
      </c>
      <c r="X376" s="11" t="e">
        <f t="shared" si="75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72"/>
        <v>0</v>
      </c>
      <c r="V377" s="11" t="e">
        <f t="shared" si="73"/>
        <v>#DIV/0!</v>
      </c>
      <c r="W377" s="10">
        <f t="shared" si="74"/>
        <v>0</v>
      </c>
      <c r="X377" s="11" t="e">
        <f t="shared" si="75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U6:V6"/>
    <mergeCell ref="U7:V7"/>
    <mergeCell ref="W5:X5"/>
    <mergeCell ref="W6:X6"/>
    <mergeCell ref="W7:X7"/>
    <mergeCell ref="R7:S7"/>
    <mergeCell ref="R6:S6"/>
    <mergeCell ref="F6:G6"/>
    <mergeCell ref="H6:I6"/>
    <mergeCell ref="J6:K6"/>
    <mergeCell ref="L6:M6"/>
    <mergeCell ref="D5:E5"/>
    <mergeCell ref="D6:E6"/>
    <mergeCell ref="F5:G5"/>
    <mergeCell ref="H5:I5"/>
    <mergeCell ref="J5:K5"/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A373" sqref="A373:C374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173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174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7115675.8375000246</v>
      </c>
      <c r="G370" s="15">
        <v>16.552150058405953</v>
      </c>
      <c r="H370" s="14">
        <v>6391776.4145700093</v>
      </c>
      <c r="I370" s="15">
        <v>13.892847567328024</v>
      </c>
      <c r="J370" s="14">
        <v>10350263.32544991</v>
      </c>
      <c r="K370" s="15">
        <v>19.766163089492647</v>
      </c>
      <c r="L370" s="14">
        <v>34438927.186730094</v>
      </c>
      <c r="M370" s="15">
        <v>20.982972465543963</v>
      </c>
      <c r="N370" s="14">
        <v>166129828.72306097</v>
      </c>
      <c r="O370" s="15">
        <v>19.683474841820331</v>
      </c>
      <c r="P370" s="14">
        <v>182585128.92450756</v>
      </c>
      <c r="Q370" s="15">
        <v>16.326909246967187</v>
      </c>
      <c r="R370" s="14">
        <v>7185628.3060612818</v>
      </c>
      <c r="S370" s="15">
        <v>13.36006377218437</v>
      </c>
      <c r="U370" s="14">
        <f t="shared" si="60"/>
        <v>58296642.76425004</v>
      </c>
      <c r="V370" s="15">
        <f t="shared" si="61"/>
        <v>19.448731688348566</v>
      </c>
      <c r="W370" s="14">
        <f t="shared" si="62"/>
        <v>348714957.64756852</v>
      </c>
      <c r="X370" s="15">
        <f t="shared" si="63"/>
        <v>17.925996567833533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442849770.15261525</v>
      </c>
      <c r="E373" s="11">
        <v>18.041882961329794</v>
      </c>
      <c r="F373" s="10">
        <v>8191957.5119400248</v>
      </c>
      <c r="G373" s="11">
        <v>16.39107457986794</v>
      </c>
      <c r="H373" s="10">
        <v>6308410.6998700351</v>
      </c>
      <c r="I373" s="11">
        <v>13.81987984742053</v>
      </c>
      <c r="J373" s="10">
        <v>10035374.89234001</v>
      </c>
      <c r="K373" s="11">
        <v>20.534884438984445</v>
      </c>
      <c r="L373" s="10">
        <v>34832001.672639757</v>
      </c>
      <c r="M373" s="11">
        <v>21.0245151666373</v>
      </c>
      <c r="N373" s="10">
        <v>179384243.42228484</v>
      </c>
      <c r="O373" s="11">
        <v>19.672798022437288</v>
      </c>
      <c r="P373" s="10">
        <v>195465073.81020594</v>
      </c>
      <c r="Q373" s="11">
        <v>16.255359242700788</v>
      </c>
      <c r="R373" s="10">
        <v>8632708.1433345471</v>
      </c>
      <c r="S373" s="11">
        <v>14.322395875267686</v>
      </c>
      <c r="U373" s="10">
        <f t="shared" si="64"/>
        <v>59367744.776789829</v>
      </c>
      <c r="V373" s="11">
        <f t="shared" si="65"/>
        <v>19.536832331451404</v>
      </c>
      <c r="W373" s="10">
        <f t="shared" si="66"/>
        <v>374849317.23249078</v>
      </c>
      <c r="X373" s="11">
        <f t="shared" si="67"/>
        <v>17.890775506683976</v>
      </c>
    </row>
    <row r="374" spans="1:24" s="6" customFormat="1" x14ac:dyDescent="0.2">
      <c r="A374" s="8" t="s">
        <v>237</v>
      </c>
      <c r="B374" s="8" t="s">
        <v>238</v>
      </c>
      <c r="C374" s="8" t="s">
        <v>239</v>
      </c>
      <c r="D374" s="10">
        <v>465650726.59503913</v>
      </c>
      <c r="E374" s="11">
        <v>17.794444456494549</v>
      </c>
      <c r="F374" s="10">
        <v>7739761.6395500265</v>
      </c>
      <c r="G374" s="11">
        <v>16.263141810465704</v>
      </c>
      <c r="H374" s="10">
        <v>6735826.311850002</v>
      </c>
      <c r="I374" s="11">
        <v>14.057670628810909</v>
      </c>
      <c r="J374" s="10">
        <v>10579937.280746892</v>
      </c>
      <c r="K374" s="11">
        <v>20.376166176520982</v>
      </c>
      <c r="L374" s="10">
        <v>35583660.332230009</v>
      </c>
      <c r="M374" s="11">
        <v>21.137097298848097</v>
      </c>
      <c r="N374" s="10">
        <v>185367373.06688648</v>
      </c>
      <c r="O374" s="11">
        <v>19.604112046851814</v>
      </c>
      <c r="P374" s="10">
        <v>210707155.56021485</v>
      </c>
      <c r="Q374" s="11">
        <v>15.830794383399798</v>
      </c>
      <c r="R374" s="10">
        <v>8937012.4035599995</v>
      </c>
      <c r="S374" s="11">
        <v>14.333074502935691</v>
      </c>
      <c r="U374" s="10">
        <f t="shared" si="64"/>
        <v>60639185.564376928</v>
      </c>
      <c r="V374" s="11">
        <f t="shared" si="65"/>
        <v>19.595855528562872</v>
      </c>
      <c r="W374" s="10">
        <f t="shared" si="66"/>
        <v>396074528.6271013</v>
      </c>
      <c r="X374" s="11">
        <f t="shared" si="67"/>
        <v>17.596749860126515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64"/>
        <v>0</v>
      </c>
      <c r="V375" s="11" t="e">
        <f t="shared" si="65"/>
        <v>#DIV/0!</v>
      </c>
      <c r="W375" s="10">
        <f t="shared" si="66"/>
        <v>0</v>
      </c>
      <c r="X375" s="11" t="e">
        <f t="shared" si="67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64"/>
        <v>0</v>
      </c>
      <c r="V376" s="11" t="e">
        <f t="shared" si="65"/>
        <v>#DIV/0!</v>
      </c>
      <c r="W376" s="10">
        <f t="shared" si="66"/>
        <v>0</v>
      </c>
      <c r="X376" s="11" t="e">
        <f t="shared" si="67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64"/>
        <v>0</v>
      </c>
      <c r="V377" s="11" t="e">
        <f t="shared" si="65"/>
        <v>#DIV/0!</v>
      </c>
      <c r="W377" s="10">
        <f t="shared" si="66"/>
        <v>0</v>
      </c>
      <c r="X377" s="11" t="e">
        <f t="shared" si="67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U5:V5"/>
    <mergeCell ref="W5:X5"/>
    <mergeCell ref="U6:V6"/>
    <mergeCell ref="W6:X6"/>
    <mergeCell ref="U7:V7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F394" sqref="F394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5" t="s">
        <v>151</v>
      </c>
      <c r="G8" s="73"/>
      <c r="H8" s="74" t="s">
        <v>152</v>
      </c>
      <c r="I8" s="74"/>
      <c r="J8" s="75" t="s">
        <v>153</v>
      </c>
      <c r="K8" s="73"/>
      <c r="L8" s="67" t="s">
        <v>154</v>
      </c>
      <c r="M8" s="73"/>
      <c r="N8" s="74" t="s">
        <v>155</v>
      </c>
      <c r="O8" s="74"/>
      <c r="P8" s="75" t="s">
        <v>156</v>
      </c>
      <c r="Q8" s="73"/>
      <c r="R8" s="75" t="s">
        <v>169</v>
      </c>
      <c r="S8" s="73"/>
      <c r="U8" s="75" t="s">
        <v>203</v>
      </c>
      <c r="V8" s="73"/>
      <c r="W8" s="75" t="s">
        <v>204</v>
      </c>
      <c r="X8" s="73"/>
    </row>
    <row r="9" spans="1:24" ht="24" customHeight="1" x14ac:dyDescent="0.2">
      <c r="A9" s="60"/>
      <c r="B9" s="60"/>
      <c r="C9" s="60"/>
      <c r="D9" s="58" t="s">
        <v>149</v>
      </c>
      <c r="E9" s="59"/>
      <c r="F9" s="77" t="s">
        <v>157</v>
      </c>
      <c r="G9" s="78"/>
      <c r="H9" s="76" t="s">
        <v>158</v>
      </c>
      <c r="I9" s="76"/>
      <c r="J9" s="77" t="s">
        <v>159</v>
      </c>
      <c r="K9" s="78"/>
      <c r="L9" s="77" t="s">
        <v>160</v>
      </c>
      <c r="M9" s="78"/>
      <c r="N9" s="76" t="s">
        <v>161</v>
      </c>
      <c r="O9" s="76"/>
      <c r="P9" s="77" t="s">
        <v>162</v>
      </c>
      <c r="Q9" s="78"/>
      <c r="R9" s="77" t="s">
        <v>170</v>
      </c>
      <c r="S9" s="78"/>
      <c r="U9" s="77" t="s">
        <v>201</v>
      </c>
      <c r="V9" s="78"/>
      <c r="W9" s="77" t="s">
        <v>202</v>
      </c>
      <c r="X9" s="78"/>
    </row>
    <row r="10" spans="1:24" ht="24" customHeight="1" x14ac:dyDescent="0.2">
      <c r="A10" s="72"/>
      <c r="B10" s="72"/>
      <c r="C10" s="72"/>
      <c r="D10" s="63" t="s">
        <v>150</v>
      </c>
      <c r="E10" s="64"/>
      <c r="F10" s="65" t="s">
        <v>163</v>
      </c>
      <c r="G10" s="66"/>
      <c r="H10" s="79" t="s">
        <v>164</v>
      </c>
      <c r="I10" s="79"/>
      <c r="J10" s="80" t="s">
        <v>165</v>
      </c>
      <c r="K10" s="81"/>
      <c r="L10" s="80" t="s">
        <v>166</v>
      </c>
      <c r="M10" s="81"/>
      <c r="N10" s="79" t="s">
        <v>167</v>
      </c>
      <c r="O10" s="79"/>
      <c r="P10" s="80" t="s">
        <v>168</v>
      </c>
      <c r="Q10" s="81"/>
      <c r="R10" s="80" t="s">
        <v>171</v>
      </c>
      <c r="S10" s="81"/>
      <c r="U10" s="80" t="s">
        <v>205</v>
      </c>
      <c r="V10" s="81"/>
      <c r="W10" s="80" t="s">
        <v>206</v>
      </c>
      <c r="X10" s="81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8.1742968317737432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8.1287700170821484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8.201709323054299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>
        <v>97257032.20070906</v>
      </c>
      <c r="E376" s="11">
        <v>8.1913715400054752</v>
      </c>
      <c r="F376" s="10">
        <v>2759895.9103782689</v>
      </c>
      <c r="G376" s="11">
        <v>2.9222123491031415</v>
      </c>
      <c r="H376" s="10">
        <v>185550.28808461499</v>
      </c>
      <c r="I376" s="11">
        <v>8.3885012248894721</v>
      </c>
      <c r="J376" s="10">
        <v>704171.4735299811</v>
      </c>
      <c r="K376" s="11">
        <v>8.122338721175872</v>
      </c>
      <c r="L376" s="10">
        <v>3077273.3587111766</v>
      </c>
      <c r="M376" s="11">
        <v>8.0146240005555978</v>
      </c>
      <c r="N376" s="10">
        <v>25038498.078785066</v>
      </c>
      <c r="O376" s="11">
        <v>8.3637575804549478</v>
      </c>
      <c r="P376" s="10">
        <v>63950995.806219384</v>
      </c>
      <c r="Q376" s="11">
        <v>8.0661488748665349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5.94690752245367</v>
      </c>
      <c r="W376" s="10">
        <f t="shared" si="58"/>
        <v>88989493.885004446</v>
      </c>
      <c r="X376" s="11">
        <f t="shared" si="59"/>
        <v>8.1498854450816047</v>
      </c>
    </row>
    <row r="377" spans="1:24" s="6" customFormat="1" x14ac:dyDescent="0.2">
      <c r="A377" s="8" t="s">
        <v>237</v>
      </c>
      <c r="B377" s="8" t="s">
        <v>238</v>
      </c>
      <c r="C377" s="8" t="s">
        <v>239</v>
      </c>
      <c r="D377" s="10">
        <v>104123697.72702718</v>
      </c>
      <c r="E377" s="11">
        <v>8.2445944820548611</v>
      </c>
      <c r="F377" s="10">
        <v>2269902.3358106748</v>
      </c>
      <c r="G377" s="11">
        <v>6.5796848277456004</v>
      </c>
      <c r="H377" s="10">
        <v>203215.29771165398</v>
      </c>
      <c r="I377" s="11">
        <v>8.1566593608225979</v>
      </c>
      <c r="J377" s="10">
        <v>661532.65102329082</v>
      </c>
      <c r="K377" s="11">
        <v>8.1281362330566296</v>
      </c>
      <c r="L377" s="10">
        <v>4054944.1055680243</v>
      </c>
      <c r="M377" s="11">
        <v>7.9263949195278096</v>
      </c>
      <c r="N377" s="10">
        <v>27903332.938818302</v>
      </c>
      <c r="O377" s="11">
        <v>8.1979913099986792</v>
      </c>
      <c r="P377" s="10">
        <v>67515768.057566255</v>
      </c>
      <c r="Q377" s="11">
        <v>7.9944029048485588</v>
      </c>
      <c r="R377" s="10">
        <v>1515002.340528968</v>
      </c>
      <c r="S377" s="11">
        <v>23.661491306173758</v>
      </c>
      <c r="U377" s="10">
        <f t="shared" si="56"/>
        <v>7189594.3901136443</v>
      </c>
      <c r="V377" s="11">
        <f t="shared" si="57"/>
        <v>7.5262821309674228</v>
      </c>
      <c r="W377" s="10">
        <f t="shared" si="58"/>
        <v>95419100.996384561</v>
      </c>
      <c r="X377" s="11">
        <f t="shared" si="59"/>
        <v>8.0539381026450876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56"/>
        <v>0</v>
      </c>
      <c r="V378" s="11" t="e">
        <f t="shared" si="57"/>
        <v>#DIV/0!</v>
      </c>
      <c r="W378" s="10">
        <f t="shared" si="58"/>
        <v>0</v>
      </c>
      <c r="X378" s="11" t="e">
        <f t="shared" si="59"/>
        <v>#DIV/0!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56"/>
        <v>0</v>
      </c>
      <c r="V379" s="11" t="e">
        <f t="shared" si="57"/>
        <v>#DIV/0!</v>
      </c>
      <c r="W379" s="10">
        <f t="shared" si="58"/>
        <v>0</v>
      </c>
      <c r="X379" s="11" t="e">
        <f t="shared" si="59"/>
        <v>#DIV/0!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56"/>
        <v>0</v>
      </c>
      <c r="V380" s="11" t="e">
        <f t="shared" si="57"/>
        <v>#DIV/0!</v>
      </c>
      <c r="W380" s="10">
        <f t="shared" si="58"/>
        <v>0</v>
      </c>
      <c r="X380" s="11" t="e">
        <f t="shared" si="59"/>
        <v>#DIV/0!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U8:V8"/>
    <mergeCell ref="W8:X8"/>
    <mergeCell ref="U9:V9"/>
    <mergeCell ref="W9:X9"/>
    <mergeCell ref="U10:V10"/>
    <mergeCell ref="W10:X10"/>
    <mergeCell ref="H8:I8"/>
    <mergeCell ref="J8:K8"/>
    <mergeCell ref="L8:M8"/>
    <mergeCell ref="N8:O8"/>
    <mergeCell ref="P8:Q8"/>
    <mergeCell ref="R10:S10"/>
    <mergeCell ref="F10:G10"/>
    <mergeCell ref="H10:I10"/>
    <mergeCell ref="J10:K10"/>
    <mergeCell ref="L10:M10"/>
    <mergeCell ref="N10:O10"/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2026-06-02T05:00:21Z</dcterms:modified>
</cp:coreProperties>
</file>