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25" activeTab="1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<sst xmlns="http://schemas.openxmlformats.org/spreadsheetml/2006/main" count="484" uniqueCount="105">
  <si>
    <t>(млн.сом / проценты)</t>
  </si>
  <si>
    <t>-</t>
  </si>
  <si>
    <t>Прирост за месяц</t>
  </si>
  <si>
    <t>Прирост за год</t>
  </si>
  <si>
    <t xml:space="preserve">Денежная база 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</si>
  <si>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</si>
  <si>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</si>
  <si>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</si>
  <si>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</si>
  <si>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 xml:space="preserve"> 01.01.08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</si>
  <si>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</si>
  <si>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</si>
  <si>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</si>
  <si>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</si>
  <si>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</si>
  <si>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</si>
  <si>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</si>
  <si>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</si>
  <si>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</si>
  <si>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</si>
  <si>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</si>
  <si>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</si>
  <si>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</si>
  <si>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</si>
  <si>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</si>
  <si>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</si>
  <si>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</si>
  <si>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</si>
  <si>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</si>
  <si>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</si>
  <si>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</si>
  <si>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</si>
  <si>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</si>
  <si>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</si>
  <si>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</si>
  <si>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</si>
  <si>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</si>
  <si>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</si>
  <si>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</si>
  <si>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</si>
  <si>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</si>
  <si>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</si>
  <si>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</si>
  <si>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Валютные интервенции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</si>
  <si>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</si>
  <si>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</si>
  <si>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</si>
  <si>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</si>
  <si>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</si>
  <si>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</si>
  <si>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2008 год</t>
  </si>
  <si>
    <t>операции репо</t>
  </si>
  <si>
    <t>Прирост с начала года</t>
  </si>
  <si>
    <t xml:space="preserve">ИПЦ </t>
  </si>
  <si>
    <t>(проценты / сом/долл.)</t>
  </si>
  <si>
    <t>(млн. долл США)</t>
  </si>
  <si>
    <t>Темп прироста реального ВВП</t>
  </si>
  <si>
    <t>Темп прироста учетного курса</t>
  </si>
  <si>
    <t>Таблица 1. Основные макроэкономические показатели Кыргызской Республики</t>
  </si>
  <si>
    <t>Таблица 2. Денежные агрегаты</t>
  </si>
  <si>
    <t>Таблица 6. Операции НБКР на открытом рынке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</si>
  <si>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</si>
  <si>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</si>
  <si>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</si>
  <si>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</si>
  <si>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</si>
  <si>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</si>
  <si>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</si>
  <si>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</si>
  <si>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Таблица 4. Валютный курс </t>
  </si>
  <si>
    <t>Таблица 7. Аукционы нот НБКР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</si>
  <si>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</si>
  <si>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</si>
  <si>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</si>
  <si>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</si>
  <si>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</si>
  <si>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</si>
  <si>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</si>
  <si>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>Таблица 5. Операции НБКР на валютном рынке</t>
  </si>
  <si>
    <t>Таблица 8. Аукционы ГКВ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</si>
  <si>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</si>
  <si>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</si>
  <si>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</si>
  <si>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</si>
  <si>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</si>
  <si>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</si>
  <si>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>янв.-апр.08</t>
  </si>
  <si>
    <t>янв.-апр.09</t>
  </si>
  <si>
    <t xml:space="preserve"> от 61 до 90 дней</t>
  </si>
  <si>
    <t xml:space="preserve"> от  91 до 180 дней </t>
  </si>
  <si>
    <t xml:space="preserve"> от  181 до 360 дней </t>
  </si>
  <si>
    <t xml:space="preserve"> -</t>
  </si>
  <si>
    <t>Учетная ставка (на конец периода)</t>
  </si>
  <si>
    <t>Кредиты "овернайт" (на конец периода)</t>
  </si>
  <si>
    <t xml:space="preserve"> 01.04.08</t>
  </si>
  <si>
    <t>Таблица 9. Процентные ставки на межбанковском кредитном рынке</t>
  </si>
  <si>
    <t>Кредиты в нац.валюте</t>
  </si>
  <si>
    <t>Кредиты в ин.валюте</t>
  </si>
  <si>
    <t>Таблица 10. Объем операций на межбанковском кредитном рынке</t>
  </si>
  <si>
    <t>Общий объем</t>
  </si>
  <si>
    <t>Таблица 12. Кредиты, выданные коммерческими банками</t>
  </si>
  <si>
    <t xml:space="preserve">Таблица 11. Депозиты, принятые коммерческими банками </t>
  </si>
  <si>
    <t xml:space="preserve">апрель 2009 </t>
  </si>
  <si>
    <t xml:space="preserve"> 01.05.08</t>
  </si>
  <si>
    <t>Таблица 3. Международные резервы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</si>
</sst>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0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164" fontId="18" fillId="0" borderId="0" xfId="18" applyNumberFormat="1" applyFont="1" applyFill="1">
      <alignment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8" fillId="0" borderId="0" xfId="18" applyFont="1" applyFill="1" applyBorder="1">
      <alignment/>
      <protection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169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 indent="1"/>
    </xf>
    <xf numFmtId="164" fontId="7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/>
    </xf>
    <xf numFmtId="169" fontId="3" fillId="0" borderId="0" xfId="0" applyNumberFormat="1" applyFont="1" applyAlignment="1">
      <alignment horizontal="right"/>
    </xf>
    <xf numFmtId="169" fontId="7" fillId="0" borderId="0" xfId="0" applyNumberFormat="1" applyFont="1" applyBorder="1" applyAlignment="1">
      <alignment horizontal="right" vertical="center" wrapText="1"/>
    </xf>
    <xf numFmtId="169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233593"/>
        <c:axId val="17558018"/>
      </c:lineChart>
      <c:catAx>
        <c:axId val="3923359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17558018"/>
        <c:crosses val="autoZero"/>
        <c:auto val="0"/>
        <c:lblOffset val="100"/>
        <c:noMultiLvlLbl val="0"/>
      </c:catAx>
      <c:valAx>
        <c:axId val="1755801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23359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4717149"/>
        <c:axId val="6691002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-50.799238000000514</c:v>
                </c:pt>
                <c:pt idx="5">
                  <c:v>169.03982599999927</c:v>
                </c:pt>
                <c:pt idx="6">
                  <c:v>-23.653739999999743</c:v>
                </c:pt>
                <c:pt idx="7">
                  <c:v>-70.1806059999999</c:v>
                </c:pt>
                <c:pt idx="8">
                  <c:v>-67.40436299999965</c:v>
                </c:pt>
                <c:pt idx="9">
                  <c:v>35.47091499999988</c:v>
                </c:pt>
                <c:pt idx="10">
                  <c:v>-62.356463999999505</c:v>
                </c:pt>
                <c:pt idx="11">
                  <c:v>85.06154599999991</c:v>
                </c:pt>
                <c:pt idx="12">
                  <c:v>395.9099960000003</c:v>
                </c:pt>
                <c:pt idx="13">
                  <c:v>-374.932503</c:v>
                </c:pt>
                <c:pt idx="14">
                  <c:v>6.016782000000603</c:v>
                </c:pt>
                <c:pt idx="15">
                  <c:v>-78.42803699999968</c:v>
                </c:pt>
                <c:pt idx="16">
                  <c:v>-58.15063000000009</c:v>
                </c:pt>
                <c:pt idx="17">
                  <c:v>30.526137999999264</c:v>
                </c:pt>
                <c:pt idx="18">
                  <c:v>24.918861999999535</c:v>
                </c:pt>
                <c:pt idx="19">
                  <c:v>-42.19607400000041</c:v>
                </c:pt>
                <c:pt idx="20">
                  <c:v>15.09262200000012</c:v>
                </c:pt>
                <c:pt idx="21">
                  <c:v>-18.95130199999994</c:v>
                </c:pt>
                <c:pt idx="22">
                  <c:v>19.567113000000063</c:v>
                </c:pt>
                <c:pt idx="23">
                  <c:v>3.9134226000001036</c:v>
                </c:pt>
                <c:pt idx="24">
                  <c:v>-18.889976000000047</c:v>
                </c:pt>
                <c:pt idx="25">
                  <c:v>137.396656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5319287"/>
        <c:axId val="51002672"/>
      </c:lineChart>
      <c:catAx>
        <c:axId val="4471714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66910022"/>
        <c:crosses val="autoZero"/>
        <c:auto val="0"/>
        <c:lblOffset val="100"/>
        <c:noMultiLvlLbl val="0"/>
      </c:catAx>
      <c:valAx>
        <c:axId val="6691002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717149"/>
        <c:crossesAt val="1"/>
        <c:crossBetween val="between"/>
        <c:dispUnits/>
        <c:majorUnit val="2000"/>
        <c:minorUnit val="100"/>
      </c:valAx>
      <c:catAx>
        <c:axId val="65319287"/>
        <c:scaling>
          <c:orientation val="minMax"/>
        </c:scaling>
        <c:axPos val="b"/>
        <c:delete val="1"/>
        <c:majorTickMark val="in"/>
        <c:minorTickMark val="none"/>
        <c:tickLblPos val="nextTo"/>
        <c:crossAx val="51002672"/>
        <c:crossesAt val="39"/>
        <c:auto val="0"/>
        <c:lblOffset val="100"/>
        <c:noMultiLvlLbl val="0"/>
      </c:catAx>
      <c:valAx>
        <c:axId val="5100267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287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370865"/>
        <c:axId val="37575738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370865"/>
        <c:axId val="37575738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37323"/>
        <c:axId val="23735908"/>
      </c:line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575738"/>
        <c:crosses val="autoZero"/>
        <c:auto val="0"/>
        <c:lblOffset val="100"/>
        <c:noMultiLvlLbl val="0"/>
      </c:catAx>
      <c:valAx>
        <c:axId val="3757573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370865"/>
        <c:crossesAt val="1"/>
        <c:crossBetween val="between"/>
        <c:dispUnits/>
        <c:majorUnit val="1"/>
      </c:valAx>
      <c:catAx>
        <c:axId val="2637323"/>
        <c:scaling>
          <c:orientation val="minMax"/>
        </c:scaling>
        <c:axPos val="b"/>
        <c:delete val="1"/>
        <c:majorTickMark val="in"/>
        <c:minorTickMark val="none"/>
        <c:tickLblPos val="nextTo"/>
        <c:crossAx val="23735908"/>
        <c:crosses val="autoZero"/>
        <c:auto val="0"/>
        <c:lblOffset val="100"/>
        <c:noMultiLvlLbl val="0"/>
      </c:catAx>
      <c:valAx>
        <c:axId val="2373590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3732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375"/>
          <c:w val="0.901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2296581"/>
        <c:axId val="4356036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296581"/>
        <c:axId val="43560366"/>
      </c:lineChart>
      <c:catAx>
        <c:axId val="122965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22965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3804435"/>
        <c:axId val="12913324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804435"/>
        <c:axId val="12913324"/>
      </c:lineChart>
      <c:catAx>
        <c:axId val="238044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12913324"/>
        <c:crosses val="autoZero"/>
        <c:auto val="1"/>
        <c:lblOffset val="100"/>
        <c:noMultiLvlLbl val="0"/>
      </c:catAx>
      <c:valAx>
        <c:axId val="1291332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38044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9111053"/>
        <c:axId val="3934629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572327"/>
        <c:axId val="32933216"/>
      </c:line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6294"/>
        <c:crosses val="autoZero"/>
        <c:auto val="1"/>
        <c:lblOffset val="100"/>
        <c:noMultiLvlLbl val="0"/>
      </c:catAx>
      <c:valAx>
        <c:axId val="3934629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9111053"/>
        <c:crossesAt val="1"/>
        <c:crossBetween val="between"/>
        <c:dispUnits/>
        <c:majorUnit val="400"/>
      </c:valAx>
      <c:catAx>
        <c:axId val="18572327"/>
        <c:scaling>
          <c:orientation val="minMax"/>
        </c:scaling>
        <c:axPos val="b"/>
        <c:delete val="1"/>
        <c:majorTickMark val="in"/>
        <c:minorTickMark val="none"/>
        <c:tickLblPos val="nextTo"/>
        <c:crossAx val="32933216"/>
        <c:crosses val="autoZero"/>
        <c:auto val="1"/>
        <c:lblOffset val="100"/>
        <c:noMultiLvlLbl val="0"/>
      </c:catAx>
      <c:valAx>
        <c:axId val="3293321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1857232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375"/>
          <c:w val="0.901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7963489"/>
        <c:axId val="5034481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963489"/>
        <c:axId val="50344810"/>
      </c:lineChart>
      <c:catAx>
        <c:axId val="279634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0344810"/>
        <c:crosses val="autoZero"/>
        <c:auto val="1"/>
        <c:lblOffset val="100"/>
        <c:noMultiLvlLbl val="0"/>
      </c:catAx>
      <c:valAx>
        <c:axId val="5034481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79634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375"/>
          <c:w val="0.901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450107"/>
        <c:axId val="5139778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450107"/>
        <c:axId val="51397780"/>
      </c:lineChart>
      <c:catAx>
        <c:axId val="504501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1397780"/>
        <c:crosses val="autoZero"/>
        <c:auto val="1"/>
        <c:lblOffset val="100"/>
        <c:noMultiLvlLbl val="0"/>
      </c:catAx>
      <c:valAx>
        <c:axId val="5139778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04501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375"/>
          <c:w val="0.901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926837"/>
        <c:axId val="247062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926837"/>
        <c:axId val="2470622"/>
      </c:lineChart>
      <c:catAx>
        <c:axId val="599268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470622"/>
        <c:crosses val="autoZero"/>
        <c:auto val="1"/>
        <c:lblOffset val="100"/>
        <c:noMultiLvlLbl val="0"/>
      </c:catAx>
      <c:valAx>
        <c:axId val="24706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99268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375"/>
          <c:w val="0.901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235599"/>
        <c:axId val="6590266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235599"/>
        <c:axId val="65902664"/>
      </c:lineChart>
      <c:catAx>
        <c:axId val="2223559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5902664"/>
        <c:crosses val="autoZero"/>
        <c:auto val="1"/>
        <c:lblOffset val="100"/>
        <c:noMultiLvlLbl val="0"/>
      </c:catAx>
      <c:valAx>
        <c:axId val="659026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2223559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6375"/>
          <c:w val="0.901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253065"/>
        <c:axId val="36515538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253065"/>
        <c:axId val="36515538"/>
      </c:lineChart>
      <c:catAx>
        <c:axId val="5625306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6515538"/>
        <c:crosses val="autoZero"/>
        <c:auto val="1"/>
        <c:lblOffset val="100"/>
        <c:noMultiLvlLbl val="0"/>
      </c:catAx>
      <c:valAx>
        <c:axId val="3651553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25306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204387"/>
        <c:axId val="4968572"/>
      </c:lineChart>
      <c:catAx>
        <c:axId val="6020438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4968572"/>
        <c:crosses val="autoZero"/>
        <c:auto val="0"/>
        <c:lblOffset val="100"/>
        <c:noMultiLvlLbl val="0"/>
      </c:catAx>
      <c:valAx>
        <c:axId val="496857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020438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5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088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7896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002625" y="17907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002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002625" y="517207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19983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19983450" y="44291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0967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143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1834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0">
      <selection activeCell="K38" sqref="K38"/>
    </sheetView>
  </sheetViews>
  <sheetFormatPr defaultColWidth="9.00390625" defaultRowHeight="12.75"/>
  <cols>
    <col min="1" max="1" width="22.75390625" style="24" customWidth="1"/>
    <col min="2" max="4" width="9.25390625" style="24" customWidth="1"/>
    <col min="5" max="6" width="9.25390625" style="25" customWidth="1"/>
    <col min="7" max="7" width="9.25390625" style="26" customWidth="1"/>
    <col min="8" max="8" width="9.25390625" style="24" customWidth="1"/>
    <col min="9" max="9" width="11.125" style="24" customWidth="1"/>
    <col min="10" max="13" width="8.25390625" style="24" customWidth="1"/>
    <col min="14" max="16384" width="8.00390625" style="24" customWidth="1"/>
  </cols>
  <sheetData>
    <row r="1" spans="1:9" ht="15.75">
      <c r="A1" s="142" t="s">
        <v>20</v>
      </c>
      <c r="B1" s="142"/>
      <c r="C1" s="142"/>
      <c r="D1" s="142"/>
      <c r="E1" s="142"/>
      <c r="F1" s="142"/>
      <c r="G1" s="142"/>
      <c r="H1" s="142"/>
      <c r="I1" s="142"/>
    </row>
    <row r="2" spans="1:9" ht="15.75">
      <c r="A2" s="143" t="s">
        <v>102</v>
      </c>
      <c r="B2" s="143"/>
      <c r="C2" s="143"/>
      <c r="D2" s="143"/>
      <c r="E2" s="143"/>
      <c r="F2" s="143"/>
      <c r="G2" s="143"/>
      <c r="H2" s="143"/>
      <c r="I2" s="143"/>
    </row>
    <row r="3" spans="1:9" ht="15.75">
      <c r="A3" s="72"/>
      <c r="B3" s="72"/>
      <c r="C3" s="72"/>
      <c r="D3" s="72"/>
      <c r="E3" s="72"/>
      <c r="F3" s="72"/>
      <c r="G3" s="72"/>
      <c r="H3" s="72"/>
      <c r="I3" s="72"/>
    </row>
    <row r="4" spans="1:3" ht="15" customHeight="1">
      <c r="A4" s="51" t="s">
        <v>58</v>
      </c>
      <c r="B4" s="23"/>
      <c r="C4" s="23"/>
    </row>
    <row r="5" spans="1:6" ht="15" customHeight="1">
      <c r="A5" s="18" t="s">
        <v>54</v>
      </c>
      <c r="B5" s="27"/>
      <c r="C5" s="27"/>
      <c r="D5" s="28"/>
      <c r="E5" s="29"/>
      <c r="F5" s="29"/>
    </row>
    <row r="6" spans="1:8" s="34" customFormat="1" ht="23.25" customHeight="1">
      <c r="A6" s="79"/>
      <c r="B6" s="80" t="s">
        <v>50</v>
      </c>
      <c r="C6" s="80" t="s">
        <v>86</v>
      </c>
      <c r="D6" s="80" t="s">
        <v>87</v>
      </c>
      <c r="E6" s="80">
        <v>39873</v>
      </c>
      <c r="F6" s="80">
        <v>39904</v>
      </c>
      <c r="G6" s="54"/>
      <c r="H6" s="54"/>
    </row>
    <row r="7" spans="1:12" ht="24.75" customHeight="1">
      <c r="A7" s="36" t="s">
        <v>56</v>
      </c>
      <c r="B7" s="75">
        <v>7.6</v>
      </c>
      <c r="C7" s="75">
        <v>6.3</v>
      </c>
      <c r="D7" s="75">
        <v>0.5</v>
      </c>
      <c r="E7" s="75">
        <v>0.2</v>
      </c>
      <c r="F7" s="75">
        <v>0.5</v>
      </c>
      <c r="G7" s="30"/>
      <c r="H7" s="132"/>
      <c r="I7" s="132"/>
      <c r="J7" s="132"/>
      <c r="K7" s="132"/>
      <c r="L7" s="132"/>
    </row>
    <row r="8" spans="1:12" ht="15" customHeight="1">
      <c r="A8" s="36" t="s">
        <v>53</v>
      </c>
      <c r="B8" s="131">
        <v>20</v>
      </c>
      <c r="C8" s="131">
        <v>7.2</v>
      </c>
      <c r="D8" s="131">
        <v>0.8</v>
      </c>
      <c r="E8" s="131">
        <v>-0.402678894392821</v>
      </c>
      <c r="F8" s="131">
        <v>0.4</v>
      </c>
      <c r="H8" s="132"/>
      <c r="I8" s="132"/>
      <c r="J8" s="132"/>
      <c r="K8" s="132"/>
      <c r="L8" s="132"/>
    </row>
    <row r="9" spans="1:12" ht="24" customHeight="1">
      <c r="A9" s="36" t="s">
        <v>10</v>
      </c>
      <c r="B9" s="76">
        <v>15.22</v>
      </c>
      <c r="C9" s="76">
        <v>8.28</v>
      </c>
      <c r="D9" s="76">
        <v>11.77</v>
      </c>
      <c r="E9" s="76">
        <v>12.79</v>
      </c>
      <c r="F9" s="76">
        <v>11.77</v>
      </c>
      <c r="G9" s="33"/>
      <c r="H9" s="132"/>
      <c r="I9" s="132"/>
      <c r="J9" s="132"/>
      <c r="K9" s="132"/>
      <c r="L9" s="132"/>
    </row>
    <row r="10" spans="1:12" ht="27" customHeight="1">
      <c r="A10" s="36" t="s">
        <v>11</v>
      </c>
      <c r="B10" s="73">
        <v>39.4181</v>
      </c>
      <c r="C10" s="73">
        <v>36.4426</v>
      </c>
      <c r="D10" s="74">
        <v>43.1442</v>
      </c>
      <c r="E10" s="74">
        <v>42.6295</v>
      </c>
      <c r="F10" s="74">
        <v>43.1442</v>
      </c>
      <c r="H10" s="74"/>
      <c r="I10" s="74"/>
      <c r="J10" s="74"/>
      <c r="K10" s="74"/>
      <c r="L10" s="74"/>
    </row>
    <row r="11" spans="1:12" s="31" customFormat="1" ht="25.5" customHeight="1">
      <c r="A11" s="36" t="s">
        <v>57</v>
      </c>
      <c r="B11" s="77">
        <v>11.040654895376733</v>
      </c>
      <c r="C11" s="78">
        <v>2.6586814202170075</v>
      </c>
      <c r="D11" s="78">
        <v>9.452764085534298</v>
      </c>
      <c r="E11" s="78">
        <v>3.5651814780622857</v>
      </c>
      <c r="F11" s="78">
        <v>1.2073798660551915</v>
      </c>
      <c r="G11" s="26"/>
      <c r="H11" s="132"/>
      <c r="I11" s="132"/>
      <c r="J11" s="132"/>
      <c r="K11" s="132"/>
      <c r="L11" s="132"/>
    </row>
    <row r="12" spans="1:9" s="31" customFormat="1" ht="15" customHeight="1">
      <c r="A12" s="38"/>
      <c r="B12" s="61"/>
      <c r="C12" s="61"/>
      <c r="D12" s="61"/>
      <c r="E12" s="61"/>
      <c r="F12" s="61"/>
      <c r="G12" s="26"/>
      <c r="I12" s="32"/>
    </row>
    <row r="13" spans="1:9" s="31" customFormat="1" ht="15" customHeight="1">
      <c r="A13" s="51" t="s">
        <v>59</v>
      </c>
      <c r="B13" s="61"/>
      <c r="C13" s="61"/>
      <c r="D13" s="61"/>
      <c r="E13" s="61"/>
      <c r="F13" s="61"/>
      <c r="G13" s="26"/>
      <c r="I13" s="32"/>
    </row>
    <row r="14" spans="1:9" s="31" customFormat="1" ht="15" customHeight="1">
      <c r="A14" s="18" t="s">
        <v>8</v>
      </c>
      <c r="B14" s="61"/>
      <c r="C14" s="61"/>
      <c r="D14" s="61"/>
      <c r="E14" s="61"/>
      <c r="F14" s="61"/>
      <c r="G14" s="26"/>
      <c r="I14" s="32"/>
    </row>
    <row r="15" spans="1:9" s="31" customFormat="1" ht="26.25" customHeight="1">
      <c r="A15" s="81"/>
      <c r="B15" s="82" t="s">
        <v>9</v>
      </c>
      <c r="C15" s="84" t="s">
        <v>94</v>
      </c>
      <c r="D15" s="84" t="s">
        <v>103</v>
      </c>
      <c r="E15" s="83">
        <v>39814</v>
      </c>
      <c r="F15" s="83">
        <v>39904</v>
      </c>
      <c r="G15" s="83">
        <v>39934</v>
      </c>
      <c r="H15" s="85" t="s">
        <v>2</v>
      </c>
      <c r="I15" s="85" t="s">
        <v>52</v>
      </c>
    </row>
    <row r="16" spans="1:9" s="31" customFormat="1" ht="15" customHeight="1">
      <c r="A16" s="36" t="s">
        <v>5</v>
      </c>
      <c r="B16" s="35">
        <v>27561.852</v>
      </c>
      <c r="C16" s="35">
        <v>25605.153</v>
      </c>
      <c r="D16" s="35">
        <v>26533.729199999998</v>
      </c>
      <c r="E16" s="35">
        <v>30803.2785</v>
      </c>
      <c r="F16" s="35">
        <v>25777.8544</v>
      </c>
      <c r="G16" s="35">
        <v>27230.6898</v>
      </c>
      <c r="H16" s="35">
        <f>G16-F16</f>
        <v>1452.8354</v>
      </c>
      <c r="I16" s="35">
        <f>G16-E16</f>
        <v>-3572.5887000000002</v>
      </c>
    </row>
    <row r="17" spans="1:9" s="31" customFormat="1" ht="15" customHeight="1">
      <c r="A17" s="36" t="s">
        <v>4</v>
      </c>
      <c r="B17" s="35">
        <v>31575.8529</v>
      </c>
      <c r="C17" s="35">
        <v>29113.2995</v>
      </c>
      <c r="D17" s="35">
        <v>30071.5248</v>
      </c>
      <c r="E17" s="35">
        <v>35150.786100000005</v>
      </c>
      <c r="F17" s="35">
        <v>29705.644800000002</v>
      </c>
      <c r="G17" s="35">
        <v>31339.8135</v>
      </c>
      <c r="H17" s="35">
        <f>G17-F17</f>
        <v>1634.1686999999984</v>
      </c>
      <c r="I17" s="35">
        <f>G17-E17</f>
        <v>-3810.9726000000046</v>
      </c>
    </row>
    <row r="18" spans="1:9" s="31" customFormat="1" ht="15" customHeight="1">
      <c r="A18" s="36" t="s">
        <v>6</v>
      </c>
      <c r="B18" s="35">
        <v>43017.9822</v>
      </c>
      <c r="C18" s="35">
        <v>41267.14304</v>
      </c>
      <c r="D18" s="35">
        <v>42566.15018</v>
      </c>
      <c r="E18" s="35">
        <v>48453.18036</v>
      </c>
      <c r="F18" s="35">
        <v>41122.33203311</v>
      </c>
      <c r="G18" s="35">
        <v>43041.33330439</v>
      </c>
      <c r="H18" s="35">
        <f>G18-F18</f>
        <v>1919.0012712800017</v>
      </c>
      <c r="I18" s="35">
        <f>G18-E18</f>
        <v>-5411.84705561</v>
      </c>
    </row>
    <row r="19" spans="1:9" s="31" customFormat="1" ht="15" customHeight="1">
      <c r="A19" s="87" t="s">
        <v>7</v>
      </c>
      <c r="B19" s="56">
        <v>25.297828739038113</v>
      </c>
      <c r="C19" s="56">
        <v>26.173544953329337</v>
      </c>
      <c r="D19" s="56">
        <v>26.24942952818187</v>
      </c>
      <c r="E19" s="56">
        <v>24.537956781735687</v>
      </c>
      <c r="F19" s="56">
        <v>24.19430113138966</v>
      </c>
      <c r="G19" s="56">
        <v>24.055165633938127</v>
      </c>
      <c r="H19" s="34"/>
      <c r="I19" s="34"/>
    </row>
    <row r="20" ht="15.75" customHeight="1"/>
    <row r="21" spans="1:6" s="44" customFormat="1" ht="15" customHeight="1">
      <c r="A21" s="43" t="s">
        <v>104</v>
      </c>
      <c r="B21" s="49"/>
      <c r="C21" s="50"/>
      <c r="D21" s="50"/>
      <c r="E21" s="59"/>
      <c r="F21" s="60"/>
    </row>
    <row r="22" spans="1:6" s="44" customFormat="1" ht="15" customHeight="1">
      <c r="A22" s="48" t="s">
        <v>55</v>
      </c>
      <c r="B22" s="49"/>
      <c r="C22" s="50"/>
      <c r="D22" s="50"/>
      <c r="E22" s="59"/>
      <c r="F22" s="60"/>
    </row>
    <row r="23" spans="1:9" s="44" customFormat="1" ht="24" customHeight="1">
      <c r="A23" s="81"/>
      <c r="B23" s="82" t="s">
        <v>9</v>
      </c>
      <c r="C23" s="84" t="s">
        <v>94</v>
      </c>
      <c r="D23" s="84" t="s">
        <v>103</v>
      </c>
      <c r="E23" s="83">
        <v>39814</v>
      </c>
      <c r="F23" s="83">
        <v>39904</v>
      </c>
      <c r="G23" s="83">
        <v>39934</v>
      </c>
      <c r="H23" s="85" t="s">
        <v>2</v>
      </c>
      <c r="I23" s="85" t="s">
        <v>52</v>
      </c>
    </row>
    <row r="24" spans="1:9" s="45" customFormat="1" ht="26.25" customHeight="1">
      <c r="A24" s="36" t="s">
        <v>28</v>
      </c>
      <c r="B24" s="46">
        <v>1176.570378</v>
      </c>
      <c r="C24" s="46">
        <v>1140.53</v>
      </c>
      <c r="D24" s="47">
        <v>1121.24</v>
      </c>
      <c r="E24" s="47">
        <v>1224.62</v>
      </c>
      <c r="F24" s="47">
        <v>1046.63</v>
      </c>
      <c r="G24" s="47">
        <v>1483.11</v>
      </c>
      <c r="H24" s="130">
        <f>G24-F24</f>
        <v>436.4799999999998</v>
      </c>
      <c r="I24" s="130">
        <f>G24-E24</f>
        <v>258.49</v>
      </c>
    </row>
    <row r="26" spans="1:2" s="2" customFormat="1" ht="15.75" customHeight="1">
      <c r="A26" s="52" t="s">
        <v>69</v>
      </c>
      <c r="B26" s="1"/>
    </row>
    <row r="27" s="2" customFormat="1" ht="9" customHeight="1"/>
    <row r="28" spans="1:9" s="2" customFormat="1" ht="26.25" customHeight="1">
      <c r="A28" s="86"/>
      <c r="B28" s="82" t="s">
        <v>9</v>
      </c>
      <c r="C28" s="83">
        <v>39539</v>
      </c>
      <c r="D28" s="84" t="s">
        <v>103</v>
      </c>
      <c r="E28" s="83">
        <v>39814</v>
      </c>
      <c r="F28" s="83">
        <v>39904</v>
      </c>
      <c r="G28" s="83">
        <v>39934</v>
      </c>
      <c r="H28" s="85" t="s">
        <v>2</v>
      </c>
      <c r="I28" s="85" t="s">
        <v>52</v>
      </c>
    </row>
    <row r="29" spans="1:15" s="2" customFormat="1" ht="26.25" customHeight="1">
      <c r="A29" s="3" t="s">
        <v>66</v>
      </c>
      <c r="B29" s="4">
        <v>35.4988</v>
      </c>
      <c r="C29" s="4">
        <v>36.4091</v>
      </c>
      <c r="D29" s="4">
        <v>36.4426</v>
      </c>
      <c r="E29" s="4">
        <v>39.4181</v>
      </c>
      <c r="F29" s="5">
        <v>42.6295</v>
      </c>
      <c r="G29" s="4">
        <v>43.1442</v>
      </c>
      <c r="H29" s="20">
        <f>G29/F29-1</f>
        <v>0.012073798660551915</v>
      </c>
      <c r="I29" s="20">
        <f>G29/E29-1</f>
        <v>0.09452764085534304</v>
      </c>
      <c r="J29" s="3"/>
      <c r="K29" s="64"/>
      <c r="L29" s="13"/>
      <c r="M29" s="13"/>
      <c r="N29" s="13"/>
      <c r="O29" s="13"/>
    </row>
    <row r="30" spans="1:15" s="2" customFormat="1" ht="26.25" customHeight="1">
      <c r="A30" s="3" t="s">
        <v>67</v>
      </c>
      <c r="B30" s="4">
        <v>35.2709</v>
      </c>
      <c r="C30" s="4">
        <v>36.3712</v>
      </c>
      <c r="D30" s="4">
        <v>36.4539</v>
      </c>
      <c r="E30" s="4">
        <v>39.5934</v>
      </c>
      <c r="F30" s="5">
        <v>42.65</v>
      </c>
      <c r="G30" s="4">
        <v>43.145</v>
      </c>
      <c r="H30" s="20">
        <f>G30/F30-1</f>
        <v>0.011606096131301369</v>
      </c>
      <c r="I30" s="20">
        <f>G30/E30-1</f>
        <v>0.0897018189900336</v>
      </c>
      <c r="J30" s="3"/>
      <c r="K30" s="64"/>
      <c r="L30" s="13"/>
      <c r="M30" s="13"/>
      <c r="N30" s="13"/>
      <c r="O30" s="13"/>
    </row>
    <row r="31" spans="1:15" s="2" customFormat="1" ht="26.25" customHeight="1">
      <c r="A31" s="3" t="s">
        <v>68</v>
      </c>
      <c r="B31" s="4">
        <v>1.4587</v>
      </c>
      <c r="C31" s="5">
        <v>1.5609</v>
      </c>
      <c r="D31" s="5">
        <v>1.5469</v>
      </c>
      <c r="E31" s="5">
        <v>1.3988</v>
      </c>
      <c r="F31" s="5">
        <v>1.3233</v>
      </c>
      <c r="G31" s="5">
        <v>1.3263</v>
      </c>
      <c r="H31" s="20">
        <f>G31/F31-1</f>
        <v>0.002267059623668244</v>
      </c>
      <c r="I31" s="20">
        <f>G31/E31-1</f>
        <v>-0.0518301401201029</v>
      </c>
      <c r="J31" s="3"/>
      <c r="K31" s="13"/>
      <c r="L31" s="13"/>
      <c r="M31" s="13"/>
      <c r="N31" s="13"/>
      <c r="O31" s="13"/>
    </row>
    <row r="32" spans="1:15" s="2" customFormat="1" ht="26.25" customHeight="1">
      <c r="A32" s="3" t="s">
        <v>61</v>
      </c>
      <c r="B32" s="4"/>
      <c r="C32" s="5"/>
      <c r="D32" s="5"/>
      <c r="E32" s="5"/>
      <c r="F32" s="5"/>
      <c r="G32" s="5"/>
      <c r="H32" s="20"/>
      <c r="I32" s="20"/>
      <c r="J32" s="3"/>
      <c r="K32" s="13"/>
      <c r="L32" s="13"/>
      <c r="M32" s="13"/>
      <c r="N32" s="13"/>
      <c r="O32" s="13"/>
    </row>
    <row r="33" spans="1:15" s="2" customFormat="1" ht="15" customHeight="1">
      <c r="A33" s="88" t="s">
        <v>62</v>
      </c>
      <c r="B33" s="5">
        <v>35.53610471942304</v>
      </c>
      <c r="C33" s="5">
        <v>36.26979855541278</v>
      </c>
      <c r="D33" s="5">
        <v>36.44180636969131</v>
      </c>
      <c r="E33" s="5">
        <v>39.7217</v>
      </c>
      <c r="F33" s="5">
        <v>42.4495</v>
      </c>
      <c r="G33" s="5">
        <v>43.0367</v>
      </c>
      <c r="H33" s="20">
        <f>G33/F33-1</f>
        <v>0.013832907336953415</v>
      </c>
      <c r="I33" s="20">
        <f>G33/E33-1</f>
        <v>0.08345564263362348</v>
      </c>
      <c r="J33" s="16"/>
      <c r="K33" s="64"/>
      <c r="L33" s="13"/>
      <c r="M33" s="13"/>
      <c r="N33" s="13"/>
      <c r="O33" s="13"/>
    </row>
    <row r="34" spans="1:15" s="2" customFormat="1" ht="15" customHeight="1">
      <c r="A34" s="88" t="s">
        <v>63</v>
      </c>
      <c r="B34" s="5">
        <v>52.19931945961053</v>
      </c>
      <c r="C34" s="5">
        <v>57.33008013350365</v>
      </c>
      <c r="D34" s="5">
        <v>57.06924918340894</v>
      </c>
      <c r="E34" s="5">
        <v>55.2291</v>
      </c>
      <c r="F34" s="5">
        <v>56.091</v>
      </c>
      <c r="G34" s="5">
        <v>57.0955</v>
      </c>
      <c r="H34" s="20">
        <f>G34/F34-1</f>
        <v>0.017908398851865792</v>
      </c>
      <c r="I34" s="20">
        <f>G34/E34-1</f>
        <v>0.033793779004184454</v>
      </c>
      <c r="K34" s="64"/>
      <c r="L34" s="13"/>
      <c r="M34" s="13"/>
      <c r="N34" s="13"/>
      <c r="O34" s="13"/>
    </row>
    <row r="35" spans="1:15" s="2" customFormat="1" ht="15" customHeight="1">
      <c r="A35" s="88" t="s">
        <v>64</v>
      </c>
      <c r="B35" s="5">
        <v>1.4272834712916609</v>
      </c>
      <c r="C35" s="5">
        <v>1.5411409897057111</v>
      </c>
      <c r="D35" s="5">
        <v>1.535248384511748</v>
      </c>
      <c r="E35" s="5">
        <v>1.2903</v>
      </c>
      <c r="F35" s="5">
        <v>1.2526718379476836</v>
      </c>
      <c r="G35" s="5">
        <v>1.289151342895963</v>
      </c>
      <c r="H35" s="20">
        <f>G35/F35-1</f>
        <v>0.029121357919281943</v>
      </c>
      <c r="I35" s="20">
        <f>G35/E35-1</f>
        <v>-0.0008902248345633579</v>
      </c>
      <c r="K35" s="64"/>
      <c r="L35" s="13"/>
      <c r="M35" s="13"/>
      <c r="N35" s="13"/>
      <c r="O35" s="13"/>
    </row>
    <row r="36" spans="1:16" s="2" customFormat="1" ht="15" customHeight="1">
      <c r="A36" s="88" t="s">
        <v>65</v>
      </c>
      <c r="B36" s="5">
        <v>0.29081548742986757</v>
      </c>
      <c r="C36" s="5">
        <v>0.3006726673876533</v>
      </c>
      <c r="D36" s="5">
        <v>0.3014812070702446</v>
      </c>
      <c r="E36" s="5">
        <v>0.324657923963241</v>
      </c>
      <c r="F36" s="5">
        <v>0.2805590462598477</v>
      </c>
      <c r="G36" s="5">
        <v>0.2848159715379534</v>
      </c>
      <c r="H36" s="20">
        <f>G36/F36-1</f>
        <v>0.015173010226742223</v>
      </c>
      <c r="I36" s="20">
        <f>G36/E36-1</f>
        <v>-0.12271979053805149</v>
      </c>
      <c r="K36" s="64"/>
      <c r="L36" s="14"/>
      <c r="M36" s="14"/>
      <c r="N36" s="14"/>
      <c r="O36" s="14"/>
      <c r="P36" s="6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52"/>
  <sheetViews>
    <sheetView tabSelected="1" workbookViewId="0" topLeftCell="A13">
      <selection activeCell="H36" sqref="H36"/>
    </sheetView>
  </sheetViews>
  <sheetFormatPr defaultColWidth="9.00390625" defaultRowHeight="12.75"/>
  <cols>
    <col min="1" max="1" width="23.00390625" style="2" customWidth="1"/>
    <col min="2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52" t="s">
        <v>78</v>
      </c>
      <c r="B1" s="1"/>
    </row>
    <row r="2" spans="1:6" s="9" customFormat="1" ht="15.75" customHeight="1">
      <c r="A2" s="8" t="s">
        <v>49</v>
      </c>
      <c r="B2" s="8"/>
      <c r="C2" s="10"/>
      <c r="D2" s="10"/>
      <c r="E2" s="10"/>
      <c r="F2" s="10"/>
    </row>
    <row r="3" spans="1:8" ht="25.5" customHeight="1">
      <c r="A3" s="82"/>
      <c r="B3" s="80" t="s">
        <v>50</v>
      </c>
      <c r="C3" s="80" t="s">
        <v>86</v>
      </c>
      <c r="D3" s="80" t="s">
        <v>87</v>
      </c>
      <c r="E3" s="80">
        <v>39873</v>
      </c>
      <c r="F3" s="80">
        <v>39904</v>
      </c>
      <c r="G3" s="85" t="s">
        <v>2</v>
      </c>
      <c r="H3" s="85" t="s">
        <v>3</v>
      </c>
    </row>
    <row r="4" spans="1:8" ht="14.25" customHeight="1">
      <c r="A4" s="11" t="s">
        <v>25</v>
      </c>
      <c r="B4" s="127">
        <v>473.05</v>
      </c>
      <c r="C4" s="127">
        <v>110.6</v>
      </c>
      <c r="D4" s="127">
        <v>178.25</v>
      </c>
      <c r="E4" s="127">
        <v>31.15</v>
      </c>
      <c r="F4" s="127">
        <v>15.3</v>
      </c>
      <c r="G4" s="128">
        <f>F4-E4</f>
        <v>-15.849999999999998</v>
      </c>
      <c r="H4" s="128">
        <f>D4-C4</f>
        <v>67.65</v>
      </c>
    </row>
    <row r="5" spans="1:10" ht="14.25" customHeight="1">
      <c r="A5" s="58" t="s">
        <v>43</v>
      </c>
      <c r="B5" s="121">
        <v>404.05</v>
      </c>
      <c r="C5" s="121">
        <v>86.6</v>
      </c>
      <c r="D5" s="121">
        <v>178.25</v>
      </c>
      <c r="E5" s="121">
        <v>31.15</v>
      </c>
      <c r="F5" s="121">
        <v>15.3</v>
      </c>
      <c r="G5" s="123">
        <f>F5-E5</f>
        <v>-15.849999999999998</v>
      </c>
      <c r="H5" s="123">
        <f>D5-C5</f>
        <v>91.65</v>
      </c>
      <c r="J5" s="13"/>
    </row>
    <row r="6" spans="1:10" ht="14.25" customHeight="1">
      <c r="A6" s="71" t="s">
        <v>26</v>
      </c>
      <c r="B6" s="122">
        <v>228.5</v>
      </c>
      <c r="C6" s="122">
        <v>3.6</v>
      </c>
      <c r="D6" s="122">
        <v>10.85</v>
      </c>
      <c r="E6" s="122">
        <v>2.5</v>
      </c>
      <c r="F6" s="122">
        <v>3.9</v>
      </c>
      <c r="G6" s="123">
        <f>F6-E6</f>
        <v>1.4</v>
      </c>
      <c r="H6" s="123">
        <f>D6-C6</f>
        <v>7.25</v>
      </c>
      <c r="J6" s="16"/>
    </row>
    <row r="7" spans="1:10" ht="14.25" customHeight="1">
      <c r="A7" s="71" t="s">
        <v>27</v>
      </c>
      <c r="B7" s="122">
        <v>175.55</v>
      </c>
      <c r="C7" s="122">
        <v>83</v>
      </c>
      <c r="D7" s="122">
        <v>167.4</v>
      </c>
      <c r="E7" s="129">
        <v>28.65</v>
      </c>
      <c r="F7" s="129">
        <v>11.4</v>
      </c>
      <c r="G7" s="123">
        <f>F7-E7</f>
        <v>-17.25</v>
      </c>
      <c r="H7" s="123">
        <f>D7-C7</f>
        <v>84.4</v>
      </c>
      <c r="J7" s="16"/>
    </row>
    <row r="8" spans="1:8" ht="14.25" customHeight="1">
      <c r="A8" s="58" t="s">
        <v>44</v>
      </c>
      <c r="B8" s="121">
        <v>69</v>
      </c>
      <c r="C8" s="121">
        <v>24</v>
      </c>
      <c r="D8" s="122">
        <v>0</v>
      </c>
      <c r="E8" s="122">
        <v>0</v>
      </c>
      <c r="F8" s="122">
        <v>0</v>
      </c>
      <c r="G8" s="123">
        <f>F8-E8</f>
        <v>0</v>
      </c>
      <c r="H8" s="123">
        <f>D8-C8</f>
        <v>-24</v>
      </c>
    </row>
    <row r="10" spans="1:2" ht="15.75" customHeight="1">
      <c r="A10" s="52" t="s">
        <v>60</v>
      </c>
      <c r="B10" s="1"/>
    </row>
    <row r="11" spans="1:6" s="9" customFormat="1" ht="15.75" customHeight="1">
      <c r="A11" s="8" t="s">
        <v>0</v>
      </c>
      <c r="B11" s="8"/>
      <c r="C11" s="10"/>
      <c r="D11" s="10"/>
      <c r="E11" s="10"/>
      <c r="F11" s="10"/>
    </row>
    <row r="12" spans="1:8" ht="25.5" customHeight="1">
      <c r="A12" s="82"/>
      <c r="B12" s="80" t="s">
        <v>50</v>
      </c>
      <c r="C12" s="80" t="s">
        <v>86</v>
      </c>
      <c r="D12" s="80" t="s">
        <v>87</v>
      </c>
      <c r="E12" s="80">
        <v>39873</v>
      </c>
      <c r="F12" s="80">
        <v>39904</v>
      </c>
      <c r="G12" s="85" t="s">
        <v>2</v>
      </c>
      <c r="H12" s="85" t="s">
        <v>3</v>
      </c>
    </row>
    <row r="13" spans="1:9" ht="21.75" customHeight="1">
      <c r="A13" s="11" t="s">
        <v>23</v>
      </c>
      <c r="B13" s="127">
        <f>+B14+B17+B18</f>
        <v>3035.8050000000003</v>
      </c>
      <c r="C13" s="127">
        <f>+C14+C17+C18</f>
        <v>1435.05349188</v>
      </c>
      <c r="D13" s="127">
        <f>+D14+D17+D18</f>
        <v>562.14361</v>
      </c>
      <c r="E13" s="127">
        <f>+E14+E17</f>
        <v>5.33125</v>
      </c>
      <c r="F13" s="127">
        <f>+F14+F17+F18</f>
        <v>0</v>
      </c>
      <c r="G13" s="128">
        <f>F13-E13</f>
        <v>-5.33125</v>
      </c>
      <c r="H13" s="128">
        <f>D13-C13</f>
        <v>-872.90988188</v>
      </c>
      <c r="I13" s="128"/>
    </row>
    <row r="14" spans="1:10" ht="14.25" customHeight="1">
      <c r="A14" s="58" t="s">
        <v>47</v>
      </c>
      <c r="B14" s="121">
        <f>SUM(B15:B16)</f>
        <v>1751.257</v>
      </c>
      <c r="C14" s="121">
        <f>SUM(C15:C16)</f>
        <v>520.50589188</v>
      </c>
      <c r="D14" s="121">
        <f>SUM(D15:D16)</f>
        <v>556.81236</v>
      </c>
      <c r="E14" s="121">
        <f>SUM(E15:E16)</f>
        <v>0</v>
      </c>
      <c r="F14" s="121">
        <f>SUM(F15:F16)</f>
        <v>0</v>
      </c>
      <c r="G14" s="128">
        <f aca="true" t="shared" si="0" ref="G14:G20">F14-E14</f>
        <v>0</v>
      </c>
      <c r="H14" s="128">
        <f aca="true" t="shared" si="1" ref="H14:H20">D14-C14</f>
        <v>36.30646811999998</v>
      </c>
      <c r="I14" s="123"/>
      <c r="J14" s="13"/>
    </row>
    <row r="15" spans="1:10" ht="14.25" customHeight="1">
      <c r="A15" s="71" t="s">
        <v>26</v>
      </c>
      <c r="B15" s="121">
        <v>0</v>
      </c>
      <c r="C15" s="121">
        <v>0</v>
      </c>
      <c r="D15" s="121">
        <v>0</v>
      </c>
      <c r="E15" s="121">
        <v>0</v>
      </c>
      <c r="F15" s="121">
        <v>0</v>
      </c>
      <c r="G15" s="128">
        <f t="shared" si="0"/>
        <v>0</v>
      </c>
      <c r="H15" s="128">
        <f t="shared" si="1"/>
        <v>0</v>
      </c>
      <c r="I15" s="123"/>
      <c r="J15" s="13"/>
    </row>
    <row r="16" spans="1:10" ht="14.25" customHeight="1">
      <c r="A16" s="71" t="s">
        <v>27</v>
      </c>
      <c r="B16" s="121">
        <v>1751.257</v>
      </c>
      <c r="C16" s="121">
        <v>520.50589188</v>
      </c>
      <c r="D16" s="122">
        <v>556.81236</v>
      </c>
      <c r="E16" s="122">
        <v>0</v>
      </c>
      <c r="F16" s="121">
        <v>0</v>
      </c>
      <c r="G16" s="128">
        <f t="shared" si="0"/>
        <v>0</v>
      </c>
      <c r="H16" s="128">
        <f t="shared" si="1"/>
        <v>36.30646811999998</v>
      </c>
      <c r="I16" s="123"/>
      <c r="J16" s="13"/>
    </row>
    <row r="17" spans="1:10" ht="14.25" customHeight="1">
      <c r="A17" s="58" t="s">
        <v>45</v>
      </c>
      <c r="B17" s="122">
        <v>1284.548</v>
      </c>
      <c r="C17" s="122">
        <v>914.5476</v>
      </c>
      <c r="D17" s="122">
        <v>5.33125</v>
      </c>
      <c r="E17" s="122">
        <v>5.33125</v>
      </c>
      <c r="F17" s="121">
        <v>0</v>
      </c>
      <c r="G17" s="128">
        <f t="shared" si="0"/>
        <v>-5.33125</v>
      </c>
      <c r="H17" s="128">
        <f t="shared" si="1"/>
        <v>-909.21635</v>
      </c>
      <c r="I17" s="123"/>
      <c r="J17" s="16"/>
    </row>
    <row r="18" spans="1:10" ht="14.25" customHeight="1">
      <c r="A18" s="58" t="s">
        <v>46</v>
      </c>
      <c r="B18" s="122">
        <v>0</v>
      </c>
      <c r="C18" s="122">
        <v>0</v>
      </c>
      <c r="D18" s="122">
        <v>0</v>
      </c>
      <c r="E18" s="122">
        <v>0</v>
      </c>
      <c r="F18" s="122">
        <v>0</v>
      </c>
      <c r="G18" s="128">
        <f t="shared" si="0"/>
        <v>0</v>
      </c>
      <c r="H18" s="128">
        <f t="shared" si="1"/>
        <v>0</v>
      </c>
      <c r="I18" s="123"/>
      <c r="J18" s="16"/>
    </row>
    <row r="19" spans="1:10" ht="15.75" customHeight="1">
      <c r="A19" s="11" t="s">
        <v>42</v>
      </c>
      <c r="B19" s="39"/>
      <c r="C19" s="39"/>
      <c r="D19" s="39"/>
      <c r="E19" s="37"/>
      <c r="F19" s="37"/>
      <c r="G19" s="128">
        <f t="shared" si="0"/>
        <v>0</v>
      </c>
      <c r="H19" s="128">
        <f t="shared" si="1"/>
        <v>0</v>
      </c>
      <c r="I19" s="40"/>
      <c r="J19" s="16"/>
    </row>
    <row r="20" spans="1:10" ht="22.5" customHeight="1">
      <c r="A20" s="58" t="s">
        <v>92</v>
      </c>
      <c r="B20" s="39">
        <v>15.22</v>
      </c>
      <c r="C20" s="39">
        <v>8.28</v>
      </c>
      <c r="D20" s="39">
        <v>11.77</v>
      </c>
      <c r="E20" s="37">
        <v>12.79</v>
      </c>
      <c r="F20" s="37">
        <v>11.77</v>
      </c>
      <c r="G20" s="128">
        <f t="shared" si="0"/>
        <v>-1.0199999999999996</v>
      </c>
      <c r="H20" s="128">
        <f t="shared" si="1"/>
        <v>3.49</v>
      </c>
      <c r="I20" s="40"/>
      <c r="J20" s="16"/>
    </row>
    <row r="21" spans="1:10" ht="14.25" customHeight="1">
      <c r="A21" s="58" t="s">
        <v>48</v>
      </c>
      <c r="B21" s="93" t="s">
        <v>1</v>
      </c>
      <c r="C21" s="93" t="s">
        <v>1</v>
      </c>
      <c r="D21" s="93" t="s">
        <v>1</v>
      </c>
      <c r="E21" s="94" t="s">
        <v>1</v>
      </c>
      <c r="F21" s="94" t="s">
        <v>1</v>
      </c>
      <c r="G21" s="94" t="s">
        <v>1</v>
      </c>
      <c r="H21" s="94" t="s">
        <v>1</v>
      </c>
      <c r="I21" s="40"/>
      <c r="J21" s="16"/>
    </row>
    <row r="22" spans="1:10" ht="14.25" customHeight="1">
      <c r="A22" s="58" t="s">
        <v>24</v>
      </c>
      <c r="B22" s="39">
        <v>8.731349374882544</v>
      </c>
      <c r="C22" s="39">
        <v>8.291588</v>
      </c>
      <c r="D22" s="39">
        <v>13.31093368834509</v>
      </c>
      <c r="E22" s="94" t="s">
        <v>1</v>
      </c>
      <c r="F22" s="94" t="s">
        <v>1</v>
      </c>
      <c r="G22" s="94" t="s">
        <v>1</v>
      </c>
      <c r="H22" s="128">
        <f>D22-C22</f>
        <v>5.019345688345089</v>
      </c>
      <c r="I22" s="40"/>
      <c r="J22" s="16"/>
    </row>
    <row r="23" spans="1:10" ht="22.5" customHeight="1">
      <c r="A23" s="58" t="s">
        <v>93</v>
      </c>
      <c r="B23" s="37">
        <f>B20*1.2</f>
        <v>18.264</v>
      </c>
      <c r="C23" s="37">
        <f>C20*1.2</f>
        <v>9.935999999999998</v>
      </c>
      <c r="D23" s="37">
        <f>D20*1.2</f>
        <v>14.123999999999999</v>
      </c>
      <c r="E23" s="37">
        <f>E20*1.2</f>
        <v>15.347999999999999</v>
      </c>
      <c r="F23" s="37">
        <f>F20*1.2</f>
        <v>14.123999999999999</v>
      </c>
      <c r="G23" s="128">
        <f>F23-E23</f>
        <v>-1.2240000000000002</v>
      </c>
      <c r="H23" s="128">
        <f>D23-C23</f>
        <v>4.188000000000001</v>
      </c>
      <c r="I23" s="40"/>
      <c r="J23" s="16"/>
    </row>
    <row r="24" spans="1:10" ht="14.25" customHeight="1">
      <c r="A24" s="58" t="s">
        <v>46</v>
      </c>
      <c r="B24" s="93" t="s">
        <v>1</v>
      </c>
      <c r="C24" s="93" t="s">
        <v>1</v>
      </c>
      <c r="D24" s="93" t="s">
        <v>1</v>
      </c>
      <c r="E24" s="94" t="s">
        <v>1</v>
      </c>
      <c r="F24" s="94" t="s">
        <v>1</v>
      </c>
      <c r="G24" s="94" t="s">
        <v>1</v>
      </c>
      <c r="H24" s="94" t="s">
        <v>1</v>
      </c>
      <c r="J24" s="16"/>
    </row>
    <row r="25" ht="12.75" customHeight="1"/>
    <row r="26" spans="1:2" ht="13.5" customHeight="1">
      <c r="A26" s="52" t="s">
        <v>70</v>
      </c>
      <c r="B26" s="1"/>
    </row>
    <row r="27" spans="1:6" s="9" customFormat="1" ht="13.5" customHeight="1">
      <c r="A27" s="8" t="s">
        <v>0</v>
      </c>
      <c r="B27" s="8"/>
      <c r="C27" s="10"/>
      <c r="D27" s="10"/>
      <c r="E27" s="10"/>
      <c r="F27" s="10"/>
    </row>
    <row r="28" spans="1:8" ht="24" customHeight="1">
      <c r="A28" s="82"/>
      <c r="B28" s="80" t="s">
        <v>50</v>
      </c>
      <c r="C28" s="80" t="s">
        <v>86</v>
      </c>
      <c r="D28" s="80" t="s">
        <v>87</v>
      </c>
      <c r="E28" s="80">
        <v>39873</v>
      </c>
      <c r="F28" s="80">
        <v>39904</v>
      </c>
      <c r="G28" s="85" t="s">
        <v>2</v>
      </c>
      <c r="H28" s="85" t="s">
        <v>3</v>
      </c>
    </row>
    <row r="29" spans="1:10" ht="23.25" customHeight="1">
      <c r="A29" s="11" t="s">
        <v>15</v>
      </c>
      <c r="B29" s="124">
        <v>28961.5</v>
      </c>
      <c r="C29" s="124">
        <v>5650</v>
      </c>
      <c r="D29" s="125">
        <v>7780</v>
      </c>
      <c r="E29" s="125">
        <v>2060</v>
      </c>
      <c r="F29" s="125">
        <v>1440</v>
      </c>
      <c r="G29" s="126">
        <f>F29-E29</f>
        <v>-620</v>
      </c>
      <c r="H29" s="126">
        <f>D29-C29</f>
        <v>2130</v>
      </c>
      <c r="J29" s="13"/>
    </row>
    <row r="30" spans="1:10" ht="12.75" customHeight="1">
      <c r="A30" s="70" t="s">
        <v>34</v>
      </c>
      <c r="B30" s="121">
        <v>3120</v>
      </c>
      <c r="C30" s="121">
        <v>0</v>
      </c>
      <c r="D30" s="121">
        <v>1900</v>
      </c>
      <c r="E30" s="121">
        <v>600</v>
      </c>
      <c r="F30" s="121">
        <v>480</v>
      </c>
      <c r="G30" s="126">
        <f aca="true" t="shared" si="2" ref="G30:G51">F30-E30</f>
        <v>-120</v>
      </c>
      <c r="H30" s="126">
        <f aca="true" t="shared" si="3" ref="H30:H51">D30-C30</f>
        <v>1900</v>
      </c>
      <c r="J30" s="13"/>
    </row>
    <row r="31" spans="1:10" ht="12.75" customHeight="1">
      <c r="A31" s="70" t="s">
        <v>35</v>
      </c>
      <c r="B31" s="121">
        <v>11408</v>
      </c>
      <c r="C31" s="121">
        <v>2500</v>
      </c>
      <c r="D31" s="121">
        <v>2630</v>
      </c>
      <c r="E31" s="121">
        <v>680</v>
      </c>
      <c r="F31" s="121">
        <v>480</v>
      </c>
      <c r="G31" s="126">
        <f t="shared" si="2"/>
        <v>-200</v>
      </c>
      <c r="H31" s="126">
        <f t="shared" si="3"/>
        <v>130</v>
      </c>
      <c r="J31" s="13"/>
    </row>
    <row r="32" spans="1:10" ht="12.75" customHeight="1">
      <c r="A32" s="70" t="s">
        <v>36</v>
      </c>
      <c r="B32" s="121">
        <v>12163.5</v>
      </c>
      <c r="C32" s="121">
        <v>2530</v>
      </c>
      <c r="D32" s="121">
        <v>2710</v>
      </c>
      <c r="E32" s="121">
        <v>680</v>
      </c>
      <c r="F32" s="121">
        <v>480</v>
      </c>
      <c r="G32" s="126">
        <f t="shared" si="2"/>
        <v>-200</v>
      </c>
      <c r="H32" s="126">
        <f t="shared" si="3"/>
        <v>180</v>
      </c>
      <c r="J32" s="13"/>
    </row>
    <row r="33" spans="1:10" ht="12.75" customHeight="1">
      <c r="A33" s="70" t="s">
        <v>37</v>
      </c>
      <c r="B33" s="121">
        <v>1720</v>
      </c>
      <c r="C33" s="121">
        <v>370</v>
      </c>
      <c r="D33" s="121">
        <v>540</v>
      </c>
      <c r="E33" s="121">
        <v>100</v>
      </c>
      <c r="F33" s="39" t="s">
        <v>1</v>
      </c>
      <c r="G33" s="39" t="s">
        <v>1</v>
      </c>
      <c r="H33" s="126">
        <f t="shared" si="3"/>
        <v>170</v>
      </c>
      <c r="J33" s="13"/>
    </row>
    <row r="34" spans="1:10" ht="12.75" customHeight="1">
      <c r="A34" s="70" t="s">
        <v>38</v>
      </c>
      <c r="B34" s="121">
        <v>550</v>
      </c>
      <c r="C34" s="121">
        <v>250</v>
      </c>
      <c r="D34" s="39" t="s">
        <v>1</v>
      </c>
      <c r="E34" s="39" t="s">
        <v>1</v>
      </c>
      <c r="F34" s="39" t="s">
        <v>1</v>
      </c>
      <c r="G34" s="39" t="s">
        <v>1</v>
      </c>
      <c r="H34" s="39" t="s">
        <v>1</v>
      </c>
      <c r="J34" s="13"/>
    </row>
    <row r="35" spans="1:10" ht="12.75" customHeight="1">
      <c r="A35" s="11" t="s">
        <v>14</v>
      </c>
      <c r="B35" s="137">
        <v>25386.84</v>
      </c>
      <c r="C35" s="124">
        <v>6889.37</v>
      </c>
      <c r="D35" s="125">
        <v>8951.33</v>
      </c>
      <c r="E35" s="125">
        <v>2209.83</v>
      </c>
      <c r="F35" s="125">
        <v>2360.43</v>
      </c>
      <c r="G35" s="126">
        <f t="shared" si="2"/>
        <v>150.5999999999999</v>
      </c>
      <c r="H35" s="126">
        <f t="shared" si="3"/>
        <v>2061.96</v>
      </c>
      <c r="J35" s="13"/>
    </row>
    <row r="36" spans="1:10" ht="12.75" customHeight="1">
      <c r="A36" s="70" t="s">
        <v>34</v>
      </c>
      <c r="B36" s="138">
        <v>3652.09</v>
      </c>
      <c r="C36" s="121">
        <v>0</v>
      </c>
      <c r="D36" s="122">
        <v>1665.11</v>
      </c>
      <c r="E36" s="122">
        <v>429.75</v>
      </c>
      <c r="F36" s="122">
        <v>465.24</v>
      </c>
      <c r="G36" s="126">
        <f t="shared" si="2"/>
        <v>35.49000000000001</v>
      </c>
      <c r="H36" s="126">
        <f t="shared" si="3"/>
        <v>1665.11</v>
      </c>
      <c r="J36" s="13"/>
    </row>
    <row r="37" spans="1:10" ht="12.75" customHeight="1">
      <c r="A37" s="70" t="s">
        <v>35</v>
      </c>
      <c r="B37" s="138">
        <v>10545.9</v>
      </c>
      <c r="C37" s="121">
        <v>3247.97</v>
      </c>
      <c r="D37" s="122">
        <v>2967.09</v>
      </c>
      <c r="E37" s="122">
        <v>733.23</v>
      </c>
      <c r="F37" s="122">
        <v>818.21</v>
      </c>
      <c r="G37" s="126">
        <f t="shared" si="2"/>
        <v>84.98000000000002</v>
      </c>
      <c r="H37" s="126">
        <f t="shared" si="3"/>
        <v>-280.87999999999965</v>
      </c>
      <c r="J37" s="13"/>
    </row>
    <row r="38" spans="1:10" ht="12.75" customHeight="1">
      <c r="A38" s="70" t="s">
        <v>36</v>
      </c>
      <c r="B38" s="138">
        <v>10186.58</v>
      </c>
      <c r="C38" s="121">
        <v>3260.65</v>
      </c>
      <c r="D38" s="122">
        <v>4078.72</v>
      </c>
      <c r="E38" s="122">
        <v>981.84</v>
      </c>
      <c r="F38" s="122">
        <v>1076.98</v>
      </c>
      <c r="G38" s="126">
        <f t="shared" si="2"/>
        <v>95.13999999999999</v>
      </c>
      <c r="H38" s="126">
        <f t="shared" si="3"/>
        <v>818.0699999999997</v>
      </c>
      <c r="J38" s="13"/>
    </row>
    <row r="39" spans="1:10" ht="12.75" customHeight="1">
      <c r="A39" s="70" t="s">
        <v>37</v>
      </c>
      <c r="B39" s="139">
        <v>875.27</v>
      </c>
      <c r="C39" s="121">
        <v>309.55</v>
      </c>
      <c r="D39" s="121">
        <v>240.41</v>
      </c>
      <c r="E39" s="121">
        <v>65.01</v>
      </c>
      <c r="F39" s="39" t="s">
        <v>1</v>
      </c>
      <c r="G39" s="39" t="s">
        <v>1</v>
      </c>
      <c r="H39" s="126">
        <f t="shared" si="3"/>
        <v>-69.14000000000001</v>
      </c>
      <c r="J39" s="13"/>
    </row>
    <row r="40" spans="1:10" ht="12.75" customHeight="1">
      <c r="A40" s="70" t="s">
        <v>38</v>
      </c>
      <c r="B40" s="139">
        <v>127</v>
      </c>
      <c r="C40" s="121">
        <v>71.2</v>
      </c>
      <c r="D40" s="39" t="s">
        <v>1</v>
      </c>
      <c r="E40" s="39" t="s">
        <v>1</v>
      </c>
      <c r="F40" s="39" t="s">
        <v>1</v>
      </c>
      <c r="G40" s="39" t="s">
        <v>1</v>
      </c>
      <c r="H40" s="39" t="s">
        <v>1</v>
      </c>
      <c r="J40" s="13"/>
    </row>
    <row r="41" spans="1:9" ht="12.75" customHeight="1">
      <c r="A41" s="11" t="s">
        <v>16</v>
      </c>
      <c r="B41" s="137">
        <v>19124.67</v>
      </c>
      <c r="C41" s="124">
        <v>4300.15</v>
      </c>
      <c r="D41" s="124">
        <v>5520.83</v>
      </c>
      <c r="E41" s="124">
        <v>1441.73</v>
      </c>
      <c r="F41" s="124">
        <v>1361.02</v>
      </c>
      <c r="G41" s="126">
        <f t="shared" si="2"/>
        <v>-80.71000000000004</v>
      </c>
      <c r="H41" s="126">
        <f t="shared" si="3"/>
        <v>1220.6800000000003</v>
      </c>
      <c r="I41" s="12"/>
    </row>
    <row r="42" spans="1:9" ht="12.75" customHeight="1">
      <c r="A42" s="70" t="s">
        <v>34</v>
      </c>
      <c r="B42" s="140">
        <v>2504.84</v>
      </c>
      <c r="C42" s="121">
        <v>0</v>
      </c>
      <c r="D42" s="122">
        <v>1293.86</v>
      </c>
      <c r="E42" s="122">
        <v>322.81</v>
      </c>
      <c r="F42" s="122">
        <v>401.02</v>
      </c>
      <c r="G42" s="126">
        <f>F42-E42</f>
        <v>78.20999999999998</v>
      </c>
      <c r="H42" s="126">
        <f t="shared" si="3"/>
        <v>1293.86</v>
      </c>
      <c r="I42" s="12"/>
    </row>
    <row r="43" spans="1:9" ht="12.75" customHeight="1">
      <c r="A43" s="70" t="s">
        <v>35</v>
      </c>
      <c r="B43" s="140">
        <v>8323.5</v>
      </c>
      <c r="C43" s="121">
        <v>2027.31</v>
      </c>
      <c r="D43" s="122">
        <v>1957.32</v>
      </c>
      <c r="E43" s="122">
        <v>504.92</v>
      </c>
      <c r="F43" s="122">
        <v>480</v>
      </c>
      <c r="G43" s="126">
        <f t="shared" si="2"/>
        <v>-24.920000000000016</v>
      </c>
      <c r="H43" s="126">
        <f t="shared" si="3"/>
        <v>-69.99000000000001</v>
      </c>
      <c r="I43" s="12"/>
    </row>
    <row r="44" spans="1:9" ht="12.75" customHeight="1">
      <c r="A44" s="70" t="s">
        <v>36</v>
      </c>
      <c r="B44" s="140">
        <v>7794.14</v>
      </c>
      <c r="C44" s="121">
        <v>2110.84</v>
      </c>
      <c r="D44" s="122">
        <v>2113.65</v>
      </c>
      <c r="E44" s="122">
        <v>595</v>
      </c>
      <c r="F44" s="122">
        <v>480</v>
      </c>
      <c r="G44" s="126">
        <f>F44-E44</f>
        <v>-115</v>
      </c>
      <c r="H44" s="126">
        <f t="shared" si="3"/>
        <v>2.8099999999999454</v>
      </c>
      <c r="I44" s="12"/>
    </row>
    <row r="45" spans="1:9" ht="12.75" customHeight="1">
      <c r="A45" s="70" t="s">
        <v>37</v>
      </c>
      <c r="B45" s="140">
        <v>482.19</v>
      </c>
      <c r="C45" s="121">
        <v>142</v>
      </c>
      <c r="D45" s="122">
        <v>156</v>
      </c>
      <c r="E45" s="122">
        <v>19</v>
      </c>
      <c r="F45" s="39" t="s">
        <v>1</v>
      </c>
      <c r="G45" s="39" t="s">
        <v>1</v>
      </c>
      <c r="H45" s="126">
        <f t="shared" si="3"/>
        <v>14</v>
      </c>
      <c r="I45" s="12"/>
    </row>
    <row r="46" spans="1:9" ht="12.75" customHeight="1">
      <c r="A46" s="70" t="s">
        <v>38</v>
      </c>
      <c r="B46" s="140">
        <v>20</v>
      </c>
      <c r="C46" s="121">
        <v>20</v>
      </c>
      <c r="D46" s="39" t="s">
        <v>1</v>
      </c>
      <c r="E46" s="39" t="s">
        <v>1</v>
      </c>
      <c r="F46" s="39" t="s">
        <v>1</v>
      </c>
      <c r="G46" s="39" t="s">
        <v>1</v>
      </c>
      <c r="H46" s="39" t="s">
        <v>1</v>
      </c>
      <c r="I46" s="12"/>
    </row>
    <row r="47" spans="1:9" ht="23.25" customHeight="1">
      <c r="A47" s="11" t="s">
        <v>17</v>
      </c>
      <c r="B47" s="117">
        <v>10.410160639772613</v>
      </c>
      <c r="C47" s="117">
        <v>7.711715306859585</v>
      </c>
      <c r="D47" s="117">
        <v>11.416589614673224</v>
      </c>
      <c r="E47" s="117">
        <v>11.233502849784902</v>
      </c>
      <c r="F47" s="117">
        <v>9.860953142791555</v>
      </c>
      <c r="G47" s="126">
        <f t="shared" si="2"/>
        <v>-1.3725497069933468</v>
      </c>
      <c r="H47" s="126">
        <f t="shared" si="3"/>
        <v>3.7048743078136397</v>
      </c>
      <c r="I47" s="12"/>
    </row>
    <row r="48" spans="1:9" ht="12" customHeight="1">
      <c r="A48" s="70" t="s">
        <v>34</v>
      </c>
      <c r="B48" s="67">
        <v>9.19494801460971</v>
      </c>
      <c r="C48" s="65"/>
      <c r="D48" s="65">
        <v>7.784691814790742</v>
      </c>
      <c r="E48" s="65">
        <v>7.899251166720714</v>
      </c>
      <c r="F48" s="65">
        <v>7.085277472903111</v>
      </c>
      <c r="G48" s="126">
        <f>F48-E48</f>
        <v>-0.8139736938176032</v>
      </c>
      <c r="H48" s="126">
        <f t="shared" si="3"/>
        <v>7.784691814790742</v>
      </c>
      <c r="I48" s="12"/>
    </row>
    <row r="49" spans="1:9" ht="12" customHeight="1">
      <c r="A49" s="70" t="s">
        <v>35</v>
      </c>
      <c r="B49" s="67">
        <v>10.190398392178986</v>
      </c>
      <c r="C49" s="65">
        <v>7.118727373706559</v>
      </c>
      <c r="D49" s="65">
        <v>11.48551194391112</v>
      </c>
      <c r="E49" s="65">
        <v>11.3383606129396</v>
      </c>
      <c r="F49" s="65">
        <v>10.276501694680308</v>
      </c>
      <c r="G49" s="126">
        <f t="shared" si="2"/>
        <v>-1.0618589182592917</v>
      </c>
      <c r="H49" s="126">
        <f t="shared" si="3"/>
        <v>4.366784570204562</v>
      </c>
      <c r="I49" s="12"/>
    </row>
    <row r="50" spans="1:9" ht="12" customHeight="1">
      <c r="A50" s="70" t="s">
        <v>36</v>
      </c>
      <c r="B50" s="67">
        <v>11.611035707320601</v>
      </c>
      <c r="C50" s="65">
        <v>8.152477284268002</v>
      </c>
      <c r="D50" s="65">
        <v>13.086049088915333</v>
      </c>
      <c r="E50" s="65">
        <v>12.736725864727317</v>
      </c>
      <c r="F50" s="65">
        <v>11.764365959941683</v>
      </c>
      <c r="G50" s="126">
        <f t="shared" si="2"/>
        <v>-0.9723599047856339</v>
      </c>
      <c r="H50" s="126">
        <f t="shared" si="3"/>
        <v>4.933571804647331</v>
      </c>
      <c r="I50" s="12"/>
    </row>
    <row r="51" spans="1:9" ht="12" customHeight="1">
      <c r="A51" s="70" t="s">
        <v>37</v>
      </c>
      <c r="B51" s="68">
        <v>11.849301640772284</v>
      </c>
      <c r="C51" s="66">
        <v>9.615361667710685</v>
      </c>
      <c r="D51" s="66">
        <v>18.44012367720777</v>
      </c>
      <c r="E51" s="66">
        <v>18.02125601542394</v>
      </c>
      <c r="F51" s="39" t="s">
        <v>1</v>
      </c>
      <c r="G51" s="39" t="s">
        <v>1</v>
      </c>
      <c r="H51" s="126">
        <f t="shared" si="3"/>
        <v>8.824762009497084</v>
      </c>
      <c r="I51" s="12"/>
    </row>
    <row r="52" spans="1:9" ht="12" customHeight="1">
      <c r="A52" s="70" t="s">
        <v>38</v>
      </c>
      <c r="B52" s="68">
        <v>10.494618495528336</v>
      </c>
      <c r="C52" s="66">
        <v>10.494618495528336</v>
      </c>
      <c r="D52" s="39" t="s">
        <v>1</v>
      </c>
      <c r="E52" s="39" t="s">
        <v>1</v>
      </c>
      <c r="F52" s="39" t="s">
        <v>1</v>
      </c>
      <c r="G52" s="39" t="s">
        <v>1</v>
      </c>
      <c r="H52" s="39" t="s">
        <v>1</v>
      </c>
      <c r="I52" s="69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1">
      <selection activeCell="D8" sqref="D8:H9"/>
    </sheetView>
  </sheetViews>
  <sheetFormatPr defaultColWidth="9.00390625" defaultRowHeight="12.75"/>
  <cols>
    <col min="1" max="1" width="27.25390625" style="2" customWidth="1"/>
    <col min="2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52" t="s">
        <v>79</v>
      </c>
      <c r="B1" s="1"/>
      <c r="I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9" ht="22.5" customHeight="1">
      <c r="A3" s="82"/>
      <c r="B3" s="80" t="s">
        <v>50</v>
      </c>
      <c r="C3" s="80" t="s">
        <v>86</v>
      </c>
      <c r="D3" s="80" t="s">
        <v>87</v>
      </c>
      <c r="E3" s="80">
        <v>39873</v>
      </c>
      <c r="F3" s="80">
        <v>39904</v>
      </c>
      <c r="G3" s="85" t="s">
        <v>2</v>
      </c>
      <c r="H3" s="85" t="s">
        <v>3</v>
      </c>
      <c r="I3"/>
    </row>
    <row r="4" spans="1:10" ht="12" customHeight="1">
      <c r="A4" s="91" t="s">
        <v>82</v>
      </c>
      <c r="B4" s="100">
        <v>4596</v>
      </c>
      <c r="C4" s="113">
        <v>681</v>
      </c>
      <c r="D4" s="114">
        <v>1641.84</v>
      </c>
      <c r="E4" s="114">
        <v>480</v>
      </c>
      <c r="F4" s="114">
        <v>401.84</v>
      </c>
      <c r="G4" s="126">
        <f>F4-E4</f>
        <v>-78.16000000000003</v>
      </c>
      <c r="H4" s="126">
        <f>D4-C4</f>
        <v>960.8399999999999</v>
      </c>
      <c r="I4"/>
      <c r="J4" s="13"/>
    </row>
    <row r="5" spans="1:10" ht="12" customHeight="1">
      <c r="A5" s="92" t="s">
        <v>12</v>
      </c>
      <c r="B5" s="107">
        <v>1039</v>
      </c>
      <c r="C5" s="107">
        <v>110</v>
      </c>
      <c r="D5" s="107">
        <v>570</v>
      </c>
      <c r="E5" s="107">
        <v>160</v>
      </c>
      <c r="F5" s="107">
        <v>130</v>
      </c>
      <c r="G5" s="123">
        <f aca="true" t="shared" si="0" ref="G5:G26">F5-E5</f>
        <v>-30</v>
      </c>
      <c r="H5" s="123">
        <f aca="true" t="shared" si="1" ref="H5:H26">D5-C5</f>
        <v>460</v>
      </c>
      <c r="I5"/>
      <c r="J5" s="13"/>
    </row>
    <row r="6" spans="1:10" ht="12" customHeight="1">
      <c r="A6" s="92" t="s">
        <v>39</v>
      </c>
      <c r="B6" s="107">
        <v>1057</v>
      </c>
      <c r="C6" s="107">
        <v>138</v>
      </c>
      <c r="D6" s="107">
        <v>590</v>
      </c>
      <c r="E6" s="107">
        <v>160</v>
      </c>
      <c r="F6" s="107">
        <v>150</v>
      </c>
      <c r="G6" s="123">
        <f t="shared" si="0"/>
        <v>-10</v>
      </c>
      <c r="H6" s="123">
        <f t="shared" si="1"/>
        <v>452</v>
      </c>
      <c r="I6"/>
      <c r="J6" s="13"/>
    </row>
    <row r="7" spans="1:10" ht="12" customHeight="1">
      <c r="A7" s="92" t="s">
        <v>13</v>
      </c>
      <c r="B7" s="107">
        <v>1059</v>
      </c>
      <c r="C7" s="107">
        <v>162</v>
      </c>
      <c r="D7" s="107">
        <v>481.84</v>
      </c>
      <c r="E7" s="107">
        <v>160</v>
      </c>
      <c r="F7" s="107">
        <v>121.84</v>
      </c>
      <c r="G7" s="123">
        <f t="shared" si="0"/>
        <v>-38.16</v>
      </c>
      <c r="H7" s="123">
        <f t="shared" si="1"/>
        <v>319.84</v>
      </c>
      <c r="I7"/>
      <c r="J7" s="13"/>
    </row>
    <row r="8" spans="1:10" ht="12" customHeight="1">
      <c r="A8" s="92" t="s">
        <v>40</v>
      </c>
      <c r="B8" s="107">
        <v>723</v>
      </c>
      <c r="C8" s="107">
        <v>138</v>
      </c>
      <c r="D8" s="39" t="s">
        <v>1</v>
      </c>
      <c r="E8" s="39" t="s">
        <v>1</v>
      </c>
      <c r="F8" s="39" t="s">
        <v>1</v>
      </c>
      <c r="G8" s="39" t="s">
        <v>1</v>
      </c>
      <c r="H8" s="39" t="s">
        <v>1</v>
      </c>
      <c r="I8"/>
      <c r="J8" s="13"/>
    </row>
    <row r="9" spans="1:10" ht="12" customHeight="1">
      <c r="A9" s="92" t="s">
        <v>41</v>
      </c>
      <c r="B9" s="107">
        <v>718</v>
      </c>
      <c r="C9" s="107">
        <v>133</v>
      </c>
      <c r="D9" s="39" t="s">
        <v>1</v>
      </c>
      <c r="E9" s="39" t="s">
        <v>1</v>
      </c>
      <c r="F9" s="39" t="s">
        <v>1</v>
      </c>
      <c r="G9" s="39" t="s">
        <v>1</v>
      </c>
      <c r="H9" s="39" t="s">
        <v>1</v>
      </c>
      <c r="I9"/>
      <c r="J9" s="13"/>
    </row>
    <row r="10" spans="1:10" ht="12" customHeight="1">
      <c r="A10" s="91" t="s">
        <v>84</v>
      </c>
      <c r="B10" s="141">
        <v>3803.2104</v>
      </c>
      <c r="C10" s="113">
        <v>696.4342</v>
      </c>
      <c r="D10" s="114">
        <v>2365.8225</v>
      </c>
      <c r="E10" s="114">
        <v>545.42</v>
      </c>
      <c r="F10" s="114">
        <v>900.6722</v>
      </c>
      <c r="G10" s="126">
        <f>F10-E10</f>
        <v>355.2522</v>
      </c>
      <c r="H10" s="126">
        <f t="shared" si="1"/>
        <v>1669.3883</v>
      </c>
      <c r="I10"/>
      <c r="J10" s="13"/>
    </row>
    <row r="11" spans="1:10" ht="12" customHeight="1">
      <c r="A11" s="92" t="s">
        <v>12</v>
      </c>
      <c r="B11" s="107">
        <v>957.3421</v>
      </c>
      <c r="C11" s="107">
        <v>68.1629</v>
      </c>
      <c r="D11" s="108">
        <v>1276.462</v>
      </c>
      <c r="E11" s="108">
        <v>372.274</v>
      </c>
      <c r="F11" s="108">
        <v>432.1383</v>
      </c>
      <c r="G11" s="123">
        <f t="shared" si="0"/>
        <v>59.864300000000014</v>
      </c>
      <c r="H11" s="123">
        <f t="shared" si="1"/>
        <v>1208.2991</v>
      </c>
      <c r="I11"/>
      <c r="J11" s="13"/>
    </row>
    <row r="12" spans="1:10" ht="12" customHeight="1">
      <c r="A12" s="92" t="s">
        <v>39</v>
      </c>
      <c r="B12" s="107">
        <v>1009.5547</v>
      </c>
      <c r="C12" s="107">
        <v>147.1465</v>
      </c>
      <c r="D12" s="108">
        <v>603.55</v>
      </c>
      <c r="E12" s="108">
        <v>76.19</v>
      </c>
      <c r="F12" s="108">
        <v>319.3539</v>
      </c>
      <c r="G12" s="123">
        <f t="shared" si="0"/>
        <v>243.1639</v>
      </c>
      <c r="H12" s="123">
        <f t="shared" si="1"/>
        <v>456.40349999999995</v>
      </c>
      <c r="I12"/>
      <c r="J12" s="13"/>
    </row>
    <row r="13" spans="1:10" ht="12" customHeight="1">
      <c r="A13" s="92" t="s">
        <v>13</v>
      </c>
      <c r="B13" s="107">
        <v>981.7317</v>
      </c>
      <c r="C13" s="107">
        <v>190.6093</v>
      </c>
      <c r="D13" s="108">
        <v>485.8105</v>
      </c>
      <c r="E13" s="108">
        <v>96.956</v>
      </c>
      <c r="F13" s="108">
        <v>149.18</v>
      </c>
      <c r="G13" s="123">
        <f t="shared" si="0"/>
        <v>52.224000000000004</v>
      </c>
      <c r="H13" s="123">
        <f t="shared" si="1"/>
        <v>295.2012</v>
      </c>
      <c r="I13"/>
      <c r="J13" s="13"/>
    </row>
    <row r="14" spans="1:10" ht="12" customHeight="1">
      <c r="A14" s="92" t="s">
        <v>40</v>
      </c>
      <c r="B14" s="107">
        <v>455.123</v>
      </c>
      <c r="C14" s="107">
        <v>142.1165</v>
      </c>
      <c r="D14" s="39" t="s">
        <v>1</v>
      </c>
      <c r="E14" s="39" t="s">
        <v>1</v>
      </c>
      <c r="F14" s="39" t="s">
        <v>1</v>
      </c>
      <c r="G14" s="39" t="s">
        <v>1</v>
      </c>
      <c r="H14" s="39" t="s">
        <v>1</v>
      </c>
      <c r="I14"/>
      <c r="J14" s="13"/>
    </row>
    <row r="15" spans="1:10" ht="12" customHeight="1">
      <c r="A15" s="92" t="s">
        <v>41</v>
      </c>
      <c r="B15" s="107">
        <v>399.4589</v>
      </c>
      <c r="C15" s="107">
        <v>148.399</v>
      </c>
      <c r="D15" s="39" t="s">
        <v>1</v>
      </c>
      <c r="E15" s="39" t="s">
        <v>1</v>
      </c>
      <c r="F15" s="39" t="s">
        <v>1</v>
      </c>
      <c r="G15" s="39" t="s">
        <v>1</v>
      </c>
      <c r="H15" s="39" t="s">
        <v>1</v>
      </c>
      <c r="I15"/>
      <c r="J15" s="13"/>
    </row>
    <row r="16" spans="1:9" ht="12" customHeight="1">
      <c r="A16" s="91" t="s">
        <v>85</v>
      </c>
      <c r="B16" s="141">
        <v>2962.7847</v>
      </c>
      <c r="C16" s="113">
        <v>457.3525</v>
      </c>
      <c r="D16" s="113">
        <v>1494.3924</v>
      </c>
      <c r="E16" s="113">
        <v>338.7</v>
      </c>
      <c r="F16" s="113">
        <v>449.74</v>
      </c>
      <c r="G16" s="126">
        <f t="shared" si="0"/>
        <v>111.04000000000002</v>
      </c>
      <c r="H16" s="126">
        <f t="shared" si="1"/>
        <v>1037.0399</v>
      </c>
      <c r="I16"/>
    </row>
    <row r="17" spans="1:9" ht="12" customHeight="1">
      <c r="A17" s="92" t="s">
        <v>12</v>
      </c>
      <c r="B17" s="17">
        <v>730.5362</v>
      </c>
      <c r="C17" s="107">
        <v>46.6259</v>
      </c>
      <c r="D17" s="108">
        <v>674.1028</v>
      </c>
      <c r="E17" s="108">
        <v>180</v>
      </c>
      <c r="F17" s="108">
        <v>162.5</v>
      </c>
      <c r="G17" s="123">
        <f t="shared" si="0"/>
        <v>-17.5</v>
      </c>
      <c r="H17" s="123">
        <f t="shared" si="1"/>
        <v>627.4769</v>
      </c>
      <c r="I17"/>
    </row>
    <row r="18" spans="1:9" ht="12" customHeight="1">
      <c r="A18" s="92" t="s">
        <v>39</v>
      </c>
      <c r="B18" s="17">
        <v>761.7603</v>
      </c>
      <c r="C18" s="107">
        <v>102.9949</v>
      </c>
      <c r="D18" s="108">
        <v>430.5772</v>
      </c>
      <c r="E18" s="108">
        <v>76.19</v>
      </c>
      <c r="F18" s="108">
        <v>175</v>
      </c>
      <c r="G18" s="123">
        <f t="shared" si="0"/>
        <v>98.81</v>
      </c>
      <c r="H18" s="123">
        <f t="shared" si="1"/>
        <v>327.58230000000003</v>
      </c>
      <c r="I18"/>
    </row>
    <row r="19" spans="1:9" ht="12" customHeight="1">
      <c r="A19" s="92" t="s">
        <v>13</v>
      </c>
      <c r="B19" s="17">
        <v>743.9677</v>
      </c>
      <c r="C19" s="107">
        <v>131.6712</v>
      </c>
      <c r="D19" s="108">
        <v>389.7124</v>
      </c>
      <c r="E19" s="108">
        <v>82.51</v>
      </c>
      <c r="F19" s="108">
        <v>112.24</v>
      </c>
      <c r="G19" s="123">
        <f t="shared" si="0"/>
        <v>29.72999999999999</v>
      </c>
      <c r="H19" s="123">
        <f t="shared" si="1"/>
        <v>258.0412</v>
      </c>
      <c r="I19"/>
    </row>
    <row r="20" spans="1:9" ht="12" customHeight="1">
      <c r="A20" s="92" t="s">
        <v>40</v>
      </c>
      <c r="B20" s="17">
        <v>405.5565</v>
      </c>
      <c r="C20" s="107">
        <v>96.4205</v>
      </c>
      <c r="D20" s="39" t="s">
        <v>1</v>
      </c>
      <c r="E20" s="39" t="s">
        <v>1</v>
      </c>
      <c r="F20" s="39" t="s">
        <v>1</v>
      </c>
      <c r="G20" s="39" t="s">
        <v>1</v>
      </c>
      <c r="H20" s="39" t="s">
        <v>1</v>
      </c>
      <c r="I20"/>
    </row>
    <row r="21" spans="1:9" ht="12" customHeight="1">
      <c r="A21" s="92" t="s">
        <v>41</v>
      </c>
      <c r="B21" s="17">
        <v>320.964</v>
      </c>
      <c r="C21" s="107">
        <v>79.64</v>
      </c>
      <c r="D21" s="39" t="s">
        <v>1</v>
      </c>
      <c r="E21" s="39" t="s">
        <v>1</v>
      </c>
      <c r="F21" s="39" t="s">
        <v>1</v>
      </c>
      <c r="G21" s="39" t="s">
        <v>1</v>
      </c>
      <c r="H21" s="39" t="s">
        <v>1</v>
      </c>
      <c r="I21"/>
    </row>
    <row r="22" spans="1:9" ht="12" customHeight="1">
      <c r="A22" s="91" t="s">
        <v>83</v>
      </c>
      <c r="B22" s="117">
        <v>14.77811932866051</v>
      </c>
      <c r="C22" s="117">
        <v>10.016624972805367</v>
      </c>
      <c r="D22" s="117">
        <v>19.195689928178496</v>
      </c>
      <c r="E22" s="117">
        <v>19.23646826701906</v>
      </c>
      <c r="F22" s="117">
        <v>18.81425991177698</v>
      </c>
      <c r="G22" s="126">
        <f t="shared" si="0"/>
        <v>-0.42220835524208056</v>
      </c>
      <c r="H22" s="126">
        <f t="shared" si="1"/>
        <v>9.179064955373128</v>
      </c>
      <c r="I22"/>
    </row>
    <row r="23" spans="1:9" ht="12" customHeight="1">
      <c r="A23" s="92" t="s">
        <v>12</v>
      </c>
      <c r="B23" s="67">
        <v>12.656972673121658</v>
      </c>
      <c r="C23" s="65">
        <v>6.438711344475372</v>
      </c>
      <c r="D23" s="65">
        <v>18.575473982255467</v>
      </c>
      <c r="E23" s="65">
        <v>18.660648246907183</v>
      </c>
      <c r="F23" s="65">
        <v>17.350563435881355</v>
      </c>
      <c r="G23" s="123">
        <f t="shared" si="0"/>
        <v>-1.3100848110258276</v>
      </c>
      <c r="H23" s="123">
        <f t="shared" si="1"/>
        <v>12.136762637780095</v>
      </c>
      <c r="I23"/>
    </row>
    <row r="24" spans="1:9" ht="12" customHeight="1">
      <c r="A24" s="92" t="s">
        <v>39</v>
      </c>
      <c r="B24" s="67">
        <v>14.346115322457697</v>
      </c>
      <c r="C24" s="65">
        <v>8.904992180607515</v>
      </c>
      <c r="D24" s="65">
        <v>19.52001063539443</v>
      </c>
      <c r="E24" s="65">
        <v>20.142911761448755</v>
      </c>
      <c r="F24" s="65">
        <v>19.338354908382104</v>
      </c>
      <c r="G24" s="123">
        <f t="shared" si="0"/>
        <v>-0.80455685306665</v>
      </c>
      <c r="H24" s="123">
        <f t="shared" si="1"/>
        <v>10.615018454786917</v>
      </c>
      <c r="I24"/>
    </row>
    <row r="25" spans="1:9" ht="12" customHeight="1">
      <c r="A25" s="92" t="s">
        <v>13</v>
      </c>
      <c r="B25" s="67">
        <v>15.177420107802638</v>
      </c>
      <c r="C25" s="65">
        <v>10.053038957159238</v>
      </c>
      <c r="D25" s="65">
        <v>19.836339590646467</v>
      </c>
      <c r="E25" s="65">
        <v>19.65563774683409</v>
      </c>
      <c r="F25" s="65">
        <v>20.11623828782065</v>
      </c>
      <c r="G25" s="123">
        <f t="shared" si="0"/>
        <v>0.46060054098656167</v>
      </c>
      <c r="H25" s="123">
        <f t="shared" si="1"/>
        <v>9.78330063348723</v>
      </c>
      <c r="I25"/>
    </row>
    <row r="26" spans="1:9" ht="12" customHeight="1">
      <c r="A26" s="92" t="s">
        <v>40</v>
      </c>
      <c r="B26" s="68">
        <v>15.158872067670785</v>
      </c>
      <c r="C26" s="66">
        <v>11.153761708139408</v>
      </c>
      <c r="D26" s="39" t="s">
        <v>1</v>
      </c>
      <c r="E26" s="39" t="s">
        <v>1</v>
      </c>
      <c r="F26" s="39" t="s">
        <v>1</v>
      </c>
      <c r="G26" s="39" t="s">
        <v>1</v>
      </c>
      <c r="H26" s="39" t="s">
        <v>1</v>
      </c>
      <c r="I26"/>
    </row>
    <row r="27" spans="1:9" ht="12" customHeight="1">
      <c r="A27" s="92" t="s">
        <v>41</v>
      </c>
      <c r="B27" s="68">
        <v>16.431659003677293</v>
      </c>
      <c r="C27" s="66">
        <v>13.216493634277544</v>
      </c>
      <c r="D27" s="39" t="s">
        <v>1</v>
      </c>
      <c r="E27" s="39" t="s">
        <v>1</v>
      </c>
      <c r="F27" s="39" t="s">
        <v>1</v>
      </c>
      <c r="G27" s="39" t="s">
        <v>1</v>
      </c>
      <c r="H27" s="39" t="s">
        <v>1</v>
      </c>
      <c r="I27"/>
    </row>
    <row r="28" ht="12" customHeight="1"/>
    <row r="29" spans="1:9" ht="15.75" customHeight="1">
      <c r="A29" s="52" t="s">
        <v>95</v>
      </c>
      <c r="B29" s="1"/>
      <c r="I29"/>
    </row>
    <row r="30" spans="1:6" s="9" customFormat="1" ht="12.75" customHeight="1">
      <c r="A30" s="8" t="s">
        <v>0</v>
      </c>
      <c r="B30" s="8"/>
      <c r="C30" s="10"/>
      <c r="D30" s="10"/>
      <c r="E30" s="10"/>
      <c r="F30" s="10"/>
    </row>
    <row r="31" spans="1:9" ht="23.25" customHeight="1">
      <c r="A31" s="82"/>
      <c r="B31" s="80" t="s">
        <v>50</v>
      </c>
      <c r="C31" s="80" t="s">
        <v>86</v>
      </c>
      <c r="D31" s="80" t="s">
        <v>87</v>
      </c>
      <c r="E31" s="80">
        <v>39873</v>
      </c>
      <c r="F31" s="80">
        <v>39904</v>
      </c>
      <c r="G31" s="85" t="s">
        <v>2</v>
      </c>
      <c r="H31" s="85" t="s">
        <v>3</v>
      </c>
      <c r="I31"/>
    </row>
    <row r="32" spans="1:9" ht="11.25" customHeight="1">
      <c r="A32" s="91" t="s">
        <v>47</v>
      </c>
      <c r="B32" s="117">
        <v>8.886487322503472</v>
      </c>
      <c r="C32" s="118">
        <v>6.809005015400921</v>
      </c>
      <c r="D32" s="118">
        <v>14.44</v>
      </c>
      <c r="E32" s="118">
        <v>14.7408968430475</v>
      </c>
      <c r="F32" s="118">
        <v>13.823150828565797</v>
      </c>
      <c r="G32" s="120">
        <f>F32-E32</f>
        <v>-0.9177460144817022</v>
      </c>
      <c r="H32" s="120">
        <f>D32-C32</f>
        <v>7.630994984599078</v>
      </c>
      <c r="I32"/>
    </row>
    <row r="33" spans="1:9" ht="11.25" customHeight="1">
      <c r="A33" s="42" t="s">
        <v>29</v>
      </c>
      <c r="B33" s="67">
        <v>8.84</v>
      </c>
      <c r="C33" s="67">
        <v>6.5</v>
      </c>
      <c r="D33" s="39">
        <v>14.54</v>
      </c>
      <c r="E33" s="39">
        <v>14.7687834750107</v>
      </c>
      <c r="F33" s="39">
        <v>13.771527091821678</v>
      </c>
      <c r="G33" s="40">
        <f>F33-E33</f>
        <v>-0.997256383189022</v>
      </c>
      <c r="H33" s="40">
        <f>D33-C33</f>
        <v>8.04</v>
      </c>
      <c r="I33"/>
    </row>
    <row r="34" spans="1:9" ht="11.25" customHeight="1">
      <c r="A34" s="42" t="s">
        <v>30</v>
      </c>
      <c r="B34" s="67">
        <v>8.85</v>
      </c>
      <c r="C34" s="67">
        <v>6.66</v>
      </c>
      <c r="D34" s="39">
        <v>14.39</v>
      </c>
      <c r="E34" s="39">
        <v>14.706634773731917</v>
      </c>
      <c r="F34" s="39">
        <v>13.914506649676234</v>
      </c>
      <c r="G34" s="40">
        <f>F34-E34</f>
        <v>-0.792128124055683</v>
      </c>
      <c r="H34" s="40">
        <f>D34-C34</f>
        <v>7.73</v>
      </c>
      <c r="I34"/>
    </row>
    <row r="35" spans="1:9" ht="11.25" customHeight="1">
      <c r="A35" s="42" t="s">
        <v>31</v>
      </c>
      <c r="B35" s="67">
        <v>9.72</v>
      </c>
      <c r="C35" s="67">
        <v>7</v>
      </c>
      <c r="D35" s="39">
        <v>13.13</v>
      </c>
      <c r="E35" s="39">
        <v>14.935842507739519</v>
      </c>
      <c r="F35" s="39">
        <v>7.976493585646117</v>
      </c>
      <c r="G35" s="40">
        <f>F35-E35</f>
        <v>-6.959348922093402</v>
      </c>
      <c r="H35" s="40">
        <f>D35-C35</f>
        <v>6.130000000000001</v>
      </c>
      <c r="I35"/>
    </row>
    <row r="36" spans="1:9" ht="11.25" customHeight="1">
      <c r="A36" s="42" t="s">
        <v>32</v>
      </c>
      <c r="B36" s="67">
        <v>11.7</v>
      </c>
      <c r="C36" s="67">
        <v>6.9</v>
      </c>
      <c r="D36" s="39" t="s">
        <v>1</v>
      </c>
      <c r="E36" s="39" t="s">
        <v>1</v>
      </c>
      <c r="F36" s="39" t="s">
        <v>1</v>
      </c>
      <c r="G36" s="39" t="s">
        <v>1</v>
      </c>
      <c r="H36" s="39" t="s">
        <v>1</v>
      </c>
      <c r="I36"/>
    </row>
    <row r="37" spans="1:9" ht="11.25" customHeight="1">
      <c r="A37" s="42" t="s">
        <v>33</v>
      </c>
      <c r="B37" s="68">
        <v>6.63</v>
      </c>
      <c r="C37" s="96">
        <v>7</v>
      </c>
      <c r="D37" s="133" t="s">
        <v>1</v>
      </c>
      <c r="E37" s="133" t="s">
        <v>1</v>
      </c>
      <c r="F37" s="133" t="s">
        <v>1</v>
      </c>
      <c r="G37" s="39" t="s">
        <v>1</v>
      </c>
      <c r="H37" s="39" t="s">
        <v>1</v>
      </c>
      <c r="I37"/>
    </row>
    <row r="38" spans="1:9" ht="11.25" customHeight="1">
      <c r="A38" s="42" t="s">
        <v>88</v>
      </c>
      <c r="B38" s="68">
        <v>6.3</v>
      </c>
      <c r="C38" s="96" t="s">
        <v>1</v>
      </c>
      <c r="D38" s="37" t="s">
        <v>1</v>
      </c>
      <c r="E38" s="37" t="s">
        <v>1</v>
      </c>
      <c r="F38" s="37" t="s">
        <v>1</v>
      </c>
      <c r="G38" s="39" t="s">
        <v>1</v>
      </c>
      <c r="H38" s="39" t="s">
        <v>1</v>
      </c>
      <c r="I38"/>
    </row>
    <row r="39" spans="1:9" ht="11.25" customHeight="1">
      <c r="A39" s="42" t="s">
        <v>89</v>
      </c>
      <c r="B39" s="67">
        <v>7.1</v>
      </c>
      <c r="C39" s="67">
        <v>7.1</v>
      </c>
      <c r="D39" s="37" t="s">
        <v>1</v>
      </c>
      <c r="E39" s="37" t="s">
        <v>1</v>
      </c>
      <c r="F39" s="37" t="s">
        <v>1</v>
      </c>
      <c r="G39" s="39" t="s">
        <v>1</v>
      </c>
      <c r="H39" s="39" t="s">
        <v>1</v>
      </c>
      <c r="I39"/>
    </row>
    <row r="40" spans="1:9" ht="11.25" customHeight="1">
      <c r="A40" s="42" t="s">
        <v>90</v>
      </c>
      <c r="B40" s="95" t="s">
        <v>1</v>
      </c>
      <c r="C40" s="95" t="s">
        <v>1</v>
      </c>
      <c r="D40" s="37" t="s">
        <v>1</v>
      </c>
      <c r="E40" s="37" t="s">
        <v>1</v>
      </c>
      <c r="F40" s="37" t="s">
        <v>1</v>
      </c>
      <c r="G40" s="39" t="s">
        <v>1</v>
      </c>
      <c r="H40" s="39" t="s">
        <v>1</v>
      </c>
      <c r="I40"/>
    </row>
    <row r="41" spans="1:9" ht="11.25" customHeight="1">
      <c r="A41" s="91" t="s">
        <v>96</v>
      </c>
      <c r="B41" s="117">
        <v>7.61761956200161</v>
      </c>
      <c r="C41" s="118">
        <v>6.94776905381101</v>
      </c>
      <c r="D41" s="118">
        <v>12.74</v>
      </c>
      <c r="E41" s="118">
        <v>12.184035476718403</v>
      </c>
      <c r="F41" s="118">
        <v>10.462555066079295</v>
      </c>
      <c r="G41" s="120">
        <f>F41-E41</f>
        <v>-1.7214804106391082</v>
      </c>
      <c r="H41" s="120">
        <f>D41-C41</f>
        <v>5.79223094618899</v>
      </c>
      <c r="I41"/>
    </row>
    <row r="42" spans="1:9" ht="11.25" customHeight="1">
      <c r="A42" s="42" t="s">
        <v>29</v>
      </c>
      <c r="B42" s="67">
        <v>8.812222222222223</v>
      </c>
      <c r="C42" s="67">
        <v>7.75</v>
      </c>
      <c r="D42" s="39">
        <v>14.5</v>
      </c>
      <c r="E42" s="39" t="s">
        <v>91</v>
      </c>
      <c r="F42" s="39">
        <v>14</v>
      </c>
      <c r="G42" s="40" t="s">
        <v>1</v>
      </c>
      <c r="H42" s="40">
        <f aca="true" t="shared" si="2" ref="H42:H48">D42-C42</f>
        <v>6.75</v>
      </c>
      <c r="I42"/>
    </row>
    <row r="43" spans="1:9" ht="11.25" customHeight="1">
      <c r="A43" s="42" t="s">
        <v>30</v>
      </c>
      <c r="B43" s="67">
        <v>8.127153426914669</v>
      </c>
      <c r="C43" s="67">
        <v>6.41</v>
      </c>
      <c r="D43" s="39">
        <v>12.829600323456688</v>
      </c>
      <c r="E43" s="39">
        <v>12.25925925925926</v>
      </c>
      <c r="F43" s="39">
        <v>11.209935685361142</v>
      </c>
      <c r="G43" s="40">
        <f>F43-E43</f>
        <v>-1.0493235738981177</v>
      </c>
      <c r="H43" s="40">
        <f t="shared" si="2"/>
        <v>6.419600323456688</v>
      </c>
      <c r="I43"/>
    </row>
    <row r="44" spans="1:9" ht="11.25" customHeight="1">
      <c r="A44" s="42" t="s">
        <v>31</v>
      </c>
      <c r="B44" s="67">
        <v>8.35</v>
      </c>
      <c r="C44" s="67">
        <v>8</v>
      </c>
      <c r="D44" s="39">
        <v>11.25</v>
      </c>
      <c r="E44" s="39">
        <v>12.5</v>
      </c>
      <c r="F44" s="39">
        <v>10</v>
      </c>
      <c r="G44" s="40">
        <f>F44-E44</f>
        <v>-2.5</v>
      </c>
      <c r="H44" s="40">
        <f t="shared" si="2"/>
        <v>3.25</v>
      </c>
      <c r="I44"/>
    </row>
    <row r="45" spans="1:9" ht="11.25" customHeight="1">
      <c r="A45" s="42" t="s">
        <v>32</v>
      </c>
      <c r="B45" s="67">
        <v>6.9</v>
      </c>
      <c r="C45" s="67">
        <v>7.2</v>
      </c>
      <c r="D45" s="39">
        <v>5</v>
      </c>
      <c r="E45" s="39">
        <v>5</v>
      </c>
      <c r="F45" s="39" t="s">
        <v>91</v>
      </c>
      <c r="G45" s="40" t="s">
        <v>1</v>
      </c>
      <c r="H45" s="40">
        <f t="shared" si="2"/>
        <v>-2.2</v>
      </c>
      <c r="I45"/>
    </row>
    <row r="46" spans="1:9" ht="11.25" customHeight="1">
      <c r="A46" s="42" t="s">
        <v>33</v>
      </c>
      <c r="B46" s="68">
        <v>8.55</v>
      </c>
      <c r="C46" s="68">
        <v>6.9</v>
      </c>
      <c r="D46" s="39">
        <v>13</v>
      </c>
      <c r="E46" s="39" t="s">
        <v>91</v>
      </c>
      <c r="F46" s="39" t="s">
        <v>91</v>
      </c>
      <c r="G46" s="40" t="s">
        <v>1</v>
      </c>
      <c r="H46" s="40">
        <f t="shared" si="2"/>
        <v>6.1</v>
      </c>
      <c r="I46"/>
    </row>
    <row r="47" spans="1:9" ht="11.25" customHeight="1">
      <c r="A47" s="42" t="s">
        <v>88</v>
      </c>
      <c r="B47" s="68">
        <v>5.71</v>
      </c>
      <c r="C47" s="68">
        <v>5.1</v>
      </c>
      <c r="D47" s="39">
        <v>5.5</v>
      </c>
      <c r="E47" s="37" t="s">
        <v>91</v>
      </c>
      <c r="F47" s="37">
        <v>5.5</v>
      </c>
      <c r="G47" s="40" t="s">
        <v>1</v>
      </c>
      <c r="H47" s="40">
        <f t="shared" si="2"/>
        <v>0.40000000000000036</v>
      </c>
      <c r="I47"/>
    </row>
    <row r="48" spans="1:9" ht="11.25" customHeight="1">
      <c r="A48" s="42" t="s">
        <v>89</v>
      </c>
      <c r="B48" s="67">
        <v>6.8075</v>
      </c>
      <c r="C48" s="67">
        <v>6.77</v>
      </c>
      <c r="D48" s="39">
        <v>5.5</v>
      </c>
      <c r="E48" s="37" t="s">
        <v>91</v>
      </c>
      <c r="F48" s="37">
        <v>5.5</v>
      </c>
      <c r="G48" s="40" t="s">
        <v>1</v>
      </c>
      <c r="H48" s="40">
        <f t="shared" si="2"/>
        <v>-1.2699999999999996</v>
      </c>
      <c r="I48"/>
    </row>
    <row r="49" spans="1:9" ht="11.25" customHeight="1">
      <c r="A49" s="42" t="s">
        <v>90</v>
      </c>
      <c r="B49" s="67">
        <v>6.138</v>
      </c>
      <c r="C49" s="67">
        <v>6.5</v>
      </c>
      <c r="D49" s="37" t="s">
        <v>91</v>
      </c>
      <c r="E49" s="37" t="s">
        <v>91</v>
      </c>
      <c r="F49" s="37" t="s">
        <v>91</v>
      </c>
      <c r="G49" s="40" t="s">
        <v>1</v>
      </c>
      <c r="H49" s="40" t="s">
        <v>1</v>
      </c>
      <c r="I49"/>
    </row>
    <row r="50" spans="1:9" ht="11.25" customHeight="1">
      <c r="A50" s="91" t="s">
        <v>97</v>
      </c>
      <c r="B50" s="117">
        <v>5.6986871224535145</v>
      </c>
      <c r="C50" s="118">
        <v>6.2408090048741265</v>
      </c>
      <c r="D50" s="119">
        <v>6.923323989980984</v>
      </c>
      <c r="E50" s="119">
        <v>7.290012679875999</v>
      </c>
      <c r="F50" s="119">
        <v>10.333868832555057</v>
      </c>
      <c r="G50" s="120">
        <f>F50-E50</f>
        <v>3.0438561526790577</v>
      </c>
      <c r="H50" s="120">
        <f>D50-C50</f>
        <v>0.6825149851068577</v>
      </c>
      <c r="I50"/>
    </row>
    <row r="51" spans="1:9" ht="11.25" customHeight="1">
      <c r="A51" s="42" t="s">
        <v>29</v>
      </c>
      <c r="B51" s="67">
        <v>5.75</v>
      </c>
      <c r="C51" s="67">
        <v>3</v>
      </c>
      <c r="D51" s="57" t="s">
        <v>91</v>
      </c>
      <c r="E51" s="57" t="s">
        <v>91</v>
      </c>
      <c r="F51" s="57" t="s">
        <v>91</v>
      </c>
      <c r="G51" s="40" t="s">
        <v>1</v>
      </c>
      <c r="H51" s="40" t="s">
        <v>1</v>
      </c>
      <c r="I51"/>
    </row>
    <row r="52" spans="1:9" ht="11.25" customHeight="1">
      <c r="A52" s="42" t="s">
        <v>30</v>
      </c>
      <c r="B52" s="67">
        <v>3.920601971548651</v>
      </c>
      <c r="C52" s="67">
        <v>4</v>
      </c>
      <c r="D52" s="57" t="s">
        <v>91</v>
      </c>
      <c r="E52" s="57" t="s">
        <v>91</v>
      </c>
      <c r="F52" s="57" t="s">
        <v>91</v>
      </c>
      <c r="G52" s="40" t="s">
        <v>1</v>
      </c>
      <c r="H52" s="40" t="s">
        <v>1</v>
      </c>
      <c r="I52"/>
    </row>
    <row r="53" spans="1:9" ht="11.25" customHeight="1">
      <c r="A53" s="42" t="s">
        <v>31</v>
      </c>
      <c r="B53" s="67">
        <v>6.1</v>
      </c>
      <c r="C53" s="67">
        <v>5</v>
      </c>
      <c r="D53" s="57" t="s">
        <v>91</v>
      </c>
      <c r="E53" s="57" t="s">
        <v>91</v>
      </c>
      <c r="F53" s="57" t="s">
        <v>91</v>
      </c>
      <c r="G53" s="40" t="s">
        <v>1</v>
      </c>
      <c r="H53" s="40" t="s">
        <v>1</v>
      </c>
      <c r="I53"/>
    </row>
    <row r="54" spans="1:9" ht="11.25" customHeight="1">
      <c r="A54" s="42" t="s">
        <v>32</v>
      </c>
      <c r="B54" s="67">
        <v>3.9262238062019432</v>
      </c>
      <c r="C54" s="67">
        <v>4.5</v>
      </c>
      <c r="D54" s="57">
        <v>4.1</v>
      </c>
      <c r="E54" s="57">
        <v>3.8</v>
      </c>
      <c r="F54" s="57" t="s">
        <v>91</v>
      </c>
      <c r="G54" s="40" t="s">
        <v>1</v>
      </c>
      <c r="H54" s="40">
        <f>D54-C54</f>
        <v>-0.40000000000000036</v>
      </c>
      <c r="I54"/>
    </row>
    <row r="55" spans="1:9" ht="11.25" customHeight="1">
      <c r="A55" s="42" t="s">
        <v>33</v>
      </c>
      <c r="B55" s="68">
        <v>4.3</v>
      </c>
      <c r="C55" s="68">
        <v>4.3</v>
      </c>
      <c r="D55" s="57" t="s">
        <v>91</v>
      </c>
      <c r="E55" s="57" t="s">
        <v>91</v>
      </c>
      <c r="F55" s="57" t="s">
        <v>91</v>
      </c>
      <c r="G55" s="40" t="s">
        <v>1</v>
      </c>
      <c r="H55" s="40" t="s">
        <v>1</v>
      </c>
      <c r="I55"/>
    </row>
    <row r="56" spans="1:9" ht="11.25" customHeight="1">
      <c r="A56" s="42" t="s">
        <v>88</v>
      </c>
      <c r="B56" s="68">
        <v>3.9413634539495686</v>
      </c>
      <c r="C56" s="68">
        <v>3.755151271932758</v>
      </c>
      <c r="D56" s="39" t="s">
        <v>91</v>
      </c>
      <c r="E56" s="37" t="s">
        <v>91</v>
      </c>
      <c r="F56" s="37" t="s">
        <v>91</v>
      </c>
      <c r="G56" s="40" t="s">
        <v>1</v>
      </c>
      <c r="H56" s="40" t="s">
        <v>1</v>
      </c>
      <c r="I56"/>
    </row>
    <row r="57" spans="1:9" ht="11.25" customHeight="1">
      <c r="A57" s="42" t="s">
        <v>89</v>
      </c>
      <c r="B57" s="67">
        <v>10.166666666666666</v>
      </c>
      <c r="C57" s="67">
        <v>9.666666666666666</v>
      </c>
      <c r="D57" s="39">
        <v>10.444622944185019</v>
      </c>
      <c r="E57" s="37">
        <v>10</v>
      </c>
      <c r="F57" s="37">
        <v>10.333868832555057</v>
      </c>
      <c r="G57" s="40">
        <f>F57-E57</f>
        <v>0.3338688325550567</v>
      </c>
      <c r="H57" s="40">
        <f>D57-C57</f>
        <v>0.7779562775183528</v>
      </c>
      <c r="I57"/>
    </row>
    <row r="58" spans="1:9" ht="11.25" customHeight="1">
      <c r="A58" s="42" t="s">
        <v>90</v>
      </c>
      <c r="B58" s="67">
        <v>4.424653520941132</v>
      </c>
      <c r="C58" s="67">
        <v>1.7493070418822654</v>
      </c>
      <c r="D58" s="37" t="s">
        <v>91</v>
      </c>
      <c r="E58" s="37" t="s">
        <v>91</v>
      </c>
      <c r="F58" s="37" t="s">
        <v>91</v>
      </c>
      <c r="G58" s="40" t="s">
        <v>1</v>
      </c>
      <c r="H58" s="40" t="s">
        <v>1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67"/>
  <sheetViews>
    <sheetView workbookViewId="0" topLeftCell="A1">
      <selection activeCell="L39" sqref="L39"/>
    </sheetView>
  </sheetViews>
  <sheetFormatPr defaultColWidth="9.00390625" defaultRowHeight="12.75"/>
  <cols>
    <col min="1" max="1" width="21.375" style="2" customWidth="1"/>
    <col min="2" max="8" width="8.875" style="2" customWidth="1"/>
    <col min="10" max="10" width="20.625" style="2" customWidth="1"/>
    <col min="11" max="16384" width="9.125" style="2" customWidth="1"/>
  </cols>
  <sheetData>
    <row r="1" spans="1:2" ht="15.75" customHeight="1">
      <c r="A1" s="52" t="s">
        <v>98</v>
      </c>
      <c r="B1" s="1"/>
    </row>
    <row r="2" spans="1:6" s="9" customFormat="1" ht="12.75" customHeight="1">
      <c r="A2" s="8" t="s">
        <v>0</v>
      </c>
      <c r="B2" s="8"/>
      <c r="C2" s="10"/>
      <c r="D2" s="10"/>
      <c r="E2" s="10"/>
      <c r="F2" s="10"/>
    </row>
    <row r="3" spans="1:8" ht="23.25" customHeight="1">
      <c r="A3" s="82"/>
      <c r="B3" s="80" t="s">
        <v>50</v>
      </c>
      <c r="C3" s="80" t="s">
        <v>86</v>
      </c>
      <c r="D3" s="80" t="s">
        <v>87</v>
      </c>
      <c r="E3" s="80">
        <v>39873</v>
      </c>
      <c r="F3" s="80">
        <v>39904</v>
      </c>
      <c r="G3" s="85" t="s">
        <v>2</v>
      </c>
      <c r="H3" s="85" t="s">
        <v>3</v>
      </c>
    </row>
    <row r="4" spans="1:8" ht="11.25" customHeight="1">
      <c r="A4" s="91" t="s">
        <v>99</v>
      </c>
      <c r="B4" s="22">
        <v>10324.8542</v>
      </c>
      <c r="C4" s="22">
        <f>C5+C14+C23</f>
        <v>1650.658</v>
      </c>
      <c r="D4" s="22">
        <v>5539.346600000001</v>
      </c>
      <c r="E4" s="22">
        <v>2150.4571</v>
      </c>
      <c r="F4" s="22">
        <v>1526.6445</v>
      </c>
      <c r="G4" s="105">
        <f>F4-E4</f>
        <v>-623.8126</v>
      </c>
      <c r="H4" s="105">
        <f>D4-C4</f>
        <v>3888.688600000001</v>
      </c>
    </row>
    <row r="5" spans="1:10" ht="11.25" customHeight="1">
      <c r="A5" s="104" t="s">
        <v>51</v>
      </c>
      <c r="B5" s="112">
        <v>6864.1111999999985</v>
      </c>
      <c r="C5" s="113">
        <v>712.3607</v>
      </c>
      <c r="D5" s="114">
        <v>3582.1884</v>
      </c>
      <c r="E5" s="114">
        <v>1477.8461</v>
      </c>
      <c r="F5" s="114">
        <v>987.4774</v>
      </c>
      <c r="G5" s="105">
        <f>F5-E5</f>
        <v>-490.3687</v>
      </c>
      <c r="H5" s="115">
        <f>D5-C5</f>
        <v>2869.8277</v>
      </c>
      <c r="J5" s="134"/>
    </row>
    <row r="6" spans="1:10" ht="11.25" customHeight="1">
      <c r="A6" s="42" t="s">
        <v>29</v>
      </c>
      <c r="B6" s="106">
        <v>459.7004</v>
      </c>
      <c r="C6" s="107">
        <v>46.4285</v>
      </c>
      <c r="D6" s="108">
        <v>236.1331</v>
      </c>
      <c r="E6" s="108">
        <v>108.7565</v>
      </c>
      <c r="F6" s="108">
        <v>72.1823</v>
      </c>
      <c r="G6" s="135">
        <f>F6-E6</f>
        <v>-36.574200000000005</v>
      </c>
      <c r="H6" s="109">
        <f>D6-C6</f>
        <v>189.70460000000003</v>
      </c>
      <c r="J6" s="42"/>
    </row>
    <row r="7" spans="1:10" ht="11.25" customHeight="1">
      <c r="A7" s="42" t="s">
        <v>30</v>
      </c>
      <c r="B7" s="106">
        <v>5264.1667</v>
      </c>
      <c r="C7" s="107">
        <v>431.4106</v>
      </c>
      <c r="D7" s="108">
        <v>2908.4267</v>
      </c>
      <c r="E7" s="108">
        <v>1177.6694</v>
      </c>
      <c r="F7" s="108">
        <v>901.8409</v>
      </c>
      <c r="G7" s="135">
        <f>F7-E7</f>
        <v>-275.82849999999996</v>
      </c>
      <c r="H7" s="109">
        <f>D7-C7</f>
        <v>2477.0161</v>
      </c>
      <c r="J7" s="42"/>
    </row>
    <row r="8" spans="1:10" ht="11.25" customHeight="1">
      <c r="A8" s="42" t="s">
        <v>31</v>
      </c>
      <c r="B8" s="106">
        <v>771.3762</v>
      </c>
      <c r="C8" s="107">
        <v>75.0819</v>
      </c>
      <c r="D8" s="108">
        <v>437.6286</v>
      </c>
      <c r="E8" s="108">
        <v>191.4202</v>
      </c>
      <c r="F8" s="108">
        <v>13.4542</v>
      </c>
      <c r="G8" s="135">
        <f>F8-E8</f>
        <v>-177.966</v>
      </c>
      <c r="H8" s="109">
        <f>D8-C8</f>
        <v>362.5467</v>
      </c>
      <c r="J8" s="42"/>
    </row>
    <row r="9" spans="1:10" ht="11.25" customHeight="1">
      <c r="A9" s="42" t="s">
        <v>32</v>
      </c>
      <c r="B9" s="110">
        <v>134.2502</v>
      </c>
      <c r="C9" s="107">
        <v>39.6172</v>
      </c>
      <c r="D9" s="108" t="s">
        <v>1</v>
      </c>
      <c r="E9" s="108" t="s">
        <v>1</v>
      </c>
      <c r="F9" s="108" t="s">
        <v>1</v>
      </c>
      <c r="G9" s="135" t="s">
        <v>1</v>
      </c>
      <c r="H9" s="109" t="s">
        <v>1</v>
      </c>
      <c r="J9" s="42"/>
    </row>
    <row r="10" spans="1:10" ht="11.25" customHeight="1">
      <c r="A10" s="42" t="s">
        <v>33</v>
      </c>
      <c r="B10" s="110">
        <v>153.1401</v>
      </c>
      <c r="C10" s="107">
        <v>92.4316</v>
      </c>
      <c r="D10" s="108" t="s">
        <v>1</v>
      </c>
      <c r="E10" s="108" t="s">
        <v>1</v>
      </c>
      <c r="F10" s="108" t="s">
        <v>1</v>
      </c>
      <c r="G10" s="135" t="s">
        <v>1</v>
      </c>
      <c r="H10" s="109" t="s">
        <v>1</v>
      </c>
      <c r="J10" s="42"/>
    </row>
    <row r="11" spans="1:10" ht="11.25" customHeight="1">
      <c r="A11" s="42" t="s">
        <v>88</v>
      </c>
      <c r="B11" s="106">
        <v>8.1199</v>
      </c>
      <c r="C11" s="108" t="s">
        <v>1</v>
      </c>
      <c r="D11" s="108" t="s">
        <v>1</v>
      </c>
      <c r="E11" s="108" t="s">
        <v>1</v>
      </c>
      <c r="F11" s="108" t="s">
        <v>1</v>
      </c>
      <c r="G11" s="135" t="s">
        <v>1</v>
      </c>
      <c r="H11" s="109" t="s">
        <v>1</v>
      </c>
      <c r="J11" s="42"/>
    </row>
    <row r="12" spans="1:10" ht="11.25" customHeight="1">
      <c r="A12" s="42" t="s">
        <v>89</v>
      </c>
      <c r="B12" s="106">
        <v>73.3577</v>
      </c>
      <c r="C12" s="107">
        <v>27.3909</v>
      </c>
      <c r="D12" s="108" t="s">
        <v>1</v>
      </c>
      <c r="E12" s="108" t="s">
        <v>1</v>
      </c>
      <c r="F12" s="108" t="s">
        <v>1</v>
      </c>
      <c r="G12" s="135" t="s">
        <v>1</v>
      </c>
      <c r="H12" s="109" t="s">
        <v>1</v>
      </c>
      <c r="J12" s="42"/>
    </row>
    <row r="13" spans="1:10" ht="11.25" customHeight="1">
      <c r="A13" s="42" t="s">
        <v>90</v>
      </c>
      <c r="B13" s="111" t="s">
        <v>1</v>
      </c>
      <c r="C13" s="108" t="s">
        <v>1</v>
      </c>
      <c r="D13" s="108" t="s">
        <v>1</v>
      </c>
      <c r="E13" s="108" t="s">
        <v>1</v>
      </c>
      <c r="F13" s="108" t="s">
        <v>1</v>
      </c>
      <c r="G13" s="135" t="s">
        <v>1</v>
      </c>
      <c r="H13" s="109" t="s">
        <v>1</v>
      </c>
      <c r="J13" s="42"/>
    </row>
    <row r="14" spans="1:8" ht="11.25" customHeight="1">
      <c r="A14" s="104" t="s">
        <v>18</v>
      </c>
      <c r="B14" s="112">
        <v>2372.0334000000003</v>
      </c>
      <c r="C14" s="112">
        <v>547.4873</v>
      </c>
      <c r="D14" s="114">
        <v>1460.43</v>
      </c>
      <c r="E14" s="114">
        <v>451</v>
      </c>
      <c r="F14" s="114">
        <v>474.43</v>
      </c>
      <c r="G14" s="115">
        <f>F14-E14</f>
        <v>23.430000000000007</v>
      </c>
      <c r="H14" s="115">
        <f>D14-C14</f>
        <v>912.9427000000001</v>
      </c>
    </row>
    <row r="15" spans="1:8" ht="11.25" customHeight="1">
      <c r="A15" s="42" t="s">
        <v>29</v>
      </c>
      <c r="B15" s="106">
        <v>391.45</v>
      </c>
      <c r="C15" s="106">
        <v>75.7</v>
      </c>
      <c r="D15" s="108">
        <v>162</v>
      </c>
      <c r="E15" s="108" t="s">
        <v>1</v>
      </c>
      <c r="F15" s="108">
        <v>2</v>
      </c>
      <c r="G15" s="109" t="s">
        <v>1</v>
      </c>
      <c r="H15" s="109">
        <f aca="true" t="shared" si="0" ref="H15:H21">D15-C15</f>
        <v>86.3</v>
      </c>
    </row>
    <row r="16" spans="1:8" ht="11.25" customHeight="1">
      <c r="A16" s="42" t="s">
        <v>30</v>
      </c>
      <c r="B16" s="106">
        <v>637.3009</v>
      </c>
      <c r="C16" s="106">
        <v>147.88729999999998</v>
      </c>
      <c r="D16" s="108">
        <v>1137.83</v>
      </c>
      <c r="E16" s="108">
        <v>405</v>
      </c>
      <c r="F16" s="108">
        <v>377.83</v>
      </c>
      <c r="G16" s="109">
        <f>F16-E16</f>
        <v>-27.170000000000016</v>
      </c>
      <c r="H16" s="109">
        <f t="shared" si="0"/>
        <v>989.9427</v>
      </c>
    </row>
    <row r="17" spans="1:8" ht="11.25" customHeight="1">
      <c r="A17" s="42" t="s">
        <v>31</v>
      </c>
      <c r="B17" s="106">
        <v>165</v>
      </c>
      <c r="C17" s="106">
        <v>5</v>
      </c>
      <c r="D17" s="108">
        <v>80</v>
      </c>
      <c r="E17" s="108">
        <v>40</v>
      </c>
      <c r="F17" s="108">
        <v>40</v>
      </c>
      <c r="G17" s="109">
        <f>F17-E17</f>
        <v>0</v>
      </c>
      <c r="H17" s="109">
        <f t="shared" si="0"/>
        <v>75</v>
      </c>
    </row>
    <row r="18" spans="1:8" ht="11.25" customHeight="1">
      <c r="A18" s="42" t="s">
        <v>32</v>
      </c>
      <c r="B18" s="110">
        <v>408</v>
      </c>
      <c r="C18" s="110">
        <v>39</v>
      </c>
      <c r="D18" s="108">
        <v>6</v>
      </c>
      <c r="E18" s="108">
        <v>6</v>
      </c>
      <c r="F18" s="108" t="s">
        <v>1</v>
      </c>
      <c r="G18" s="109" t="s">
        <v>1</v>
      </c>
      <c r="H18" s="109">
        <f t="shared" si="0"/>
        <v>-33</v>
      </c>
    </row>
    <row r="19" spans="1:8" ht="11.25" customHeight="1">
      <c r="A19" s="42" t="s">
        <v>33</v>
      </c>
      <c r="B19" s="110">
        <v>130</v>
      </c>
      <c r="C19" s="110">
        <v>16</v>
      </c>
      <c r="D19" s="108">
        <v>20</v>
      </c>
      <c r="E19" s="108" t="s">
        <v>1</v>
      </c>
      <c r="F19" s="108" t="s">
        <v>1</v>
      </c>
      <c r="G19" s="109" t="s">
        <v>1</v>
      </c>
      <c r="H19" s="109">
        <f t="shared" si="0"/>
        <v>4</v>
      </c>
    </row>
    <row r="20" spans="1:8" ht="11.25" customHeight="1">
      <c r="A20" s="42" t="s">
        <v>88</v>
      </c>
      <c r="B20" s="106">
        <v>166.47</v>
      </c>
      <c r="C20" s="106">
        <v>5.4</v>
      </c>
      <c r="D20" s="108">
        <v>10.5</v>
      </c>
      <c r="E20" s="108" t="s">
        <v>1</v>
      </c>
      <c r="F20" s="108">
        <v>10.5</v>
      </c>
      <c r="G20" s="109" t="s">
        <v>1</v>
      </c>
      <c r="H20" s="109">
        <f t="shared" si="0"/>
        <v>5.1</v>
      </c>
    </row>
    <row r="21" spans="1:8" ht="11.25" customHeight="1">
      <c r="A21" s="42" t="s">
        <v>89</v>
      </c>
      <c r="B21" s="106">
        <v>230.5</v>
      </c>
      <c r="C21" s="106">
        <v>98.5</v>
      </c>
      <c r="D21" s="108">
        <v>44.1</v>
      </c>
      <c r="E21" s="108" t="s">
        <v>1</v>
      </c>
      <c r="F21" s="108">
        <v>44.1</v>
      </c>
      <c r="G21" s="109" t="s">
        <v>1</v>
      </c>
      <c r="H21" s="109">
        <f t="shared" si="0"/>
        <v>-54.4</v>
      </c>
    </row>
    <row r="22" spans="1:8" ht="11.25" customHeight="1">
      <c r="A22" s="42" t="s">
        <v>90</v>
      </c>
      <c r="B22" s="111">
        <v>243.3125</v>
      </c>
      <c r="C22" s="111">
        <v>160</v>
      </c>
      <c r="D22" s="108" t="s">
        <v>1</v>
      </c>
      <c r="E22" s="108" t="s">
        <v>1</v>
      </c>
      <c r="F22" s="108" t="s">
        <v>1</v>
      </c>
      <c r="G22" s="109" t="s">
        <v>1</v>
      </c>
      <c r="H22" s="109" t="s">
        <v>1</v>
      </c>
    </row>
    <row r="23" spans="1:8" ht="11.25" customHeight="1">
      <c r="A23" s="104" t="s">
        <v>19</v>
      </c>
      <c r="B23" s="112">
        <v>1088.7096000000001</v>
      </c>
      <c r="C23" s="114">
        <v>390.81</v>
      </c>
      <c r="D23" s="114">
        <v>496.7282</v>
      </c>
      <c r="E23" s="116">
        <v>221.611</v>
      </c>
      <c r="F23" s="116">
        <v>64.7371</v>
      </c>
      <c r="G23" s="115">
        <f>F23-E23</f>
        <v>-156.8739</v>
      </c>
      <c r="H23" s="115">
        <f>D23-C23</f>
        <v>105.91820000000001</v>
      </c>
    </row>
    <row r="24" spans="1:8" ht="11.25" customHeight="1">
      <c r="A24" s="42" t="s">
        <v>29</v>
      </c>
      <c r="B24" s="106">
        <v>13.6151</v>
      </c>
      <c r="C24" s="107">
        <v>5.756</v>
      </c>
      <c r="D24" s="108" t="s">
        <v>1</v>
      </c>
      <c r="E24" s="111" t="s">
        <v>1</v>
      </c>
      <c r="F24" s="111" t="s">
        <v>1</v>
      </c>
      <c r="G24" s="109" t="s">
        <v>1</v>
      </c>
      <c r="H24" s="109" t="s">
        <v>1</v>
      </c>
    </row>
    <row r="25" spans="1:8" ht="11.25" customHeight="1">
      <c r="A25" s="42" t="s">
        <v>30</v>
      </c>
      <c r="B25" s="106">
        <v>159.37400000000002</v>
      </c>
      <c r="C25" s="107">
        <v>2.2274000000000003</v>
      </c>
      <c r="D25" s="108" t="s">
        <v>1</v>
      </c>
      <c r="E25" s="111" t="s">
        <v>1</v>
      </c>
      <c r="F25" s="111" t="s">
        <v>1</v>
      </c>
      <c r="G25" s="109" t="s">
        <v>1</v>
      </c>
      <c r="H25" s="109" t="s">
        <v>1</v>
      </c>
    </row>
    <row r="26" spans="1:8" ht="11.25" customHeight="1">
      <c r="A26" s="42" t="s">
        <v>31</v>
      </c>
      <c r="B26" s="106">
        <v>100.12970000000001</v>
      </c>
      <c r="C26" s="107">
        <v>36.140800000000006</v>
      </c>
      <c r="D26" s="108" t="s">
        <v>1</v>
      </c>
      <c r="E26" s="111" t="s">
        <v>1</v>
      </c>
      <c r="F26" s="111" t="s">
        <v>1</v>
      </c>
      <c r="G26" s="109" t="s">
        <v>1</v>
      </c>
      <c r="H26" s="109" t="s">
        <v>1</v>
      </c>
    </row>
    <row r="27" spans="1:8" ht="11.25" customHeight="1">
      <c r="A27" s="42" t="s">
        <v>32</v>
      </c>
      <c r="B27" s="106">
        <v>287.7453</v>
      </c>
      <c r="C27" s="107">
        <v>10.9262</v>
      </c>
      <c r="D27" s="108">
        <v>279.0791</v>
      </c>
      <c r="E27" s="111">
        <v>96.865</v>
      </c>
      <c r="F27" s="111" t="s">
        <v>1</v>
      </c>
      <c r="G27" s="109" t="s">
        <v>1</v>
      </c>
      <c r="H27" s="109">
        <f>D27-C27</f>
        <v>268.1529</v>
      </c>
    </row>
    <row r="28" spans="1:8" ht="11.25" customHeight="1">
      <c r="A28" s="42" t="s">
        <v>33</v>
      </c>
      <c r="B28" s="110">
        <v>10.7924</v>
      </c>
      <c r="C28" s="136">
        <v>10.7924</v>
      </c>
      <c r="D28" s="108" t="s">
        <v>1</v>
      </c>
      <c r="E28" s="111" t="s">
        <v>1</v>
      </c>
      <c r="F28" s="111" t="s">
        <v>1</v>
      </c>
      <c r="G28" s="109" t="s">
        <v>1</v>
      </c>
      <c r="H28" s="109" t="s">
        <v>1</v>
      </c>
    </row>
    <row r="29" spans="1:8" ht="11.25" customHeight="1">
      <c r="A29" s="42" t="s">
        <v>88</v>
      </c>
      <c r="B29" s="110">
        <v>84.74409999999999</v>
      </c>
      <c r="C29" s="136">
        <v>79.13329999999999</v>
      </c>
      <c r="D29" s="108" t="s">
        <v>1</v>
      </c>
      <c r="E29" s="111" t="s">
        <v>1</v>
      </c>
      <c r="F29" s="111" t="s">
        <v>1</v>
      </c>
      <c r="G29" s="109" t="s">
        <v>1</v>
      </c>
      <c r="H29" s="109" t="s">
        <v>1</v>
      </c>
    </row>
    <row r="30" spans="1:8" ht="11.25" customHeight="1">
      <c r="A30" s="42" t="s">
        <v>89</v>
      </c>
      <c r="B30" s="106">
        <v>346.4658</v>
      </c>
      <c r="C30" s="107">
        <v>173.02009999999999</v>
      </c>
      <c r="D30" s="108">
        <v>217.6491</v>
      </c>
      <c r="E30" s="111">
        <v>124.746</v>
      </c>
      <c r="F30" s="111">
        <v>64.7371</v>
      </c>
      <c r="G30" s="109">
        <f>F30-E30</f>
        <v>-60.0089</v>
      </c>
      <c r="H30" s="109">
        <f>D30-C30</f>
        <v>44.62900000000002</v>
      </c>
    </row>
    <row r="31" spans="1:8" ht="11.25" customHeight="1">
      <c r="A31" s="42" t="s">
        <v>90</v>
      </c>
      <c r="B31" s="106">
        <v>85.8432</v>
      </c>
      <c r="C31" s="107">
        <v>72.8399</v>
      </c>
      <c r="D31" s="108" t="s">
        <v>1</v>
      </c>
      <c r="E31" s="111" t="s">
        <v>1</v>
      </c>
      <c r="F31" s="111" t="s">
        <v>1</v>
      </c>
      <c r="G31" s="109" t="s">
        <v>1</v>
      </c>
      <c r="H31" s="109" t="s">
        <v>1</v>
      </c>
    </row>
    <row r="33" spans="1:9" ht="14.25" customHeight="1">
      <c r="A33" s="52" t="s">
        <v>101</v>
      </c>
      <c r="G33" s="17"/>
      <c r="I33" s="2"/>
    </row>
    <row r="34" spans="1:9" ht="14.25" customHeight="1">
      <c r="A34" s="18" t="s">
        <v>8</v>
      </c>
      <c r="G34" s="17"/>
      <c r="I34" s="2"/>
    </row>
    <row r="35" spans="1:9" ht="32.25" customHeight="1">
      <c r="A35" s="86"/>
      <c r="B35" s="82" t="s">
        <v>9</v>
      </c>
      <c r="C35" s="83" t="s">
        <v>94</v>
      </c>
      <c r="D35" s="84" t="s">
        <v>103</v>
      </c>
      <c r="E35" s="83">
        <v>39814</v>
      </c>
      <c r="F35" s="83">
        <v>39904</v>
      </c>
      <c r="G35" s="83">
        <v>39934</v>
      </c>
      <c r="H35" s="85" t="s">
        <v>2</v>
      </c>
      <c r="I35" s="85" t="s">
        <v>52</v>
      </c>
    </row>
    <row r="36" spans="1:9" ht="13.5" customHeight="1">
      <c r="A36" s="53" t="s">
        <v>21</v>
      </c>
      <c r="B36" s="22">
        <v>22014.267</v>
      </c>
      <c r="C36" s="22">
        <v>22129.5</v>
      </c>
      <c r="D36" s="22">
        <v>22517.308</v>
      </c>
      <c r="E36" s="22">
        <v>28102.058</v>
      </c>
      <c r="F36" s="22">
        <v>28849.541</v>
      </c>
      <c r="G36" s="22">
        <v>29763.914</v>
      </c>
      <c r="H36" s="21">
        <f aca="true" t="shared" si="1" ref="H36:H50">G36/F36-1</f>
        <v>0.03169454238457381</v>
      </c>
      <c r="I36" s="21">
        <f>G36/E36-1</f>
        <v>0.05913645185701344</v>
      </c>
    </row>
    <row r="37" spans="1:9" ht="13.5" customHeight="1">
      <c r="A37" s="89" t="s">
        <v>71</v>
      </c>
      <c r="B37" s="41">
        <v>10388.579</v>
      </c>
      <c r="C37" s="41">
        <v>10875.305</v>
      </c>
      <c r="D37" s="41">
        <v>10867.063</v>
      </c>
      <c r="E37" s="41">
        <v>12477.444</v>
      </c>
      <c r="F37" s="41">
        <v>9924.469</v>
      </c>
      <c r="G37" s="41">
        <v>10121.035</v>
      </c>
      <c r="H37" s="15">
        <f t="shared" si="1"/>
        <v>0.019806198195591262</v>
      </c>
      <c r="I37" s="15">
        <f>G37/E37-1</f>
        <v>-0.18885350236795295</v>
      </c>
    </row>
    <row r="38" spans="1:9" ht="13.5" customHeight="1">
      <c r="A38" s="89" t="s">
        <v>72</v>
      </c>
      <c r="B38" s="41">
        <v>5377.385</v>
      </c>
      <c r="C38" s="41">
        <v>5539.094</v>
      </c>
      <c r="D38" s="41">
        <v>5740.604</v>
      </c>
      <c r="E38" s="41">
        <v>6204.997</v>
      </c>
      <c r="F38" s="41">
        <v>6487.562</v>
      </c>
      <c r="G38" s="41">
        <v>6692.468</v>
      </c>
      <c r="H38" s="15">
        <f t="shared" si="1"/>
        <v>0.031584438036969864</v>
      </c>
      <c r="I38" s="15">
        <f aca="true" t="shared" si="2" ref="I38:I47">G38/E38-1</f>
        <v>0.07856103717697205</v>
      </c>
    </row>
    <row r="39" spans="1:9" ht="13.5" customHeight="1">
      <c r="A39" s="89" t="s">
        <v>73</v>
      </c>
      <c r="B39" s="41">
        <v>2036.174</v>
      </c>
      <c r="C39" s="41">
        <v>1789.504</v>
      </c>
      <c r="D39" s="41">
        <v>1865.963</v>
      </c>
      <c r="E39" s="41">
        <v>2765.199</v>
      </c>
      <c r="F39" s="41">
        <v>5072.547</v>
      </c>
      <c r="G39" s="41">
        <v>5076.767</v>
      </c>
      <c r="H39" s="15">
        <f t="shared" si="1"/>
        <v>0.0008319292063732053</v>
      </c>
      <c r="I39" s="15">
        <f>G39/E39-1</f>
        <v>0.8359499623716049</v>
      </c>
    </row>
    <row r="40" spans="1:9" ht="13.5" customHeight="1">
      <c r="A40" s="89" t="s">
        <v>74</v>
      </c>
      <c r="B40" s="41">
        <v>4212.126</v>
      </c>
      <c r="C40" s="41">
        <v>3925.599</v>
      </c>
      <c r="D40" s="41">
        <v>4043.678</v>
      </c>
      <c r="E40" s="41">
        <v>6654.412</v>
      </c>
      <c r="F40" s="41">
        <v>7364.962</v>
      </c>
      <c r="G40" s="41">
        <v>7873.648</v>
      </c>
      <c r="H40" s="15">
        <f t="shared" si="1"/>
        <v>0.06906838080087851</v>
      </c>
      <c r="I40" s="15">
        <f>G40/E40-1</f>
        <v>0.18322219904628678</v>
      </c>
    </row>
    <row r="41" spans="1:9" ht="13.5" customHeight="1">
      <c r="A41" s="90" t="s">
        <v>80</v>
      </c>
      <c r="B41" s="55">
        <v>10127.09</v>
      </c>
      <c r="C41" s="55">
        <v>10758.806</v>
      </c>
      <c r="D41" s="55">
        <v>10847.704</v>
      </c>
      <c r="E41" s="55">
        <v>11131.302</v>
      </c>
      <c r="F41" s="55">
        <v>10979.155</v>
      </c>
      <c r="G41" s="55">
        <v>11446.888</v>
      </c>
      <c r="H41" s="21">
        <f t="shared" si="1"/>
        <v>0.04260191244225986</v>
      </c>
      <c r="I41" s="99">
        <f t="shared" si="2"/>
        <v>0.02835122072871621</v>
      </c>
    </row>
    <row r="42" spans="1:9" ht="13.5" customHeight="1">
      <c r="A42" s="89" t="s">
        <v>71</v>
      </c>
      <c r="B42" s="41">
        <v>5660.365</v>
      </c>
      <c r="C42" s="41">
        <v>6525.17</v>
      </c>
      <c r="D42" s="41">
        <v>6441.23</v>
      </c>
      <c r="E42" s="41">
        <v>5630.689</v>
      </c>
      <c r="F42" s="41">
        <v>3895.146</v>
      </c>
      <c r="G42" s="41">
        <v>4128.536</v>
      </c>
      <c r="H42" s="20">
        <f t="shared" si="1"/>
        <v>0.05991816481333423</v>
      </c>
      <c r="I42" s="15">
        <f t="shared" si="2"/>
        <v>-0.26677960725587935</v>
      </c>
    </row>
    <row r="43" spans="1:9" ht="13.5" customHeight="1">
      <c r="A43" s="89" t="s">
        <v>72</v>
      </c>
      <c r="B43" s="41">
        <v>2684.159</v>
      </c>
      <c r="C43" s="41">
        <v>2757.875</v>
      </c>
      <c r="D43" s="41">
        <v>2879.017</v>
      </c>
      <c r="E43" s="41">
        <v>3074.88</v>
      </c>
      <c r="F43" s="41">
        <v>2966.708</v>
      </c>
      <c r="G43" s="41">
        <v>3067.366</v>
      </c>
      <c r="H43" s="20">
        <f t="shared" si="1"/>
        <v>0.0339291902000467</v>
      </c>
      <c r="I43" s="15">
        <f>G43/E43-1</f>
        <v>-0.002443672598605562</v>
      </c>
    </row>
    <row r="44" spans="1:9" ht="13.5" customHeight="1">
      <c r="A44" s="89" t="s">
        <v>73</v>
      </c>
      <c r="B44" s="41">
        <v>1567.795</v>
      </c>
      <c r="C44" s="41">
        <v>1315.829</v>
      </c>
      <c r="D44" s="41">
        <v>1402.841</v>
      </c>
      <c r="E44" s="41">
        <v>2291.298</v>
      </c>
      <c r="F44" s="41">
        <v>3983.932</v>
      </c>
      <c r="G44" s="41">
        <v>4070.596</v>
      </c>
      <c r="H44" s="20">
        <f t="shared" si="1"/>
        <v>0.021753383340880283</v>
      </c>
      <c r="I44" s="15">
        <f>G44/E44-1</f>
        <v>0.7765458705065864</v>
      </c>
    </row>
    <row r="45" spans="1:9" ht="13.5" customHeight="1">
      <c r="A45" s="89" t="s">
        <v>74</v>
      </c>
      <c r="B45" s="41">
        <v>214.767</v>
      </c>
      <c r="C45" s="41">
        <v>159.935</v>
      </c>
      <c r="D45" s="41">
        <v>124.616</v>
      </c>
      <c r="E45" s="41">
        <v>134.434</v>
      </c>
      <c r="F45" s="41">
        <v>133.368</v>
      </c>
      <c r="G45" s="41">
        <v>180.398</v>
      </c>
      <c r="H45" s="20">
        <f t="shared" si="1"/>
        <v>0.3526333153380121</v>
      </c>
      <c r="I45" s="15">
        <f>G45/E45-1</f>
        <v>0.341907553148757</v>
      </c>
    </row>
    <row r="46" spans="1:9" ht="13.5" customHeight="1">
      <c r="A46" s="90" t="s">
        <v>81</v>
      </c>
      <c r="B46" s="55">
        <f aca="true" t="shared" si="3" ref="B46:D50">+B36-B41</f>
        <v>11887.177</v>
      </c>
      <c r="C46" s="55">
        <f t="shared" si="3"/>
        <v>11370.694</v>
      </c>
      <c r="D46" s="55">
        <f t="shared" si="3"/>
        <v>11669.604000000001</v>
      </c>
      <c r="E46" s="55">
        <v>16970.753</v>
      </c>
      <c r="F46" s="55">
        <v>17870.389</v>
      </c>
      <c r="G46" s="55">
        <v>18317.023</v>
      </c>
      <c r="H46" s="21">
        <f t="shared" si="1"/>
        <v>0.02499296461873346</v>
      </c>
      <c r="I46" s="99">
        <f t="shared" si="2"/>
        <v>0.07932883119564593</v>
      </c>
    </row>
    <row r="47" spans="1:9" ht="13.5" customHeight="1">
      <c r="A47" s="89" t="s">
        <v>71</v>
      </c>
      <c r="B47" s="41">
        <f t="shared" si="3"/>
        <v>4728.214</v>
      </c>
      <c r="C47" s="41">
        <f t="shared" si="3"/>
        <v>4350.135</v>
      </c>
      <c r="D47" s="41">
        <f t="shared" si="3"/>
        <v>4425.8330000000005</v>
      </c>
      <c r="E47" s="41">
        <v>6846.754</v>
      </c>
      <c r="F47" s="41">
        <v>6029.325</v>
      </c>
      <c r="G47" s="41">
        <v>5992.5</v>
      </c>
      <c r="H47" s="20">
        <f t="shared" si="1"/>
        <v>-0.0061076488661665485</v>
      </c>
      <c r="I47" s="15">
        <f t="shared" si="2"/>
        <v>-0.12476773665301832</v>
      </c>
    </row>
    <row r="48" spans="1:9" ht="13.5" customHeight="1">
      <c r="A48" s="89" t="s">
        <v>72</v>
      </c>
      <c r="B48" s="41">
        <f t="shared" si="3"/>
        <v>2693.226</v>
      </c>
      <c r="C48" s="41">
        <f t="shared" si="3"/>
        <v>2781.219</v>
      </c>
      <c r="D48" s="41">
        <f t="shared" si="3"/>
        <v>2861.5870000000004</v>
      </c>
      <c r="E48" s="41">
        <v>3130.121</v>
      </c>
      <c r="F48" s="41">
        <v>3520.85</v>
      </c>
      <c r="G48" s="41">
        <v>3625.102</v>
      </c>
      <c r="H48" s="20">
        <f t="shared" si="1"/>
        <v>0.029609895337773473</v>
      </c>
      <c r="I48" s="15">
        <f>G48/E48-1</f>
        <v>0.15813478137107162</v>
      </c>
    </row>
    <row r="49" spans="1:9" ht="13.5" customHeight="1">
      <c r="A49" s="89" t="s">
        <v>73</v>
      </c>
      <c r="B49" s="41">
        <f t="shared" si="3"/>
        <v>468.3789999999999</v>
      </c>
      <c r="C49" s="41">
        <f t="shared" si="3"/>
        <v>473.67499999999995</v>
      </c>
      <c r="D49" s="41">
        <f t="shared" si="3"/>
        <v>463.12200000000007</v>
      </c>
      <c r="E49" s="41">
        <v>473.901</v>
      </c>
      <c r="F49" s="41">
        <v>1088.618</v>
      </c>
      <c r="G49" s="41">
        <v>1006.174</v>
      </c>
      <c r="H49" s="20">
        <f t="shared" si="1"/>
        <v>-0.0757327179965791</v>
      </c>
      <c r="I49" s="15">
        <f>G49/E49-1</f>
        <v>1.123173405415899</v>
      </c>
    </row>
    <row r="50" spans="1:9" ht="13.5" customHeight="1">
      <c r="A50" s="89" t="s">
        <v>74</v>
      </c>
      <c r="B50" s="41">
        <f t="shared" si="3"/>
        <v>3997.3590000000004</v>
      </c>
      <c r="C50" s="41">
        <f t="shared" si="3"/>
        <v>3765.664</v>
      </c>
      <c r="D50" s="41">
        <f t="shared" si="3"/>
        <v>3919.062</v>
      </c>
      <c r="E50" s="41">
        <v>6519.983</v>
      </c>
      <c r="F50" s="41">
        <v>7231.595</v>
      </c>
      <c r="G50" s="41">
        <v>7693.249</v>
      </c>
      <c r="H50" s="20">
        <f t="shared" si="1"/>
        <v>0.0638384754677217</v>
      </c>
      <c r="I50" s="15">
        <f>G50/E50-1</f>
        <v>0.17994924219894437</v>
      </c>
    </row>
    <row r="51" ht="11.25">
      <c r="I51" s="2"/>
    </row>
    <row r="52" spans="1:9" ht="14.25" customHeight="1">
      <c r="A52" s="52" t="s">
        <v>100</v>
      </c>
      <c r="B52" s="1"/>
      <c r="C52" s="19"/>
      <c r="D52" s="19"/>
      <c r="E52" s="19"/>
      <c r="F52" s="19"/>
      <c r="G52" s="19"/>
      <c r="I52" s="2"/>
    </row>
    <row r="53" spans="1:9" ht="14.25" customHeight="1">
      <c r="A53" s="18" t="s">
        <v>8</v>
      </c>
      <c r="B53" s="18"/>
      <c r="C53" s="18"/>
      <c r="D53" s="18"/>
      <c r="E53" s="18"/>
      <c r="F53" s="18"/>
      <c r="I53" s="2"/>
    </row>
    <row r="54" spans="1:18" s="7" customFormat="1" ht="33" customHeight="1">
      <c r="A54" s="86"/>
      <c r="B54" s="82" t="s">
        <v>9</v>
      </c>
      <c r="C54" s="83" t="s">
        <v>94</v>
      </c>
      <c r="D54" s="84" t="s">
        <v>103</v>
      </c>
      <c r="E54" s="83">
        <v>39814</v>
      </c>
      <c r="F54" s="83">
        <v>39904</v>
      </c>
      <c r="G54" s="83">
        <v>39934</v>
      </c>
      <c r="H54" s="85" t="s">
        <v>2</v>
      </c>
      <c r="I54" s="85" t="s">
        <v>52</v>
      </c>
      <c r="J54" s="101"/>
      <c r="K54" s="101"/>
      <c r="L54" s="101"/>
      <c r="M54" s="101"/>
      <c r="N54" s="101"/>
      <c r="O54" s="101"/>
      <c r="P54" s="101"/>
      <c r="Q54" s="101"/>
      <c r="R54" s="101"/>
    </row>
    <row r="55" spans="1:18" ht="13.5" customHeight="1">
      <c r="A55" s="53" t="s">
        <v>22</v>
      </c>
      <c r="B55" s="22">
        <v>20580.044</v>
      </c>
      <c r="C55" s="22">
        <v>22480.231</v>
      </c>
      <c r="D55" s="22">
        <v>23513.921</v>
      </c>
      <c r="E55" s="22">
        <v>25546.371</v>
      </c>
      <c r="F55" s="22">
        <v>25767.399</v>
      </c>
      <c r="G55" s="22">
        <v>25972.236</v>
      </c>
      <c r="H55" s="62">
        <f aca="true" t="shared" si="4" ref="H55:H65">G55/F55-1</f>
        <v>0.00794946358380999</v>
      </c>
      <c r="I55" s="62">
        <f aca="true" t="shared" si="5" ref="I55:I65">G55/E55-1</f>
        <v>0.016670273832631644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3.5" customHeight="1">
      <c r="A56" s="89" t="s">
        <v>75</v>
      </c>
      <c r="B56" s="41">
        <v>14799.575</v>
      </c>
      <c r="C56" s="41">
        <v>16462.269</v>
      </c>
      <c r="D56" s="41">
        <v>17217.73</v>
      </c>
      <c r="E56" s="41">
        <v>18917.552</v>
      </c>
      <c r="F56" s="41">
        <v>17191.307</v>
      </c>
      <c r="G56" s="41">
        <v>17017.981</v>
      </c>
      <c r="H56" s="20">
        <f t="shared" si="4"/>
        <v>-0.01008218863173116</v>
      </c>
      <c r="I56" s="63">
        <f t="shared" si="5"/>
        <v>-0.10041315070787171</v>
      </c>
      <c r="J56" s="13"/>
      <c r="K56" s="102"/>
      <c r="L56" s="102"/>
      <c r="M56" s="102"/>
      <c r="N56" s="13"/>
      <c r="O56" s="13"/>
      <c r="P56" s="13"/>
      <c r="Q56" s="13"/>
      <c r="R56" s="13"/>
    </row>
    <row r="57" spans="1:18" ht="13.5" customHeight="1">
      <c r="A57" s="89" t="s">
        <v>76</v>
      </c>
      <c r="B57" s="41">
        <v>5383.205</v>
      </c>
      <c r="C57" s="41">
        <v>5500.667</v>
      </c>
      <c r="D57" s="41">
        <v>5749.249</v>
      </c>
      <c r="E57" s="41">
        <v>6126.426</v>
      </c>
      <c r="F57" s="41">
        <v>8235.298</v>
      </c>
      <c r="G57" s="41">
        <v>8590.586</v>
      </c>
      <c r="H57" s="20">
        <f t="shared" si="4"/>
        <v>0.0431420939472984</v>
      </c>
      <c r="I57" s="63">
        <f t="shared" si="5"/>
        <v>0.4022181937723559</v>
      </c>
      <c r="J57" s="13"/>
      <c r="K57" s="102"/>
      <c r="L57" s="102"/>
      <c r="M57" s="102"/>
      <c r="N57" s="13"/>
      <c r="O57" s="13"/>
      <c r="P57" s="13"/>
      <c r="Q57" s="13"/>
      <c r="R57" s="13"/>
    </row>
    <row r="58" spans="1:18" ht="13.5" customHeight="1">
      <c r="A58" s="89" t="s">
        <v>77</v>
      </c>
      <c r="B58" s="41">
        <v>397.265</v>
      </c>
      <c r="C58" s="41">
        <v>517.295</v>
      </c>
      <c r="D58" s="41">
        <v>546.945</v>
      </c>
      <c r="E58" s="41">
        <v>502.39</v>
      </c>
      <c r="F58" s="41">
        <v>340.793</v>
      </c>
      <c r="G58" s="41">
        <v>363.672</v>
      </c>
      <c r="H58" s="20">
        <f t="shared" si="4"/>
        <v>0.06713459490071694</v>
      </c>
      <c r="I58" s="63">
        <f t="shared" si="5"/>
        <v>-0.27611616473257816</v>
      </c>
      <c r="J58" s="13"/>
      <c r="K58" s="103"/>
      <c r="L58" s="103"/>
      <c r="M58" s="103"/>
      <c r="N58" s="13"/>
      <c r="O58" s="13"/>
      <c r="P58" s="13"/>
      <c r="Q58" s="13"/>
      <c r="R58" s="13"/>
    </row>
    <row r="59" spans="1:18" ht="13.5" customHeight="1">
      <c r="A59" s="90" t="s">
        <v>80</v>
      </c>
      <c r="B59" s="22">
        <v>7747.23</v>
      </c>
      <c r="C59" s="22">
        <v>8505.838</v>
      </c>
      <c r="D59" s="22">
        <v>9106.448</v>
      </c>
      <c r="E59" s="22">
        <v>9015.311</v>
      </c>
      <c r="F59" s="22">
        <v>8890.386</v>
      </c>
      <c r="G59" s="22">
        <v>9121.317</v>
      </c>
      <c r="H59" s="62">
        <f t="shared" si="4"/>
        <v>0.02597536259955402</v>
      </c>
      <c r="I59" s="62">
        <f t="shared" si="5"/>
        <v>0.01175844072378629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3.5" customHeight="1">
      <c r="A60" s="89" t="s">
        <v>75</v>
      </c>
      <c r="B60" s="41">
        <v>5868.868</v>
      </c>
      <c r="C60" s="41">
        <v>6457.711</v>
      </c>
      <c r="D60" s="41">
        <v>6876.74</v>
      </c>
      <c r="E60" s="41">
        <v>6786.731</v>
      </c>
      <c r="F60" s="41">
        <v>6022.701</v>
      </c>
      <c r="G60" s="41">
        <v>6017.746</v>
      </c>
      <c r="H60" s="63">
        <f t="shared" si="4"/>
        <v>-0.000822720570056501</v>
      </c>
      <c r="I60" s="63">
        <f t="shared" si="5"/>
        <v>-0.11330712827722211</v>
      </c>
      <c r="J60" s="13"/>
      <c r="K60" s="102"/>
      <c r="L60" s="102"/>
      <c r="M60" s="102"/>
      <c r="N60" s="13"/>
      <c r="O60" s="13"/>
      <c r="P60" s="13"/>
      <c r="Q60" s="13"/>
      <c r="R60" s="13"/>
    </row>
    <row r="61" spans="1:18" ht="13.5" customHeight="1">
      <c r="A61" s="89" t="s">
        <v>76</v>
      </c>
      <c r="B61" s="41">
        <v>1802.875</v>
      </c>
      <c r="C61" s="41">
        <v>1971.114</v>
      </c>
      <c r="D61" s="41">
        <v>2152.717</v>
      </c>
      <c r="E61" s="41">
        <v>2180.773</v>
      </c>
      <c r="F61" s="41">
        <v>2841.811</v>
      </c>
      <c r="G61" s="41">
        <v>3060.842</v>
      </c>
      <c r="H61" s="63">
        <f t="shared" si="4"/>
        <v>0.07707444302242483</v>
      </c>
      <c r="I61" s="63">
        <f t="shared" si="5"/>
        <v>0.4035582795641728</v>
      </c>
      <c r="J61" s="13"/>
      <c r="K61" s="102"/>
      <c r="L61" s="102"/>
      <c r="M61" s="102"/>
      <c r="N61" s="13"/>
      <c r="O61" s="13"/>
      <c r="P61" s="13"/>
      <c r="Q61" s="13"/>
      <c r="R61" s="13"/>
    </row>
    <row r="62" spans="1:18" ht="13.5" customHeight="1">
      <c r="A62" s="89" t="s">
        <v>77</v>
      </c>
      <c r="B62" s="41">
        <v>75.489</v>
      </c>
      <c r="C62" s="41">
        <v>77.012</v>
      </c>
      <c r="D62" s="41">
        <v>76.995</v>
      </c>
      <c r="E62" s="41">
        <v>47.807</v>
      </c>
      <c r="F62" s="41">
        <v>25.873</v>
      </c>
      <c r="G62" s="41">
        <v>42.73</v>
      </c>
      <c r="H62" s="63">
        <f t="shared" si="4"/>
        <v>0.6515286205697057</v>
      </c>
      <c r="I62" s="63">
        <f t="shared" si="5"/>
        <v>-0.10619783713682107</v>
      </c>
      <c r="J62" s="13"/>
      <c r="K62" s="103"/>
      <c r="L62" s="103"/>
      <c r="M62" s="103"/>
      <c r="N62" s="13"/>
      <c r="O62" s="13"/>
      <c r="P62" s="13"/>
      <c r="Q62" s="13"/>
      <c r="R62" s="13"/>
    </row>
    <row r="63" spans="1:18" ht="13.5" customHeight="1">
      <c r="A63" s="90" t="s">
        <v>81</v>
      </c>
      <c r="B63" s="22">
        <f aca="true" t="shared" si="6" ref="B63:D64">+B55-B59</f>
        <v>12832.814000000002</v>
      </c>
      <c r="C63" s="22">
        <f t="shared" si="6"/>
        <v>13974.393</v>
      </c>
      <c r="D63" s="22">
        <f t="shared" si="6"/>
        <v>14407.472999999998</v>
      </c>
      <c r="E63" s="22">
        <v>16531.060999999998</v>
      </c>
      <c r="F63" s="100">
        <v>16877.017</v>
      </c>
      <c r="G63" s="100">
        <v>16850.916</v>
      </c>
      <c r="H63" s="62">
        <f t="shared" si="4"/>
        <v>-0.0015465410741719587</v>
      </c>
      <c r="I63" s="62">
        <f t="shared" si="5"/>
        <v>0.019348727828177648</v>
      </c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3.5" customHeight="1">
      <c r="A64" s="89" t="s">
        <v>75</v>
      </c>
      <c r="B64" s="41">
        <f t="shared" si="6"/>
        <v>8930.707</v>
      </c>
      <c r="C64" s="41">
        <f t="shared" si="6"/>
        <v>10004.558</v>
      </c>
      <c r="D64" s="41">
        <f t="shared" si="6"/>
        <v>10340.99</v>
      </c>
      <c r="E64" s="98">
        <v>12130.821</v>
      </c>
      <c r="F64" s="41">
        <v>11168.608</v>
      </c>
      <c r="G64" s="98">
        <v>11000.232</v>
      </c>
      <c r="H64" s="63">
        <f t="shared" si="4"/>
        <v>-0.015075826817451232</v>
      </c>
      <c r="I64" s="63">
        <f t="shared" si="5"/>
        <v>-0.09319971006084415</v>
      </c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3.5" customHeight="1">
      <c r="A65" s="89" t="s">
        <v>76</v>
      </c>
      <c r="B65" s="41">
        <f aca="true" t="shared" si="7" ref="B65:D66">+B57-B61</f>
        <v>3580.33</v>
      </c>
      <c r="C65" s="41">
        <f t="shared" si="7"/>
        <v>3529.5530000000003</v>
      </c>
      <c r="D65" s="41">
        <f t="shared" si="7"/>
        <v>3596.5319999999997</v>
      </c>
      <c r="E65" s="98">
        <v>3945.653</v>
      </c>
      <c r="F65" s="41">
        <v>5393.484</v>
      </c>
      <c r="G65" s="98">
        <v>5529.741</v>
      </c>
      <c r="H65" s="63">
        <f t="shared" si="4"/>
        <v>0.025263262114062046</v>
      </c>
      <c r="I65" s="63">
        <f t="shared" si="5"/>
        <v>0.4014767644291073</v>
      </c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3.5" customHeight="1">
      <c r="A66" s="89" t="s">
        <v>77</v>
      </c>
      <c r="B66" s="41">
        <f t="shared" si="7"/>
        <v>321.77599999999995</v>
      </c>
      <c r="C66" s="41">
        <f t="shared" si="7"/>
        <v>440.28299999999996</v>
      </c>
      <c r="D66" s="41">
        <f t="shared" si="7"/>
        <v>469.95000000000005</v>
      </c>
      <c r="E66" s="98">
        <v>454.583</v>
      </c>
      <c r="F66" s="41">
        <v>314.921</v>
      </c>
      <c r="G66" s="98">
        <v>320.942</v>
      </c>
      <c r="H66" s="63">
        <f>G66/F66-1</f>
        <v>0.019119080658323906</v>
      </c>
      <c r="I66" s="63">
        <f>G66/E66-1</f>
        <v>-0.29398591676327535</v>
      </c>
      <c r="J66" s="13"/>
      <c r="K66" s="13"/>
      <c r="L66" s="13"/>
      <c r="M66" s="13"/>
      <c r="N66" s="13"/>
      <c r="O66" s="13"/>
      <c r="P66" s="13"/>
      <c r="Q66" s="13"/>
      <c r="R66" s="13"/>
    </row>
    <row r="67" spans="2:18" ht="12" customHeight="1">
      <c r="B67" s="97"/>
      <c r="C67" s="97"/>
      <c r="J67" s="13"/>
      <c r="K67" s="102"/>
      <c r="L67" s="102"/>
      <c r="M67" s="102"/>
      <c r="N67" s="13"/>
      <c r="O67" s="13"/>
      <c r="P67" s="13"/>
      <c r="Q67" s="13"/>
      <c r="R67" s="13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aturgunbekov</cp:lastModifiedBy>
  <cp:lastPrinted>2009-05-29T04:24:32Z</cp:lastPrinted>
  <dcterms:created xsi:type="dcterms:W3CDTF">2008-11-05T07:26:31Z</dcterms:created>
  <dcterms:modified xsi:type="dcterms:W3CDTF">2009-06-12T03:06:20Z</dcterms:modified>
  <cp:category/>
  <cp:version/>
  <cp:contentType/>
  <cp:contentStatus/>
</cp:coreProperties>
</file>