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<sst xmlns="http://schemas.openxmlformats.org/spreadsheetml/2006/main" count="655" uniqueCount="116">
  <si>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</si>
  <si>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</si>
  <si>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</si>
  <si>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</si>
  <si>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</si>
  <si>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</si>
  <si>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</si>
  <si>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</si>
  <si>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</si>
  <si>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</si>
  <si>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</si>
  <si>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</si>
  <si>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</si>
  <si>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</si>
  <si>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</si>
  <si>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</si>
  <si>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</si>
  <si>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</si>
  <si>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</si>
  <si>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</si>
  <si>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</si>
  <si>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</si>
  <si>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</si>
  <si>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</si>
  <si>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</si>
  <si>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</si>
  <si>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</si>
  <si>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</si>
  <si>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</si>
  <si>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</si>
  <si>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</si>
  <si>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</si>
  <si>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</si>
  <si>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</si>
  <si>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</si>
  <si>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</si>
  <si>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</si>
  <si>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</si>
  <si>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</si>
  <si>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</si>
  <si>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</si>
  <si>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</si>
  <si>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</si>
  <si>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</si>
  <si>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</si>
  <si>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</si>
  <si>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</si>
  <si>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</si>
  <si>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</si>
  <si>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</si>
  <si>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</si>
  <si>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</si>
  <si>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</si>
  <si>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</si>
  <si>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</si>
  <si>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</si>
  <si>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</si>
  <si>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</si>
  <si>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</si>
  <si>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</si>
  <si>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</si>
  <si>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</si>
  <si>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</si>
  <si>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</si>
  <si>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</si>
  <si>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</si>
  <si>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</si>
  <si>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</si>
  <si>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</si>
  <si>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</si>
  <si>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</si>
  <si>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</si>
  <si>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</si>
  <si>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</si>
  <si>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</si>
  <si>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</si>
  <si>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</si>
  <si>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</si>
  <si>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</si>
  <si>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</si>
  <si>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</si>
  <si>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</si>
  <si>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</si>
  <si>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</si>
  <si>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</si>
  <si>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</si>
  <si>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</si>
  <si>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</si>
  <si>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</si>
  <si>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</si>
  <si>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</si>
  <si>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</si>
  <si>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</si>
  <si>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</si>
  <si>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</si>
  <si>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</si>
  <si>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</si>
  <si>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</si>
  <si>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</si>
  <si>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</si>
  <si>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</si>
  <si>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</si>
  <si>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</si>
  <si>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</si>
  <si>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</si>
  <si>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</si>
  <si>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</si>
  <si>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</si>
  <si>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</si>
  <si>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</si>
  <si>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</si>
  <si>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</si>
  <si>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</si>
  <si>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Август 2014</t>
  </si>
  <si>
    <t>янв.-авг.13</t>
  </si>
  <si>
    <t>янв.-авг.14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</si>
</sst>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059183"/>
        <c:axId val="2420605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059183"/>
        <c:axId val="24206056"/>
      </c:lineChart>
      <c:catAx>
        <c:axId val="250591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6056"/>
        <c:crosses val="autoZero"/>
        <c:auto val="1"/>
        <c:lblOffset val="100"/>
        <c:tickLblSkip val="1"/>
        <c:noMultiLvlLbl val="0"/>
      </c:catAx>
      <c:valAx>
        <c:axId val="2420605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591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527913"/>
        <c:axId val="145334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527913"/>
        <c:axId val="14533490"/>
      </c:lineChart>
      <c:catAx>
        <c:axId val="165279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279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12"/>
        <c:crosses val="autoZero"/>
        <c:auto val="0"/>
        <c:lblOffset val="100"/>
        <c:tickLblSkip val="1"/>
        <c:noMultiLvlLbl val="0"/>
      </c:catAx>
      <c:valAx>
        <c:axId val="363620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822653"/>
        <c:axId val="596418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7014423"/>
        <c:axId val="66258896"/>
      </c:lineChart>
      <c:catAx>
        <c:axId val="588226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41830"/>
        <c:crosses val="autoZero"/>
        <c:auto val="0"/>
        <c:lblOffset val="100"/>
        <c:tickLblSkip val="5"/>
        <c:noMultiLvlLbl val="0"/>
      </c:catAx>
      <c:valAx>
        <c:axId val="596418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2653"/>
        <c:crossesAt val="1"/>
        <c:crossBetween val="between"/>
        <c:dispUnits/>
        <c:majorUnit val="2000"/>
        <c:minorUnit val="100"/>
      </c:valAx>
      <c:catAx>
        <c:axId val="67014423"/>
        <c:scaling>
          <c:orientation val="minMax"/>
        </c:scaling>
        <c:axPos val="b"/>
        <c:delete val="1"/>
        <c:majorTickMark val="out"/>
        <c:minorTickMark val="none"/>
        <c:tickLblPos val="none"/>
        <c:crossAx val="66258896"/>
        <c:crossesAt val="39"/>
        <c:auto val="0"/>
        <c:lblOffset val="100"/>
        <c:tickLblSkip val="1"/>
        <c:noMultiLvlLbl val="0"/>
      </c:catAx>
      <c:valAx>
        <c:axId val="6625889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1442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459153"/>
        <c:axId val="6537033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459153"/>
        <c:axId val="6537033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1462059"/>
        <c:axId val="60505348"/>
      </c:lineChart>
      <c:catAx>
        <c:axId val="5945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70330"/>
        <c:crosses val="autoZero"/>
        <c:auto val="0"/>
        <c:lblOffset val="100"/>
        <c:tickLblSkip val="1"/>
        <c:noMultiLvlLbl val="0"/>
      </c:catAx>
      <c:valAx>
        <c:axId val="653703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9153"/>
        <c:crossesAt val="1"/>
        <c:crossBetween val="between"/>
        <c:dispUnits/>
        <c:majorUnit val="1"/>
      </c:valAx>
      <c:catAx>
        <c:axId val="51462059"/>
        <c:scaling>
          <c:orientation val="minMax"/>
        </c:scaling>
        <c:axPos val="b"/>
        <c:delete val="1"/>
        <c:majorTickMark val="out"/>
        <c:minorTickMark val="none"/>
        <c:tickLblPos val="none"/>
        <c:crossAx val="60505348"/>
        <c:crosses val="autoZero"/>
        <c:auto val="0"/>
        <c:lblOffset val="100"/>
        <c:tickLblSkip val="1"/>
        <c:noMultiLvlLbl val="0"/>
      </c:catAx>
      <c:valAx>
        <c:axId val="605053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205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677221"/>
        <c:axId val="198612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677221"/>
        <c:axId val="1986126"/>
      </c:lineChart>
      <c:catAx>
        <c:axId val="76772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6126"/>
        <c:crosses val="autoZero"/>
        <c:auto val="1"/>
        <c:lblOffset val="100"/>
        <c:tickLblSkip val="1"/>
        <c:noMultiLvlLbl val="0"/>
      </c:catAx>
      <c:valAx>
        <c:axId val="198612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772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</row>
    <row r="7" spans="1:11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</row>
    <row r="8" spans="1:11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</row>
    <row r="9" spans="1:11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</row>
    <row r="10" spans="1:11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</row>
    <row r="11" spans="1:11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</row>
    <row r="12" spans="1:11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</row>
    <row r="13" spans="1:11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41456</v>
      </c>
      <c r="D17" s="54">
        <v>41487</v>
      </c>
      <c r="E17" s="54" t="s">
        <v>97</v>
      </c>
      <c r="F17" s="54">
        <v>41821</v>
      </c>
      <c r="G17" s="54">
        <v>41852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62538.5837</v>
      </c>
      <c r="D18" s="71">
        <v>63153.0166</v>
      </c>
      <c r="E18" s="71">
        <v>66954.15370000001</v>
      </c>
      <c r="F18" s="71">
        <v>66197.7975</v>
      </c>
      <c r="G18" s="71">
        <v>65485.065200000005</v>
      </c>
      <c r="H18" s="74">
        <f>G18-F18</f>
        <v>-712.732299999996</v>
      </c>
      <c r="I18" s="74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68717.87120000001</v>
      </c>
      <c r="D19" s="71">
        <v>69639.7662</v>
      </c>
      <c r="E19" s="71">
        <v>73139.397</v>
      </c>
      <c r="F19" s="71">
        <v>72962.132</v>
      </c>
      <c r="G19" s="71">
        <v>72701.1759</v>
      </c>
      <c r="H19" s="74">
        <f>G19-F19</f>
        <v>-260.9560999999958</v>
      </c>
      <c r="I19" s="74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110230.39210988</v>
      </c>
      <c r="D20" s="71">
        <v>111129.09149524</v>
      </c>
      <c r="E20" s="71">
        <v>120903.44435374001</v>
      </c>
      <c r="F20" s="71">
        <v>123388.49530000999</v>
      </c>
      <c r="G20" s="71">
        <v>124832.53433369</v>
      </c>
      <c r="H20" s="74">
        <f>G20-F20</f>
        <v>1444.0390336800046</v>
      </c>
      <c r="I20" s="74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30.304393792770153</v>
      </c>
      <c r="D21" s="95">
        <v>30.52688692713318</v>
      </c>
      <c r="E21" s="95">
        <v>30.816069552797714</v>
      </c>
      <c r="F21" s="95">
        <v>32.60638258147591</v>
      </c>
      <c r="G21" s="95">
        <v>32.488582033298435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41456</v>
      </c>
      <c r="D27" s="54">
        <v>41487</v>
      </c>
      <c r="E27" s="54" t="s">
        <v>97</v>
      </c>
      <c r="F27" s="54">
        <v>41821</v>
      </c>
      <c r="G27" s="54">
        <v>41852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2074.61953599371</v>
      </c>
      <c r="D28" s="92">
        <v>2081.48962566878</v>
      </c>
      <c r="E28" s="92">
        <v>2238.35003959054</v>
      </c>
      <c r="F28" s="92">
        <v>2262.99483887334</v>
      </c>
      <c r="G28" s="92">
        <v>2222.6796736172573</v>
      </c>
      <c r="H28" s="74">
        <f>G28-F28</f>
        <v>-40.315165256082764</v>
      </c>
      <c r="I28" s="74">
        <f>G28-E28</f>
        <v>-15.670365973282514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41456</v>
      </c>
      <c r="D32" s="54">
        <v>41487</v>
      </c>
      <c r="E32" s="54" t="s">
        <v>97</v>
      </c>
      <c r="F32" s="54">
        <v>41821</v>
      </c>
      <c r="G32" s="54">
        <v>41852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48.8745</v>
      </c>
      <c r="D33" s="101">
        <v>48.7243</v>
      </c>
      <c r="E33" s="101">
        <v>49.247</v>
      </c>
      <c r="F33" s="101">
        <v>51.7518</v>
      </c>
      <c r="G33" s="101">
        <v>52.9560773480663</v>
      </c>
      <c r="H33" s="74">
        <f>G33-F33</f>
        <v>1.2042773480662987</v>
      </c>
      <c r="I33" s="74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48.9454</v>
      </c>
      <c r="D34" s="101">
        <v>48.7243</v>
      </c>
      <c r="E34" s="101">
        <v>49.1894</v>
      </c>
      <c r="F34" s="101">
        <v>51.6978</v>
      </c>
      <c r="G34" s="101">
        <v>52.9560773480663</v>
      </c>
      <c r="H34" s="74">
        <f>G34-F34</f>
        <v>1.2582773480663008</v>
      </c>
      <c r="I34" s="74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1.33</v>
      </c>
      <c r="D35" s="101">
        <v>1.322</v>
      </c>
      <c r="E35" s="101">
        <v>1.3745</v>
      </c>
      <c r="F35" s="101">
        <v>1.3396</v>
      </c>
      <c r="G35" s="101">
        <v>1.3132</v>
      </c>
      <c r="H35" s="74">
        <f>G35-F35</f>
        <v>-0.02639999999999998</v>
      </c>
      <c r="I35" s="74">
        <f>G35-E35</f>
        <v>-0.06130000000000013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48.9114</v>
      </c>
      <c r="D37" s="101">
        <v>48.7328</v>
      </c>
      <c r="E37" s="101">
        <v>49.37299928771657</v>
      </c>
      <c r="F37" s="101">
        <v>51.6824</v>
      </c>
      <c r="G37" s="101">
        <v>52.9016</v>
      </c>
      <c r="H37" s="74">
        <f>G37-F37</f>
        <v>1.2192000000000007</v>
      </c>
      <c r="I37" s="74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64.8061</v>
      </c>
      <c r="D38" s="101">
        <v>64.7224</v>
      </c>
      <c r="E38" s="101">
        <v>67.50965123083661</v>
      </c>
      <c r="F38" s="101">
        <v>69.3064</v>
      </c>
      <c r="G38" s="101">
        <v>69.8691</v>
      </c>
      <c r="H38" s="74">
        <f>G38-F38</f>
        <v>0.5627000000000066</v>
      </c>
      <c r="I38" s="74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1.482</v>
      </c>
      <c r="D39" s="101">
        <v>1.466</v>
      </c>
      <c r="E39" s="101">
        <v>1.4906328389036205</v>
      </c>
      <c r="F39" s="101">
        <v>1.4578</v>
      </c>
      <c r="G39" s="101">
        <v>1.4359</v>
      </c>
      <c r="H39" s="74">
        <f>G39-F39</f>
        <v>-0.02190000000000003</v>
      </c>
      <c r="I39" s="74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</v>
      </c>
      <c r="D40" s="101">
        <v>0.3166</v>
      </c>
      <c r="E40" s="101">
        <v>0.3170441936065914</v>
      </c>
      <c r="F40" s="101">
        <v>0.2814</v>
      </c>
      <c r="G40" s="101">
        <v>0.2885</v>
      </c>
      <c r="H40" s="74">
        <f>G40-F40</f>
        <v>0.007099999999999995</v>
      </c>
      <c r="I40" s="74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">
      <c r="C45" s="105"/>
      <c r="D45" s="105"/>
      <c r="E45" s="105"/>
      <c r="G45" s="141"/>
    </row>
    <row r="46" ht="15">
      <c r="G46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272.808508</v>
      </c>
      <c r="E4" s="73">
        <f>E6+E7</f>
        <v>0</v>
      </c>
      <c r="F4" s="73">
        <f>F6+F7</f>
        <v>37.1</v>
      </c>
      <c r="G4" s="74">
        <f>F4-E4</f>
        <v>37.1</v>
      </c>
      <c r="H4" s="74">
        <f>D4-C4</f>
        <v>258.10850800000003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-231.908508</v>
      </c>
      <c r="E5" s="70">
        <f>E6-E7</f>
        <v>0</v>
      </c>
      <c r="F5" s="70">
        <f>F6-F7</f>
        <v>-37.1</v>
      </c>
      <c r="G5" s="74">
        <f>-F5-E5</f>
        <v>37.1</v>
      </c>
      <c r="H5" s="139">
        <f>D5-C5</f>
        <v>-217.20850800000002</v>
      </c>
      <c r="I5" s="70"/>
      <c r="J5" s="137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252.358508</v>
      </c>
      <c r="E7" s="71">
        <v>0</v>
      </c>
      <c r="F7" s="71">
        <v>37.1</v>
      </c>
      <c r="G7" s="74">
        <f>F7-E7</f>
        <v>37.1</v>
      </c>
      <c r="H7" s="74">
        <f>D7-C7</f>
        <v>237.658508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114</v>
      </c>
      <c r="D12" s="54" t="s">
        <v>115</v>
      </c>
      <c r="E12" s="54">
        <v>41821</v>
      </c>
      <c r="F12" s="54">
        <v>41852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f>+C14+C19+C23+C20</f>
        <v>16338.309522309999</v>
      </c>
      <c r="D13" s="73">
        <f>+D14+D19+D23+D20+D18+D21</f>
        <v>157176.22774499998</v>
      </c>
      <c r="E13" s="73">
        <f>E18+E19+E20+E21+E23</f>
        <v>25633.18253845</v>
      </c>
      <c r="F13" s="73">
        <f>F18+F19+F20+F21+F23</f>
        <v>25034.92016368</v>
      </c>
      <c r="G13" s="74">
        <f>F13-E13</f>
        <v>-598.2623747700018</v>
      </c>
      <c r="H13" s="74">
        <f>+D13-C13</f>
        <v>140837.91822268997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>
        <v>227.54</v>
      </c>
      <c r="F18" s="91">
        <v>300</v>
      </c>
      <c r="G18" s="74">
        <f>+F18-E18</f>
        <v>72.46000000000001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6018.2</v>
      </c>
      <c r="D19" s="91">
        <v>48312.51778378999</v>
      </c>
      <c r="E19" s="91">
        <v>4658.672638450001</v>
      </c>
      <c r="F19" s="91">
        <v>4120.83036368</v>
      </c>
      <c r="G19" s="74">
        <f>+F19-E19</f>
        <v>-537.8422747700006</v>
      </c>
      <c r="H19" s="74">
        <f>+D19-C19</f>
        <v>42294.31778378999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730.8026</v>
      </c>
      <c r="D20" s="91">
        <v>1960</v>
      </c>
      <c r="E20" s="91">
        <v>200</v>
      </c>
      <c r="F20" s="91">
        <v>200</v>
      </c>
      <c r="G20" s="74">
        <f>F20-E20</f>
        <v>0</v>
      </c>
      <c r="H20" s="74">
        <f>+D20-C20</f>
        <v>1229.1974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76232</v>
      </c>
      <c r="E21" s="91">
        <v>18258</v>
      </c>
      <c r="F21" s="91">
        <v>14380</v>
      </c>
      <c r="G21" s="74">
        <f>F21-E21</f>
        <v>-3878</v>
      </c>
      <c r="H21" s="74">
        <f>+D21</f>
        <v>76232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6947.910517780001</v>
      </c>
      <c r="D23" s="71">
        <v>25904.68776</v>
      </c>
      <c r="E23" s="71">
        <v>2288.9699</v>
      </c>
      <c r="F23" s="71">
        <v>6034.0898</v>
      </c>
      <c r="G23" s="74">
        <f>+F23-E23</f>
        <v>3745.1198999999997</v>
      </c>
      <c r="H23" s="74">
        <f>+D23-C23</f>
        <v>18956.77724222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4">
        <f>F25-E25</f>
        <v>0</v>
      </c>
      <c r="H25" s="74">
        <f>+D25-C25</f>
        <v>2.34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4.014916936652387</v>
      </c>
      <c r="E27" s="31" t="s">
        <v>1</v>
      </c>
      <c r="F27" s="31" t="s">
        <v>1</v>
      </c>
      <c r="G27" s="74" t="s">
        <v>1</v>
      </c>
      <c r="H27" s="74">
        <f>+D27-C27</f>
        <v>0.814916936652387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4.008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4">
        <f>F30-E30</f>
        <v>3.7871500000000005</v>
      </c>
      <c r="H30" s="74">
        <f>+D30-C30</f>
        <v>4.090000000000001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1.41</v>
      </c>
      <c r="E31" s="31">
        <v>1.5</v>
      </c>
      <c r="F31" s="31">
        <v>1.5</v>
      </c>
      <c r="G31" s="74">
        <f>F31-E31</f>
        <v>0</v>
      </c>
      <c r="H31" s="74">
        <f>D31</f>
        <v>1.41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41821</v>
      </c>
      <c r="F37" s="54">
        <v>41852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f>SUM(C39:C41)</f>
        <v>31000</v>
      </c>
      <c r="D38" s="116">
        <f>SUM(D39:D41)</f>
        <v>94000</v>
      </c>
      <c r="E38" s="116">
        <f>SUM(E39:E41)</f>
        <v>15000</v>
      </c>
      <c r="F38" s="116">
        <f>SUM(F39:F41)</f>
        <v>8000</v>
      </c>
      <c r="G38" s="74">
        <f>F38-E38</f>
        <v>-7000</v>
      </c>
      <c r="H38" s="74">
        <f>D38-C38</f>
        <v>63000</v>
      </c>
    </row>
    <row r="39" spans="1:10" ht="12.75" customHeight="1">
      <c r="A39" s="50" t="s">
        <v>30</v>
      </c>
      <c r="B39" s="113">
        <v>2800</v>
      </c>
      <c r="C39" s="113">
        <v>900</v>
      </c>
      <c r="D39" s="113">
        <v>81700</v>
      </c>
      <c r="E39" s="113">
        <v>15000</v>
      </c>
      <c r="F39" s="113">
        <v>8000</v>
      </c>
      <c r="G39" s="74">
        <f>F39-E39</f>
        <v>-7000</v>
      </c>
      <c r="H39" s="74">
        <f>D39-C39</f>
        <v>80800</v>
      </c>
      <c r="J39" s="89"/>
    </row>
    <row r="40" spans="1:10" ht="12.75" customHeight="1">
      <c r="A40" s="50" t="s">
        <v>31</v>
      </c>
      <c r="B40" s="113">
        <v>3200</v>
      </c>
      <c r="C40" s="113">
        <v>800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-800</v>
      </c>
      <c r="J40" s="89"/>
    </row>
    <row r="41" spans="1:10" ht="12.75" customHeight="1">
      <c r="A41" s="50" t="s">
        <v>32</v>
      </c>
      <c r="B41" s="113">
        <v>44600</v>
      </c>
      <c r="C41" s="113">
        <v>29300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-17000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f>SUM(C45:C47)</f>
        <v>31515.12</v>
      </c>
      <c r="D44" s="116">
        <f>SUM(D45:D47)</f>
        <v>70874.19</v>
      </c>
      <c r="E44" s="116">
        <f>SUM(E45:E47)</f>
        <v>9789.73</v>
      </c>
      <c r="F44" s="116">
        <f>SUM(F45:F47)</f>
        <v>2937.2</v>
      </c>
      <c r="G44" s="74">
        <f>F44-E44</f>
        <v>-6852.53</v>
      </c>
      <c r="H44" s="74">
        <f>D44-C44</f>
        <v>39359.07000000001</v>
      </c>
      <c r="J44" s="89"/>
    </row>
    <row r="45" spans="1:10" ht="12.75" customHeight="1">
      <c r="A45" s="50" t="s">
        <v>30</v>
      </c>
      <c r="B45" s="113">
        <v>3266.8</v>
      </c>
      <c r="C45" s="113">
        <v>736.3</v>
      </c>
      <c r="D45" s="113">
        <v>58441.84</v>
      </c>
      <c r="E45" s="113">
        <v>9789.73</v>
      </c>
      <c r="F45" s="113">
        <v>2937.2</v>
      </c>
      <c r="G45" s="74">
        <f>F45-E45</f>
        <v>-6852.53</v>
      </c>
      <c r="H45" s="74">
        <f>D45-C45</f>
        <v>57705.53999999999</v>
      </c>
      <c r="J45" s="89"/>
    </row>
    <row r="46" spans="1:10" ht="12.75" customHeight="1">
      <c r="A46" s="50" t="s">
        <v>31</v>
      </c>
      <c r="B46" s="113">
        <v>2524.9</v>
      </c>
      <c r="C46" s="113">
        <v>556.8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-556.8</v>
      </c>
      <c r="J46" s="89"/>
    </row>
    <row r="47" spans="1:10" ht="12.75" customHeight="1">
      <c r="A47" s="50" t="s">
        <v>32</v>
      </c>
      <c r="B47" s="113">
        <v>48011.31</v>
      </c>
      <c r="C47" s="113">
        <v>30222.02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-17789.67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f>SUM(C51:C53)</f>
        <v>26695.65</v>
      </c>
      <c r="D50" s="116">
        <f>SUM(D51:D53)</f>
        <v>67277.16</v>
      </c>
      <c r="E50" s="116">
        <f>SUM(E51:E53)</f>
        <v>9206.4</v>
      </c>
      <c r="F50" s="116">
        <f>SUM(F51:F53)</f>
        <v>2937.2</v>
      </c>
      <c r="G50" s="74">
        <f>F50-E50</f>
        <v>-6269.2</v>
      </c>
      <c r="H50" s="74">
        <f>D50-C50</f>
        <v>40581.51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56693.61</v>
      </c>
      <c r="E51" s="113">
        <v>9206.4</v>
      </c>
      <c r="F51" s="113">
        <v>2937.2</v>
      </c>
      <c r="G51" s="74">
        <f>+F51-E51</f>
        <v>-6269.2</v>
      </c>
      <c r="H51" s="74">
        <f>D51-C51</f>
        <v>56313.61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26031.15</v>
      </c>
      <c r="D53" s="113">
        <v>10583.550000000001</v>
      </c>
      <c r="E53" s="113" t="s">
        <v>1</v>
      </c>
      <c r="F53" s="113" t="s">
        <v>1</v>
      </c>
      <c r="G53" s="74" t="s">
        <v>1</v>
      </c>
      <c r="H53" s="74">
        <f>D53-C53</f>
        <v>-15447.6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3.25</v>
      </c>
      <c r="D56" s="116">
        <v>5.452950577679649</v>
      </c>
      <c r="E56" s="116">
        <v>6</v>
      </c>
      <c r="F56" s="116">
        <v>6.494285525038645</v>
      </c>
      <c r="G56" s="74">
        <f>F56-E56</f>
        <v>0.4942855250386451</v>
      </c>
      <c r="H56" s="74">
        <f>D56-C56</f>
        <v>2.2029505776796494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5.100459770060596</v>
      </c>
      <c r="E57" s="113">
        <v>6</v>
      </c>
      <c r="F57" s="113">
        <v>6.494285525038645</v>
      </c>
      <c r="G57" s="74">
        <f>F57-E57</f>
        <v>0.4942855250386451</v>
      </c>
      <c r="H57" s="74">
        <f>D57-C57</f>
        <v>1.6904597700605954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3.26</v>
      </c>
      <c r="D59" s="113">
        <v>4.814376593877177</v>
      </c>
      <c r="E59" s="113" t="s">
        <v>1</v>
      </c>
      <c r="F59" s="113" t="s">
        <v>1</v>
      </c>
      <c r="G59" s="74" t="s">
        <v>1</v>
      </c>
      <c r="H59" s="74">
        <f>D59-C59</f>
        <v>1.5543765938771772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f>SUM(C5:C7)</f>
        <v>4114.5</v>
      </c>
      <c r="D4" s="116">
        <f>SUM(D5:D7)</f>
        <v>3524.5</v>
      </c>
      <c r="E4" s="116">
        <f>SUM(E5:E7)</f>
        <v>539</v>
      </c>
      <c r="F4" s="116">
        <f>SUM(F5:F7)</f>
        <v>353.5</v>
      </c>
      <c r="G4" s="74">
        <f>F4-E4</f>
        <v>-185.5</v>
      </c>
      <c r="H4" s="74">
        <f>+D4-C4</f>
        <v>-590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186</v>
      </c>
      <c r="D5" s="113">
        <v>119</v>
      </c>
      <c r="E5" s="113">
        <v>23</v>
      </c>
      <c r="F5" s="113">
        <v>13</v>
      </c>
      <c r="G5" s="74">
        <f>F5-E5</f>
        <v>-10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1205.5</v>
      </c>
      <c r="D6" s="113">
        <v>890</v>
      </c>
      <c r="E6" s="113">
        <v>60</v>
      </c>
      <c r="F6" s="113">
        <v>150</v>
      </c>
      <c r="G6" s="74">
        <f>F6-E6</f>
        <v>90</v>
      </c>
      <c r="H6" s="74">
        <f t="shared" si="0"/>
        <v>-315.5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2723</v>
      </c>
      <c r="D7" s="113">
        <v>2515.5</v>
      </c>
      <c r="E7" s="113">
        <v>456</v>
      </c>
      <c r="F7" s="113">
        <v>190.5</v>
      </c>
      <c r="G7" s="74">
        <f>F7-E7</f>
        <v>-265.5</v>
      </c>
      <c r="H7" s="74">
        <f t="shared" si="0"/>
        <v>-207.5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f>SUM(C11:C13)</f>
        <v>6427.5212</v>
      </c>
      <c r="D10" s="116">
        <f>SUM(D11:D13)</f>
        <v>4873.695</v>
      </c>
      <c r="E10" s="116">
        <f>SUM(E11:E13)</f>
        <v>449.99</v>
      </c>
      <c r="F10" s="116">
        <f>SUM(F11:F13)</f>
        <v>180.13</v>
      </c>
      <c r="G10" s="74">
        <f>F10-E10</f>
        <v>-269.86</v>
      </c>
      <c r="H10" s="74">
        <f t="shared" si="0"/>
        <v>-1553.8262000000004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328.2</v>
      </c>
      <c r="D11" s="113">
        <v>44</v>
      </c>
      <c r="E11" s="113">
        <v>10</v>
      </c>
      <c r="F11" s="113">
        <v>0</v>
      </c>
      <c r="G11" s="74">
        <f>F11-E11</f>
        <v>-10</v>
      </c>
      <c r="H11" s="74">
        <f t="shared" si="0"/>
        <v>-284.2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1792.59</v>
      </c>
      <c r="D12" s="113">
        <v>989.835</v>
      </c>
      <c r="E12" s="113">
        <v>40</v>
      </c>
      <c r="F12" s="113">
        <v>84.43</v>
      </c>
      <c r="G12" s="74">
        <f>F12-E12</f>
        <v>44.43000000000001</v>
      </c>
      <c r="H12" s="74">
        <f t="shared" si="0"/>
        <v>-802.7549999999999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4306.7312</v>
      </c>
      <c r="D13" s="113">
        <v>3839.86</v>
      </c>
      <c r="E13" s="113">
        <v>399.99</v>
      </c>
      <c r="F13" s="113">
        <v>95.7</v>
      </c>
      <c r="G13" s="74">
        <f>F13-E13</f>
        <v>-304.29</v>
      </c>
      <c r="H13" s="74">
        <f t="shared" si="0"/>
        <v>-466.87120000000004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f>SUM(C17:C19)</f>
        <v>4086.92</v>
      </c>
      <c r="D16" s="116">
        <f>SUM(D17:D19)</f>
        <v>2051.61</v>
      </c>
      <c r="E16" s="116">
        <f>SUM(E17:E19)</f>
        <v>315.65</v>
      </c>
      <c r="F16" s="116">
        <f>SUM(F17:F19)</f>
        <v>108.75</v>
      </c>
      <c r="G16" s="74">
        <f>F16-E16</f>
        <v>-206.89999999999998</v>
      </c>
      <c r="H16" s="74">
        <f t="shared" si="0"/>
        <v>-2035.31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163.75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-156.75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1164.83</v>
      </c>
      <c r="D18" s="113">
        <v>405.46</v>
      </c>
      <c r="E18" s="113">
        <v>30</v>
      </c>
      <c r="F18" s="113">
        <v>18.75</v>
      </c>
      <c r="G18" s="74">
        <f>F18-E18</f>
        <v>-11.25</v>
      </c>
      <c r="H18" s="74">
        <f t="shared" si="0"/>
        <v>-759.3699999999999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2758.34</v>
      </c>
      <c r="D19" s="113">
        <v>1639.15</v>
      </c>
      <c r="E19" s="113">
        <v>285.65</v>
      </c>
      <c r="F19" s="113">
        <v>90</v>
      </c>
      <c r="G19" s="74">
        <f>F19-E19</f>
        <v>-195.64999999999998</v>
      </c>
      <c r="H19" s="74">
        <f t="shared" si="0"/>
        <v>-1119.19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8.58143668924065</v>
      </c>
      <c r="D22" s="116">
        <v>8.76507317611822</v>
      </c>
      <c r="E22" s="116">
        <v>9.82698421963443</v>
      </c>
      <c r="F22" s="116">
        <v>9.941379310344828</v>
      </c>
      <c r="G22" s="74">
        <f>F22-E22</f>
        <v>0.11439509071039922</v>
      </c>
      <c r="H22" s="74">
        <f t="shared" si="0"/>
        <v>0.18363648687756928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5.096196657482528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-0.5961966574825279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6.497605376846984</v>
      </c>
      <c r="D24" s="113">
        <v>7.950472312699955</v>
      </c>
      <c r="E24" s="113">
        <v>9</v>
      </c>
      <c r="F24" s="113">
        <v>9.42</v>
      </c>
      <c r="G24" s="74">
        <f>+F24-E24</f>
        <v>0.41999999999999993</v>
      </c>
      <c r="H24" s="74">
        <f t="shared" si="0"/>
        <v>1.4528669358529713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9.679573509545286</v>
      </c>
      <c r="D25" s="113">
        <v>9.110979246653756</v>
      </c>
      <c r="E25" s="113">
        <v>9.914850931607514</v>
      </c>
      <c r="F25" s="113">
        <v>10.05</v>
      </c>
      <c r="G25" s="74">
        <f>F25-E25</f>
        <v>0.13514906839248653</v>
      </c>
      <c r="H25" s="74">
        <f t="shared" si="0"/>
        <v>-0.5685942628915299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41821</v>
      </c>
      <c r="F31" s="54">
        <v>41852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3.624117236780049</v>
      </c>
      <c r="D32" s="69">
        <v>6.4347975380142985</v>
      </c>
      <c r="E32" s="69">
        <v>6.561609223180869</v>
      </c>
      <c r="F32" s="69">
        <v>5.26702121037267</v>
      </c>
      <c r="G32" s="74">
        <f>F32-E32</f>
        <v>-1.294588012808199</v>
      </c>
      <c r="H32" s="74">
        <f>+D32-C32</f>
        <v>2.8106803012342496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4">
        <f>F33-E33</f>
        <v>-0.9311889602681998</v>
      </c>
      <c r="H33" s="74">
        <f>+D33-C33</f>
        <v>2.856668312968582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4">
        <f>F34-E34</f>
        <v>-1.7683697460495313</v>
      </c>
      <c r="H34" s="74">
        <f>+D34-C34</f>
        <v>2.9828842196161025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4">
        <f>F35-E35</f>
        <v>-2</v>
      </c>
      <c r="H35" s="74">
        <f>+D35-C35</f>
        <v>2.971358360042913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7.801651424213555</v>
      </c>
      <c r="D42" s="94">
        <v>9.16733043608341</v>
      </c>
      <c r="E42" s="94">
        <v>9.5</v>
      </c>
      <c r="F42" s="94">
        <v>9.5</v>
      </c>
      <c r="G42" s="74">
        <f>F42-E42</f>
        <v>0</v>
      </c>
      <c r="H42" s="74">
        <f>+D42-C42</f>
        <v>1.3656790118698545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 t="s">
        <v>1</v>
      </c>
      <c r="G44" s="74"/>
      <c r="H44" s="74">
        <f>D44-C44</f>
        <v>3.5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>
        <v>9.5</v>
      </c>
      <c r="G45" s="74">
        <f>F45-E45</f>
        <v>0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7.166442430399302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0.3372553887567378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7.661184210526315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2.088815789473685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4">
        <f>F4-E4</f>
        <v>651.721199999999</v>
      </c>
      <c r="H4" s="74">
        <f>+D4-C4</f>
        <v>27230.703700000002</v>
      </c>
      <c r="I4" s="12"/>
    </row>
    <row r="5" spans="1:10" ht="12.75" customHeight="1">
      <c r="A5" s="68" t="s">
        <v>42</v>
      </c>
      <c r="B5" s="116">
        <v>8680.5906</v>
      </c>
      <c r="C5" s="116">
        <v>4081.4517</v>
      </c>
      <c r="D5" s="116">
        <v>32231.6195</v>
      </c>
      <c r="E5" s="116">
        <v>7717.8493</v>
      </c>
      <c r="F5" s="116">
        <v>8395.2226</v>
      </c>
      <c r="G5" s="74">
        <f>F5-E5</f>
        <v>677.3732999999993</v>
      </c>
      <c r="H5" s="74">
        <f>+D5-C5</f>
        <v>28150.1678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906.0522</v>
      </c>
      <c r="D6" s="75">
        <v>14768.4793</v>
      </c>
      <c r="E6" s="75">
        <v>4506.7507</v>
      </c>
      <c r="F6" s="75">
        <v>4598.9457</v>
      </c>
      <c r="G6" s="74">
        <f>F6-E6</f>
        <v>92.19500000000062</v>
      </c>
      <c r="H6" s="74">
        <f>+D6-C6</f>
        <v>13862.4271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2778.1001</v>
      </c>
      <c r="D7" s="113">
        <v>16560.5668</v>
      </c>
      <c r="E7" s="113">
        <v>2906.5422</v>
      </c>
      <c r="F7" s="113">
        <v>3786.9784</v>
      </c>
      <c r="G7" s="74">
        <f>F7-E7</f>
        <v>880.4362000000001</v>
      </c>
      <c r="H7" s="74">
        <f>+D7-C7</f>
        <v>13782.4667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853.3784</v>
      </c>
      <c r="E8" s="113">
        <v>304.5564</v>
      </c>
      <c r="F8" s="113">
        <v>9.2985</v>
      </c>
      <c r="G8" s="74">
        <f>F8-E8</f>
        <v>-295.2579</v>
      </c>
      <c r="H8" s="74">
        <f>+D8-C8</f>
        <v>556.855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1336.0987</v>
      </c>
      <c r="D15" s="119">
        <v>416.63460000000003</v>
      </c>
      <c r="E15" s="119">
        <v>51.8589</v>
      </c>
      <c r="F15" s="119">
        <v>26.2068</v>
      </c>
      <c r="G15" s="74">
        <f>F15-E15</f>
        <v>-25.652099999999997</v>
      </c>
      <c r="H15" s="74">
        <f>+D15-C15</f>
        <v>-919.4640999999999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78.06569999999999</v>
      </c>
      <c r="E18" s="113">
        <v>51.8589</v>
      </c>
      <c r="F18" s="113">
        <v>26.2068</v>
      </c>
      <c r="G18" s="74">
        <f>F18-E18</f>
        <v>-25.652099999999997</v>
      </c>
      <c r="H18" s="74">
        <f>D18</f>
        <v>78.06569999999999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226.6875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-122.58559999999999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670.4158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-539.9488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41456</v>
      </c>
      <c r="D38" s="54">
        <v>41487</v>
      </c>
      <c r="E38" s="54" t="s">
        <v>97</v>
      </c>
      <c r="F38" s="54">
        <v>41821</v>
      </c>
      <c r="G38" s="54">
        <v>41852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2" t="s">
        <v>53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2" t="s">
        <v>54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2" t="s">
        <v>55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2" t="s">
        <v>56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3" t="s">
        <v>60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2" t="s">
        <v>54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2" t="s">
        <v>55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2" t="s">
        <v>56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v>29354.597084529996</v>
      </c>
      <c r="D49" s="45">
        <v>30132.68384761</v>
      </c>
      <c r="E49" s="45">
        <f aca="true" t="shared" si="2" ref="E49:G53">+E39-E44</f>
        <v>32848.32061952</v>
      </c>
      <c r="F49" s="45">
        <f t="shared" si="2"/>
        <v>36270.69957901</v>
      </c>
      <c r="G49" s="45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4"/>
      <c r="L50" s="4"/>
      <c r="M50" s="4"/>
      <c r="N50" s="4"/>
    </row>
    <row r="51" spans="1:14" ht="12.75" customHeight="1">
      <c r="A51" s="62" t="s">
        <v>54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7"/>
      <c r="K51" s="127"/>
      <c r="L51" s="4"/>
      <c r="M51" s="4"/>
      <c r="N51" s="4"/>
    </row>
    <row r="52" spans="1:14" ht="12.75" customHeight="1">
      <c r="A52" s="62" t="s">
        <v>55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7"/>
      <c r="K52" s="127"/>
      <c r="L52" s="4"/>
      <c r="M52" s="4"/>
      <c r="N52" s="4"/>
    </row>
    <row r="53" spans="1:14" ht="12.75" customHeight="1">
      <c r="A53" s="62" t="s">
        <v>56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7"/>
      <c r="K53" s="127"/>
      <c r="L53" s="4"/>
      <c r="M53" s="4"/>
      <c r="N53" s="4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4"/>
      <c r="N54" s="4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  <c r="M58" s="4"/>
      <c r="N58" s="4"/>
    </row>
    <row r="59" spans="1:10" s="4" customFormat="1" ht="32.25" customHeight="1">
      <c r="A59" s="59"/>
      <c r="B59" s="54" t="s">
        <v>94</v>
      </c>
      <c r="C59" s="54">
        <v>41456</v>
      </c>
      <c r="D59" s="54">
        <v>41487</v>
      </c>
      <c r="E59" s="54" t="s">
        <v>97</v>
      </c>
      <c r="F59" s="54">
        <v>41821</v>
      </c>
      <c r="G59" s="54">
        <v>41852</v>
      </c>
      <c r="H59" s="58" t="s">
        <v>2</v>
      </c>
      <c r="I59" s="58" t="s">
        <v>43</v>
      </c>
      <c r="J59" s="67"/>
    </row>
    <row r="60" spans="1:14" ht="12.75" customHeight="1">
      <c r="A60" s="43" t="s">
        <v>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8"/>
      <c r="K60" s="128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8"/>
      <c r="K61" s="4"/>
      <c r="L61" s="4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8"/>
      <c r="M65" s="4"/>
      <c r="N65" s="4"/>
    </row>
    <row r="66" spans="1:14" ht="12.75" customHeight="1">
      <c r="A66" s="62" t="s">
        <v>58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8"/>
      <c r="M66" s="4"/>
      <c r="N66" s="4"/>
    </row>
    <row r="67" spans="1:14" ht="12.75" customHeight="1">
      <c r="A67" s="62" t="s">
        <v>59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8"/>
      <c r="M67" s="4"/>
      <c r="N67" s="4"/>
    </row>
    <row r="68" spans="1:10" ht="12.75" customHeight="1">
      <c r="A68" s="63" t="s">
        <v>61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8"/>
    </row>
    <row r="69" spans="1:11" ht="12.75" customHeight="1">
      <c r="A69" s="62" t="s">
        <v>57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8"/>
      <c r="K69" s="140"/>
    </row>
    <row r="70" spans="1:11" ht="12.75" customHeight="1">
      <c r="A70" s="62" t="s">
        <v>58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8"/>
      <c r="K70" s="140"/>
    </row>
    <row r="71" spans="1:11" ht="12.75" customHeight="1">
      <c r="A71" s="62" t="s">
        <v>59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2014-09-18T10:04:10Z</dcterms:modified>
  <cp:category/>
  <cp:version/>
  <cp:contentType/>
  <cp:contentStatus/>
</cp:coreProperties>
</file>