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11250" windowHeight="1200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'ГКВ-ГКО'!$A$1:$H$45</definedName>
    <definedName name="_xlnm.Print_Area" localSheetId="4">'Деп-Кред'!$A$1:$H$69</definedName>
    <definedName name="_xlnm.Print_Area" localSheetId="0">'Макро-эконом'!$A$1:$I$43</definedName>
    <definedName name="_xlnm.Print_Area" localSheetId="3">'МБКР '!$A$1:$H$33</definedName>
    <definedName name="_xlnm.Print_Area" localSheetId="1">'Операции НБКР'!$A$10:$H$49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<sst xmlns="http://schemas.openxmlformats.org/spreadsheetml/2006/main" count="806" uniqueCount="113">
  <si>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</si>
  <si>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</si>
  <si>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</si>
  <si>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</si>
  <si>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</si>
  <si>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</si>
  <si>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</si>
  <si>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</si>
  <si>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</si>
  <si>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</si>
  <si>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</si>
  <si>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</si>
  <si>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</si>
  <si>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</si>
  <si>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</si>
  <si>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</si>
  <si>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</si>
  <si>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</si>
  <si>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</si>
  <si>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15 до 30 дней</t>
  </si>
  <si>
    <t xml:space="preserve"> от 31 до 60 дней</t>
  </si>
  <si>
    <t>7-дн.</t>
  </si>
  <si>
    <t>14-дн.</t>
  </si>
  <si>
    <t>28-дн.</t>
  </si>
  <si>
    <t xml:space="preserve">6-мес.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</si>
  <si>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</si>
  <si>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</si>
  <si>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</si>
  <si>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</si>
  <si>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</si>
  <si>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</si>
  <si>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</si>
  <si>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</si>
  <si>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</si>
  <si>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</si>
  <si>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</si>
  <si>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</si>
  <si>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</si>
  <si>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</si>
  <si>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</si>
  <si>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</si>
  <si>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</si>
  <si>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</si>
  <si>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</si>
  <si>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</si>
  <si>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</si>
  <si>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</si>
  <si>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</si>
  <si>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</si>
  <si>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</si>
  <si>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</si>
  <si>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</si>
  <si>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ин. валюте</t>
  </si>
  <si>
    <t xml:space="preserve">Внутридневные кредиты 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</si>
  <si>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</si>
  <si>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</si>
  <si>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</si>
  <si>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</si>
  <si>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</si>
  <si>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</si>
  <si>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</si>
  <si>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</si>
  <si>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</si>
  <si>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</si>
  <si>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</si>
  <si>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</si>
  <si>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</si>
  <si>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</si>
  <si>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</si>
  <si>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</si>
  <si>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</si>
  <si>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</si>
  <si>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</si>
  <si>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</si>
  <si>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</si>
  <si>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</si>
  <si>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</si>
  <si>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</si>
  <si>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</si>
  <si>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</si>
  <si>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</si>
  <si>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</si>
  <si>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</si>
  <si>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</si>
  <si>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</si>
  <si>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</si>
  <si>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</si>
  <si>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</si>
  <si>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</si>
  <si>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</si>
  <si>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</si>
  <si>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</si>
  <si>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</si>
  <si>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</si>
  <si>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</si>
  <si>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</si>
  <si>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</si>
  <si>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</si>
  <si>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</si>
  <si>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</si>
  <si>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</si>
  <si>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</si>
  <si>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</si>
  <si>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</si>
  <si>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</si>
  <si>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</si>
  <si>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 xml:space="preserve"> от 8 до 14 дней</t>
  </si>
  <si>
    <t xml:space="preserve"> от 2 до 7 дней</t>
  </si>
  <si>
    <t xml:space="preserve"> от 91 до 180 дней </t>
  </si>
  <si>
    <t xml:space="preserve"> от 181 до 360 дней </t>
  </si>
  <si>
    <t>Январь 2017</t>
  </si>
  <si>
    <t>2016</t>
  </si>
  <si>
    <t>Депозиты "овернайт" (на конец периода)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</si>
</sst>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3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 Cyr"/>
      <family val="2"/>
    </font>
    <font>
      <i/>
      <sz val="8"/>
      <color rgb="FFFF0000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03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43" fontId="3" fillId="0" borderId="0" xfId="0" applyNumberFormat="1" applyFont="1"/>
    <xf numFmtId="178" fontId="3" fillId="0" borderId="0" xfId="0" applyNumberFormat="1" applyFont="1"/>
    <xf numFmtId="168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7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7" fontId="7" fillId="0" borderId="0" xfId="0" applyNumberFormat="1" applyFont="1" applyFill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8" fontId="5" fillId="0" borderId="0" xfId="0" applyNumberFormat="1" applyFont="1" applyFill="1" applyAlignment="1">
      <alignment horizontal="right" vertical="center"/>
    </xf>
    <xf numFmtId="4" fontId="39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4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164" fontId="42" fillId="0" borderId="0" xfId="0" applyNumberFormat="1" applyFont="1" applyFill="1" applyBorder="1" applyAlignment="1">
      <alignment horizontal="right" vertical="center" wrapText="1"/>
    </xf>
    <xf numFmtId="164" fontId="43" fillId="0" borderId="0" xfId="0" applyNumberFormat="1" applyFont="1" applyFill="1" applyBorder="1" applyAlignment="1">
      <alignment horizontal="right" vertical="center" wrapText="1"/>
    </xf>
    <xf numFmtId="168" fontId="43" fillId="0" borderId="0" xfId="0" applyNumberFormat="1" applyFont="1" applyFill="1" applyAlignment="1">
      <alignment horizontal="right" vertical="center"/>
    </xf>
    <xf numFmtId="0" fontId="42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2" fillId="0" borderId="1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42" fillId="0" borderId="0" xfId="0" applyNumberFormat="1" applyFont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right" indent="4"/>
    </xf>
    <xf numFmtId="164" fontId="3" fillId="0" borderId="0" xfId="0" applyNumberFormat="1" applyFont="1" applyFill="1"/>
    <xf numFmtId="2" fontId="3" fillId="0" borderId="0" xfId="0" applyNumberFormat="1" applyFont="1" applyFill="1"/>
    <xf numFmtId="4" fontId="3" fillId="0" borderId="0" xfId="0" applyNumberFormat="1" applyFont="1" applyFill="1"/>
    <xf numFmtId="49" fontId="6" fillId="0" borderId="10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Alignment="1">
      <alignment horizontal="right"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4" fillId="0" borderId="0" xfId="0" applyNumberFormat="1" applyFont="1" applyFill="1" applyAlignment="1">
      <alignment horizontal="right" vertical="center"/>
    </xf>
    <xf numFmtId="164" fontId="4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left"/>
    </xf>
    <xf numFmtId="167" fontId="3" fillId="0" borderId="0" xfId="0" applyNumberFormat="1" applyFont="1" applyFill="1"/>
    <xf numFmtId="0" fontId="5" fillId="0" borderId="0" xfId="0" applyFont="1" applyFill="1"/>
    <xf numFmtId="168" fontId="42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43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173" fontId="3" fillId="0" borderId="0" xfId="0" applyNumberFormat="1" applyFont="1" applyFill="1" applyAlignment="1">
      <alignment horizontal="right"/>
    </xf>
    <xf numFmtId="173" fontId="3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73" fontId="3" fillId="0" borderId="0" xfId="0" applyNumberFormat="1" applyFont="1" applyFill="1" applyAlignment="1">
      <alignment horizontal="right" vertical="center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3422405"/>
        <c:axId val="3393073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3422405"/>
        <c:axId val="33930734"/>
      </c:lineChart>
      <c:catAx>
        <c:axId val="634224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30734"/>
        <c:crosses val="autoZero"/>
        <c:auto val="1"/>
        <c:lblOffset val="100"/>
        <c:tickLblSkip val="1"/>
        <c:noMultiLvlLbl val="0"/>
      </c:catAx>
      <c:valAx>
        <c:axId val="3393073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2240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6941151"/>
        <c:axId val="6403490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6941151"/>
        <c:axId val="64034904"/>
      </c:lineChart>
      <c:catAx>
        <c:axId val="369411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34904"/>
        <c:crosses val="autoZero"/>
        <c:auto val="1"/>
        <c:lblOffset val="100"/>
        <c:tickLblSkip val="1"/>
        <c:noMultiLvlLbl val="0"/>
      </c:catAx>
      <c:valAx>
        <c:axId val="6403490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41151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9443225"/>
        <c:axId val="19444706"/>
      </c:lineChart>
      <c:catAx>
        <c:axId val="3944322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444706"/>
        <c:crosses val="autoZero"/>
        <c:auto val="0"/>
        <c:lblOffset val="100"/>
        <c:tickLblSkip val="1"/>
        <c:noMultiLvlLbl val="0"/>
      </c:catAx>
      <c:valAx>
        <c:axId val="1944470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443225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0784627"/>
        <c:axId val="3151732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15220461"/>
        <c:axId val="2766422"/>
      </c:lineChart>
      <c:catAx>
        <c:axId val="407846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1517324"/>
        <c:crosses val="autoZero"/>
        <c:auto val="0"/>
        <c:lblOffset val="100"/>
        <c:tickLblSkip val="5"/>
        <c:noMultiLvlLbl val="0"/>
      </c:catAx>
      <c:valAx>
        <c:axId val="3151732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784627"/>
        <c:crosses val="autoZero"/>
        <c:crossBetween val="between"/>
        <c:dispUnits/>
        <c:majorUnit val="2000"/>
        <c:minorUnit val="100"/>
      </c:valAx>
      <c:catAx>
        <c:axId val="15220461"/>
        <c:scaling>
          <c:orientation val="minMax"/>
        </c:scaling>
        <c:axPos val="b"/>
        <c:delete val="1"/>
        <c:majorTickMark val="out"/>
        <c:minorTickMark val="none"/>
        <c:tickLblPos val="none"/>
        <c:crossAx val="2766422"/>
        <c:crossesAt val="39"/>
        <c:auto val="0"/>
        <c:lblOffset val="100"/>
        <c:noMultiLvlLbl val="0"/>
      </c:catAx>
      <c:valAx>
        <c:axId val="276642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22046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4897799"/>
        <c:axId val="22753600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4897799"/>
        <c:axId val="22753600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455809"/>
        <c:axId val="31102282"/>
      </c:lineChart>
      <c:catAx>
        <c:axId val="2489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53600"/>
        <c:crosses val="autoZero"/>
        <c:auto val="0"/>
        <c:lblOffset val="100"/>
        <c:tickLblSkip val="1"/>
        <c:noMultiLvlLbl val="0"/>
      </c:catAx>
      <c:valAx>
        <c:axId val="2275360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7799"/>
        <c:crosses val="autoZero"/>
        <c:crossBetween val="between"/>
        <c:dispUnits/>
        <c:majorUnit val="1"/>
      </c:valAx>
      <c:catAx>
        <c:axId val="3455809"/>
        <c:scaling>
          <c:orientation val="minMax"/>
        </c:scaling>
        <c:axPos val="b"/>
        <c:delete val="1"/>
        <c:majorTickMark val="out"/>
        <c:minorTickMark val="none"/>
        <c:tickLblPos val="none"/>
        <c:crossAx val="31102282"/>
        <c:crosses val="autoZero"/>
        <c:auto val="0"/>
        <c:lblOffset val="100"/>
        <c:noMultiLvlLbl val="0"/>
      </c:catAx>
      <c:valAx>
        <c:axId val="3110228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580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1485083"/>
        <c:axId val="3625688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1485083"/>
        <c:axId val="36256884"/>
      </c:lineChart>
      <c:catAx>
        <c:axId val="114850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56884"/>
        <c:crosses val="autoZero"/>
        <c:auto val="1"/>
        <c:lblOffset val="100"/>
        <c:tickLblSkip val="1"/>
        <c:noMultiLvlLbl val="0"/>
      </c:catAx>
      <c:valAx>
        <c:axId val="3625688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85083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G9" sqref="G9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01" t="s">
        <v>71</v>
      </c>
      <c r="B1" s="201"/>
      <c r="C1" s="201"/>
      <c r="D1" s="201"/>
      <c r="E1" s="201"/>
      <c r="F1" s="201"/>
      <c r="G1" s="201"/>
      <c r="H1" s="201"/>
      <c r="I1" s="201"/>
      <c r="J1" s="90"/>
      <c r="K1" s="90"/>
      <c r="L1" s="90"/>
      <c r="M1" s="90"/>
      <c r="N1" s="90"/>
      <c r="O1" s="90"/>
      <c r="P1" s="90"/>
      <c r="Q1" s="43"/>
      <c r="R1" s="43"/>
      <c r="S1" s="43"/>
      <c r="T1" s="43"/>
      <c r="U1" s="43"/>
      <c r="V1" s="43"/>
      <c r="W1" s="43"/>
      <c r="X1" s="43"/>
    </row>
    <row r="2" spans="1:24" ht="15.75">
      <c r="A2" s="202" t="s">
        <v>110</v>
      </c>
      <c r="B2" s="202"/>
      <c r="C2" s="202"/>
      <c r="D2" s="202"/>
      <c r="E2" s="202"/>
      <c r="F2" s="202"/>
      <c r="G2" s="202"/>
      <c r="H2" s="202"/>
      <c r="I2" s="202"/>
      <c r="J2" s="91"/>
      <c r="K2" s="91"/>
      <c r="L2" s="91"/>
      <c r="M2" s="91"/>
      <c r="N2" s="91"/>
      <c r="O2" s="91"/>
      <c r="P2" s="91"/>
      <c r="Q2" s="63"/>
      <c r="R2" s="63"/>
      <c r="S2" s="63"/>
      <c r="T2" s="63"/>
      <c r="U2" s="63"/>
      <c r="V2" s="63"/>
      <c r="W2" s="63"/>
      <c r="X2" s="63"/>
    </row>
    <row r="3" spans="1:24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32"/>
      <c r="P3" s="43"/>
      <c r="Q3" s="43"/>
      <c r="R3" s="43"/>
      <c r="S3" s="43"/>
      <c r="T3" s="43"/>
      <c r="U3" s="43"/>
      <c r="V3" s="43"/>
      <c r="W3" s="43"/>
      <c r="X3" s="43"/>
    </row>
    <row r="4" spans="1:4" ht="15" customHeight="1">
      <c r="A4" s="35" t="s">
        <v>72</v>
      </c>
      <c r="B4" s="15"/>
      <c r="C4" s="15"/>
      <c r="D4" s="15"/>
    </row>
    <row r="5" spans="1:8" ht="15" customHeight="1">
      <c r="A5" s="12" t="s">
        <v>73</v>
      </c>
      <c r="B5" s="19"/>
      <c r="C5" s="19"/>
      <c r="D5" s="19"/>
      <c r="E5" s="20"/>
      <c r="F5" s="21"/>
      <c r="G5" s="21"/>
      <c r="H5" s="21"/>
    </row>
    <row r="6" spans="1:4" s="24" customFormat="1" ht="26.25" customHeight="1">
      <c r="A6" s="44"/>
      <c r="B6" s="125" t="s">
        <v>99</v>
      </c>
      <c r="C6" s="125" t="s">
        <v>111</v>
      </c>
      <c r="D6" s="45">
        <v>42736</v>
      </c>
    </row>
    <row r="7" spans="1:9" ht="26.25" customHeight="1">
      <c r="A7" s="26" t="s">
        <v>74</v>
      </c>
      <c r="B7" s="75">
        <v>3.9</v>
      </c>
      <c r="C7" s="103">
        <v>3.8</v>
      </c>
      <c r="D7" s="103">
        <v>7.9</v>
      </c>
      <c r="F7" s="16"/>
      <c r="G7" s="16"/>
      <c r="H7" s="16"/>
      <c r="I7" s="16"/>
    </row>
    <row r="8" spans="1:9" ht="26.25" customHeight="1">
      <c r="A8" s="26" t="s">
        <v>75</v>
      </c>
      <c r="B8" s="56">
        <v>103.35191559523442</v>
      </c>
      <c r="C8" s="104">
        <v>99.49744258985639</v>
      </c>
      <c r="D8" s="56">
        <v>100.9758228216086</v>
      </c>
      <c r="F8" s="16"/>
      <c r="G8" s="16"/>
      <c r="H8" s="16"/>
      <c r="I8" s="16"/>
    </row>
    <row r="9" spans="1:9" ht="26.25" customHeight="1">
      <c r="A9" s="26" t="s">
        <v>76</v>
      </c>
      <c r="B9" s="57" t="s">
        <v>1</v>
      </c>
      <c r="C9" s="57" t="s">
        <v>1</v>
      </c>
      <c r="D9" s="56">
        <v>100.9758228216086</v>
      </c>
      <c r="F9" s="16"/>
      <c r="G9" s="16"/>
      <c r="H9" s="16"/>
      <c r="I9" s="16"/>
    </row>
    <row r="10" spans="1:9" ht="26.25" customHeight="1">
      <c r="A10" s="26" t="s">
        <v>77</v>
      </c>
      <c r="B10" s="57">
        <v>10</v>
      </c>
      <c r="C10" s="70">
        <v>5</v>
      </c>
      <c r="D10" s="57">
        <v>5</v>
      </c>
      <c r="F10" s="16"/>
      <c r="G10" s="16"/>
      <c r="H10" s="16"/>
      <c r="I10" s="16"/>
    </row>
    <row r="11" spans="1:9" ht="26.25" customHeight="1">
      <c r="A11" s="26" t="s">
        <v>45</v>
      </c>
      <c r="B11" s="57">
        <v>12</v>
      </c>
      <c r="C11" s="70">
        <v>6.25</v>
      </c>
      <c r="D11" s="57">
        <v>6.25</v>
      </c>
      <c r="F11" s="16"/>
      <c r="G11" s="16"/>
      <c r="H11" s="16"/>
      <c r="I11" s="16"/>
    </row>
    <row r="12" spans="1:9" ht="26.25" customHeight="1">
      <c r="A12" s="26" t="s">
        <v>112</v>
      </c>
      <c r="B12" s="57">
        <v>4</v>
      </c>
      <c r="C12" s="70">
        <v>0.25</v>
      </c>
      <c r="D12" s="57">
        <v>0.25</v>
      </c>
      <c r="F12" s="16"/>
      <c r="G12" s="16"/>
      <c r="H12" s="16"/>
      <c r="I12" s="16"/>
    </row>
    <row r="13" spans="1:9" ht="26.25" customHeight="1">
      <c r="A13" s="26" t="s">
        <v>78</v>
      </c>
      <c r="B13" s="76">
        <v>75.8993</v>
      </c>
      <c r="C13" s="76">
        <v>69.2301</v>
      </c>
      <c r="D13" s="76">
        <v>69.1338</v>
      </c>
      <c r="F13" s="16"/>
      <c r="G13" s="16"/>
      <c r="H13" s="16"/>
      <c r="I13" s="16"/>
    </row>
    <row r="14" spans="1:4" s="22" customFormat="1" ht="26.25" customHeight="1">
      <c r="A14" s="26" t="s">
        <v>79</v>
      </c>
      <c r="B14" s="77">
        <v>28.8908323639544</v>
      </c>
      <c r="C14" s="77">
        <f>C13/B13*100-100</f>
        <v>-8.786905808090467</v>
      </c>
      <c r="D14" s="77">
        <f>D13/C13*100-100</f>
        <v>-0.13910134464633472</v>
      </c>
    </row>
    <row r="15" spans="1:4" s="22" customFormat="1" ht="26.25" customHeight="1">
      <c r="A15" s="26" t="s">
        <v>80</v>
      </c>
      <c r="B15" s="77" t="s">
        <v>1</v>
      </c>
      <c r="C15" s="77" t="s">
        <v>1</v>
      </c>
      <c r="D15" s="77">
        <f>D13/C13*100-100</f>
        <v>-0.13910134464633472</v>
      </c>
    </row>
    <row r="16" spans="1:24" s="22" customFormat="1" ht="15" customHeight="1">
      <c r="A16" s="27"/>
      <c r="B16" s="41"/>
      <c r="C16" s="61"/>
      <c r="D16" s="61"/>
      <c r="E16" s="64"/>
      <c r="F16" s="62"/>
      <c r="G16" s="62"/>
      <c r="H16" s="62"/>
      <c r="I16" s="6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7" s="22" customFormat="1" ht="15" customHeight="1">
      <c r="A17" s="35" t="s">
        <v>81</v>
      </c>
      <c r="B17" s="41"/>
      <c r="C17" s="41"/>
      <c r="D17" s="41"/>
      <c r="E17" s="41"/>
      <c r="F17" s="41"/>
      <c r="G17" s="41"/>
      <c r="H17" s="41"/>
      <c r="I17" s="18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65"/>
      <c r="Z17" s="65"/>
      <c r="AA17" s="65"/>
    </row>
    <row r="18" spans="1:24" s="22" customFormat="1" ht="12.75" customHeight="1">
      <c r="A18" s="12" t="s">
        <v>4</v>
      </c>
      <c r="B18" s="41"/>
      <c r="C18" s="41"/>
      <c r="D18" s="41"/>
      <c r="E18" s="41"/>
      <c r="F18" s="41"/>
      <c r="G18" s="41"/>
      <c r="H18" s="41"/>
      <c r="I18" s="18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0" s="22" customFormat="1" ht="31.5">
      <c r="A19" s="46"/>
      <c r="B19" s="125" t="s">
        <v>99</v>
      </c>
      <c r="C19" s="45">
        <v>42370</v>
      </c>
      <c r="D19" s="125" t="s">
        <v>111</v>
      </c>
      <c r="E19" s="45">
        <v>42736</v>
      </c>
      <c r="F19" s="48" t="s">
        <v>2</v>
      </c>
      <c r="G19" s="48" t="s">
        <v>30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22" customFormat="1" ht="13.5" customHeight="1">
      <c r="A20" s="26" t="s">
        <v>82</v>
      </c>
      <c r="B20" s="57">
        <v>58398.0154</v>
      </c>
      <c r="C20" s="57">
        <v>51148.9568</v>
      </c>
      <c r="D20" s="57">
        <v>74838.79939367</v>
      </c>
      <c r="E20" s="57">
        <v>70712.08016916999</v>
      </c>
      <c r="F20" s="59">
        <f>E20-D20</f>
        <v>-4126.719224500004</v>
      </c>
      <c r="G20" s="59">
        <f>E20-D20</f>
        <v>-4126.719224500004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2" customFormat="1" ht="13.5" customHeight="1">
      <c r="A21" s="26" t="s">
        <v>83</v>
      </c>
      <c r="B21" s="57">
        <v>67055.3192</v>
      </c>
      <c r="C21" s="57">
        <v>60469.8499</v>
      </c>
      <c r="D21" s="57">
        <v>85584.06260646001</v>
      </c>
      <c r="E21" s="57">
        <v>80032.55680102001</v>
      </c>
      <c r="F21" s="59">
        <f aca="true" t="shared" si="0" ref="F21:F22">E21-D21</f>
        <v>-5551.50580544</v>
      </c>
      <c r="G21" s="59">
        <f aca="true" t="shared" si="1" ref="G21:G22">E21-D21</f>
        <v>-5551.50580544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2" customFormat="1" ht="13.5" customHeight="1">
      <c r="A22" s="26" t="s">
        <v>84</v>
      </c>
      <c r="B22" s="57">
        <v>143142.99196366</v>
      </c>
      <c r="C22" s="57">
        <v>133070.27449309998</v>
      </c>
      <c r="D22" s="57">
        <v>164017.43263565</v>
      </c>
      <c r="E22" s="57">
        <v>158704.82474861</v>
      </c>
      <c r="F22" s="59">
        <f t="shared" si="0"/>
        <v>-5312.607887040009</v>
      </c>
      <c r="G22" s="59">
        <f t="shared" si="1"/>
        <v>-5312.607887040009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2" customFormat="1" ht="13.5" customHeight="1">
      <c r="A23" s="50" t="s">
        <v>85</v>
      </c>
      <c r="B23" s="70">
        <v>30.033926594994558</v>
      </c>
      <c r="C23" s="70">
        <v>30.46583555149059</v>
      </c>
      <c r="D23" s="70">
        <v>32.23181121899239</v>
      </c>
      <c r="E23" s="70">
        <v>32.599281616202006</v>
      </c>
      <c r="F23" s="59"/>
      <c r="G23" s="59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4" s="22" customFormat="1" ht="6" customHeight="1">
      <c r="A24" s="50"/>
      <c r="B24" s="70"/>
      <c r="C24" s="70"/>
      <c r="D24" s="70"/>
      <c r="E24" s="70"/>
      <c r="F24" s="70"/>
      <c r="G24" s="70"/>
      <c r="H24" s="70"/>
      <c r="I24" s="70"/>
      <c r="J24" s="69"/>
      <c r="K24" s="69"/>
      <c r="L24" s="69"/>
      <c r="M24" s="69"/>
      <c r="N24" s="69"/>
      <c r="O24" s="69"/>
      <c r="P24" s="69"/>
      <c r="Q24" s="24"/>
      <c r="R24" s="24"/>
      <c r="S24" s="24"/>
      <c r="T24" s="24"/>
      <c r="U24" s="24"/>
      <c r="V24" s="24"/>
      <c r="W24" s="24"/>
      <c r="X24" s="24"/>
    </row>
    <row r="25" spans="1:24" s="22" customFormat="1" ht="15" customHeight="1">
      <c r="A25" s="93" t="s">
        <v>86</v>
      </c>
      <c r="B25" s="50"/>
      <c r="C25" s="50"/>
      <c r="D25" s="50"/>
      <c r="E25" s="50"/>
      <c r="F25" s="50"/>
      <c r="G25" s="50"/>
      <c r="H25" s="50"/>
      <c r="I25" s="50"/>
      <c r="J25" s="50"/>
      <c r="K25" s="133"/>
      <c r="L25" s="133"/>
      <c r="M25" s="133"/>
      <c r="N25" s="133"/>
      <c r="O25" s="133"/>
      <c r="P25" s="133"/>
      <c r="Q25" s="24"/>
      <c r="R25" s="24"/>
      <c r="S25" s="24"/>
      <c r="T25" s="24"/>
      <c r="U25" s="24"/>
      <c r="V25" s="24"/>
      <c r="W25" s="24"/>
      <c r="X25" s="24"/>
    </row>
    <row r="26" spans="2:11" ht="15.75" customHeight="1">
      <c r="B26" s="22"/>
      <c r="C26" s="22"/>
      <c r="D26" s="22"/>
      <c r="E26" s="130"/>
      <c r="F26" s="131"/>
      <c r="G26" s="131"/>
      <c r="H26" s="18"/>
      <c r="I26" s="79"/>
      <c r="K26" s="73"/>
    </row>
    <row r="27" spans="1:8" s="30" customFormat="1" ht="15" customHeight="1">
      <c r="A27" s="29" t="s">
        <v>87</v>
      </c>
      <c r="B27" s="33"/>
      <c r="C27" s="34"/>
      <c r="D27" s="34"/>
      <c r="E27" s="34"/>
      <c r="F27" s="39"/>
      <c r="G27" s="39"/>
      <c r="H27" s="40"/>
    </row>
    <row r="28" spans="1:8" s="30" customFormat="1" ht="12.75" customHeight="1">
      <c r="A28" s="32" t="s">
        <v>88</v>
      </c>
      <c r="B28" s="33"/>
      <c r="C28" s="34"/>
      <c r="D28" s="34"/>
      <c r="E28" s="34"/>
      <c r="F28" s="39"/>
      <c r="G28" s="39"/>
      <c r="H28" s="40"/>
    </row>
    <row r="29" spans="1:20" s="30" customFormat="1" ht="31.5">
      <c r="A29" s="46"/>
      <c r="B29" s="125" t="s">
        <v>99</v>
      </c>
      <c r="C29" s="45">
        <v>42370</v>
      </c>
      <c r="D29" s="125" t="s">
        <v>111</v>
      </c>
      <c r="E29" s="45">
        <v>42736</v>
      </c>
      <c r="F29" s="48" t="s">
        <v>2</v>
      </c>
      <c r="G29" s="48" t="s">
        <v>30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1" customFormat="1" ht="26.25" customHeight="1">
      <c r="A30" s="26" t="s">
        <v>89</v>
      </c>
      <c r="B30" s="134">
        <v>1778.26210273</v>
      </c>
      <c r="C30" s="134">
        <v>1686.94417013</v>
      </c>
      <c r="D30" s="134">
        <v>1969.13229238</v>
      </c>
      <c r="E30" s="134">
        <v>1983.06841462</v>
      </c>
      <c r="F30" s="59">
        <f>E30-D30</f>
        <v>13.936122240000032</v>
      </c>
      <c r="G30" s="59">
        <f>E30-D30</f>
        <v>13.936122240000032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2" spans="1:2" s="2" customFormat="1" ht="15.75" customHeight="1">
      <c r="A32" s="36" t="s">
        <v>90</v>
      </c>
      <c r="B32" s="1"/>
    </row>
    <row r="33" spans="2:4" s="2" customFormat="1" ht="12.75" customHeight="1">
      <c r="B33" s="16"/>
      <c r="C33" s="16"/>
      <c r="D33" s="16"/>
    </row>
    <row r="34" spans="1:20" s="2" customFormat="1" ht="31.5">
      <c r="A34" s="49"/>
      <c r="B34" s="125" t="s">
        <v>99</v>
      </c>
      <c r="C34" s="45">
        <v>42370</v>
      </c>
      <c r="D34" s="125" t="s">
        <v>111</v>
      </c>
      <c r="E34" s="45">
        <v>42736</v>
      </c>
      <c r="F34" s="48" t="s">
        <v>2</v>
      </c>
      <c r="G34" s="48" t="s">
        <v>30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2" s="2" customFormat="1" ht="26.25" customHeight="1">
      <c r="A35" s="3" t="s">
        <v>91</v>
      </c>
      <c r="B35" s="74">
        <v>75.8993</v>
      </c>
      <c r="C35" s="76">
        <v>75.8826</v>
      </c>
      <c r="D35" s="74">
        <v>69.2301</v>
      </c>
      <c r="E35" s="76">
        <v>69.1338</v>
      </c>
      <c r="F35" s="59">
        <f>E35-D35</f>
        <v>-0.09629999999999939</v>
      </c>
      <c r="G35" s="59">
        <f>E35-D35</f>
        <v>-0.09629999999999939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8"/>
      <c r="V35" s="8"/>
    </row>
    <row r="36" spans="1:22" s="2" customFormat="1" ht="26.25" customHeight="1">
      <c r="A36" s="3" t="s">
        <v>92</v>
      </c>
      <c r="B36" s="74">
        <v>75.8969</v>
      </c>
      <c r="C36" s="74">
        <v>75.8826</v>
      </c>
      <c r="D36" s="74">
        <v>69.2301</v>
      </c>
      <c r="E36" s="74">
        <v>69.1119</v>
      </c>
      <c r="F36" s="59">
        <f aca="true" t="shared" si="2" ref="F36:F37">E36-D36</f>
        <v>-0.11819999999998743</v>
      </c>
      <c r="G36" s="59">
        <f>E36-D36</f>
        <v>-0.11819999999998743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8"/>
      <c r="V36" s="8"/>
    </row>
    <row r="37" spans="1:22" s="2" customFormat="1" ht="26.25" customHeight="1">
      <c r="A37" s="3" t="s">
        <v>93</v>
      </c>
      <c r="B37" s="74">
        <v>1.086</v>
      </c>
      <c r="C37" s="74">
        <v>1.0834</v>
      </c>
      <c r="D37" s="74">
        <v>1.0513</v>
      </c>
      <c r="E37" s="74">
        <v>1.0795</v>
      </c>
      <c r="F37" s="59">
        <f t="shared" si="2"/>
        <v>0.028200000000000003</v>
      </c>
      <c r="G37" s="59">
        <f>E37-D37</f>
        <v>0.028200000000000003</v>
      </c>
      <c r="H37" s="74"/>
      <c r="I37" s="74"/>
      <c r="J37" s="7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8"/>
      <c r="V37" s="8"/>
    </row>
    <row r="38" spans="1:22" s="2" customFormat="1" ht="26.25" customHeight="1">
      <c r="A38" s="3" t="s">
        <v>94</v>
      </c>
      <c r="B38" s="74"/>
      <c r="C38" s="74"/>
      <c r="D38" s="74"/>
      <c r="E38" s="74"/>
      <c r="F38" s="59"/>
      <c r="G38" s="5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8"/>
      <c r="V38" s="8"/>
    </row>
    <row r="39" spans="1:22" s="2" customFormat="1" ht="13.5" customHeight="1">
      <c r="A39" s="51" t="s">
        <v>95</v>
      </c>
      <c r="B39" s="74">
        <v>75.9737</v>
      </c>
      <c r="C39" s="74">
        <v>75.7808</v>
      </c>
      <c r="D39" s="74">
        <v>69.24457518999081</v>
      </c>
      <c r="E39" s="74">
        <v>69.23366571553139</v>
      </c>
      <c r="F39" s="59">
        <f>E39-D39</f>
        <v>-0.010909474459424473</v>
      </c>
      <c r="G39" s="59">
        <f>E39-D39</f>
        <v>-0.010909474459424473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8"/>
      <c r="V39" s="8"/>
    </row>
    <row r="40" spans="1:22" s="2" customFormat="1" ht="13.5" customHeight="1">
      <c r="A40" s="51" t="s">
        <v>96</v>
      </c>
      <c r="B40" s="74">
        <v>82.8511</v>
      </c>
      <c r="C40" s="74">
        <v>82.6326</v>
      </c>
      <c r="D40" s="74">
        <v>72.8165573598008</v>
      </c>
      <c r="E40" s="74">
        <v>74.11006935474529</v>
      </c>
      <c r="F40" s="59">
        <f aca="true" t="shared" si="3" ref="F40:F42">E40-D40</f>
        <v>1.2935119949444953</v>
      </c>
      <c r="G40" s="59">
        <f aca="true" t="shared" si="4" ref="G40:G42">E40-D40</f>
        <v>1.2935119949444953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8"/>
      <c r="V40" s="8"/>
    </row>
    <row r="41" spans="1:22" s="2" customFormat="1" ht="13.5" customHeight="1">
      <c r="A41" s="51" t="s">
        <v>97</v>
      </c>
      <c r="B41" s="74">
        <v>1.0381</v>
      </c>
      <c r="C41" s="74">
        <v>0.9998</v>
      </c>
      <c r="D41" s="74">
        <v>1.1401834900824734</v>
      </c>
      <c r="E41" s="74">
        <v>1.1563582252478177</v>
      </c>
      <c r="F41" s="59">
        <f t="shared" si="3"/>
        <v>0.01617473516534429</v>
      </c>
      <c r="G41" s="59">
        <f t="shared" si="4"/>
        <v>0.01617473516534429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8"/>
      <c r="V41" s="8"/>
    </row>
    <row r="42" spans="1:22" s="2" customFormat="1" ht="13.5" customHeight="1">
      <c r="A42" s="51" t="s">
        <v>98</v>
      </c>
      <c r="B42" s="74">
        <v>0.2241</v>
      </c>
      <c r="C42" s="74">
        <v>0.208</v>
      </c>
      <c r="D42" s="74">
        <v>0.20922880714048198</v>
      </c>
      <c r="E42" s="74">
        <v>0.21206123095619164</v>
      </c>
      <c r="F42" s="59">
        <f t="shared" si="3"/>
        <v>0.002832423815709667</v>
      </c>
      <c r="G42" s="59">
        <f t="shared" si="4"/>
        <v>0.002832423815709667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9"/>
      <c r="V42" s="9"/>
    </row>
    <row r="43" spans="6:7" ht="12.75">
      <c r="F43" s="18"/>
      <c r="G43" s="18"/>
    </row>
    <row r="44" spans="3:5" ht="12.75">
      <c r="C44" s="78"/>
      <c r="D44" s="78"/>
      <c r="E44" s="78"/>
    </row>
    <row r="45" spans="3:7" ht="12.75">
      <c r="C45" s="78"/>
      <c r="D45" s="78"/>
      <c r="E45" s="78"/>
      <c r="G45" s="100"/>
    </row>
    <row r="46" spans="3:7" ht="12.75">
      <c r="C46" s="78"/>
      <c r="D46" s="78"/>
      <c r="E46" s="78"/>
      <c r="G46" s="100"/>
    </row>
    <row r="47" spans="3:7" ht="15.75">
      <c r="C47" s="78"/>
      <c r="D47" s="78"/>
      <c r="E47" s="78"/>
      <c r="G47" s="102"/>
    </row>
    <row r="48" ht="15.75">
      <c r="G48" s="102"/>
    </row>
    <row r="49" ht="15.75">
      <c r="G49" s="102"/>
    </row>
    <row r="50" ht="15.75">
      <c r="G50" s="10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">
      <selection activeCell="L40" sqref="L40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6" t="s">
        <v>59</v>
      </c>
      <c r="B1" s="1"/>
    </row>
    <row r="2" spans="1:7" s="5" customFormat="1" ht="12.75" customHeight="1">
      <c r="A2" s="4" t="s">
        <v>60</v>
      </c>
      <c r="B2" s="4"/>
      <c r="C2" s="6"/>
      <c r="D2" s="6"/>
      <c r="E2" s="6"/>
      <c r="F2" s="6"/>
      <c r="G2" s="6"/>
    </row>
    <row r="3" spans="1:10" ht="26.25" customHeight="1">
      <c r="A3" s="47"/>
      <c r="B3" s="125" t="s">
        <v>99</v>
      </c>
      <c r="C3" s="125" t="s">
        <v>111</v>
      </c>
      <c r="D3" s="45">
        <v>42370</v>
      </c>
      <c r="E3" s="45">
        <v>42705</v>
      </c>
      <c r="F3" s="45">
        <v>42736</v>
      </c>
      <c r="G3" s="48" t="s">
        <v>2</v>
      </c>
      <c r="H3" s="48" t="s">
        <v>3</v>
      </c>
      <c r="J3" s="97"/>
    </row>
    <row r="4" spans="1:12" ht="13.5" customHeight="1">
      <c r="A4" s="7" t="s">
        <v>61</v>
      </c>
      <c r="B4" s="123">
        <v>383.06</v>
      </c>
      <c r="C4" s="123">
        <v>354.605</v>
      </c>
      <c r="D4" s="123">
        <v>77.445</v>
      </c>
      <c r="E4" s="123">
        <v>1.8</v>
      </c>
      <c r="F4" s="123">
        <f>F7+F6</f>
        <v>17.65</v>
      </c>
      <c r="G4" s="59">
        <f>F4-E4</f>
        <v>15.849999999999998</v>
      </c>
      <c r="H4" s="59">
        <f>F4-D4</f>
        <v>-59.794999999999995</v>
      </c>
      <c r="I4" s="58"/>
      <c r="K4" s="94"/>
      <c r="L4" s="94"/>
    </row>
    <row r="5" spans="1:12" ht="13.5" customHeight="1">
      <c r="A5" s="38" t="s">
        <v>62</v>
      </c>
      <c r="B5" s="56">
        <v>-295.16</v>
      </c>
      <c r="C5" s="56">
        <v>29.13499999999999</v>
      </c>
      <c r="D5" s="56">
        <f aca="true" t="shared" si="0" ref="D5:E5">D6-D7</f>
        <v>-77.445</v>
      </c>
      <c r="E5" s="56">
        <f t="shared" si="0"/>
        <v>-1.8</v>
      </c>
      <c r="F5" s="56">
        <f>F6-F7</f>
        <v>-17.65</v>
      </c>
      <c r="G5" s="59">
        <f aca="true" t="shared" si="1" ref="G5:G7">F5-E5</f>
        <v>-15.849999999999998</v>
      </c>
      <c r="H5" s="59">
        <f aca="true" t="shared" si="2" ref="H5:H7">F5-D5</f>
        <v>59.794999999999995</v>
      </c>
      <c r="I5" s="56"/>
      <c r="J5" s="98"/>
      <c r="K5" s="94"/>
      <c r="L5" s="94"/>
    </row>
    <row r="6" spans="1:12" ht="13.5" customHeight="1">
      <c r="A6" s="42" t="s">
        <v>16</v>
      </c>
      <c r="B6" s="57">
        <v>43.95</v>
      </c>
      <c r="C6" s="57">
        <v>191.87</v>
      </c>
      <c r="D6" s="57">
        <v>0</v>
      </c>
      <c r="E6" s="57">
        <v>0</v>
      </c>
      <c r="F6" s="57">
        <v>0</v>
      </c>
      <c r="G6" s="59">
        <f t="shared" si="1"/>
        <v>0</v>
      </c>
      <c r="H6" s="59">
        <f t="shared" si="2"/>
        <v>0</v>
      </c>
      <c r="I6" s="68"/>
      <c r="K6" s="94"/>
      <c r="L6" s="94"/>
    </row>
    <row r="7" spans="1:12" ht="13.5" customHeight="1">
      <c r="A7" s="42" t="s">
        <v>17</v>
      </c>
      <c r="B7" s="57">
        <v>339.11</v>
      </c>
      <c r="C7" s="57">
        <v>162.735</v>
      </c>
      <c r="D7" s="57">
        <v>77.445</v>
      </c>
      <c r="E7" s="57">
        <v>1.8</v>
      </c>
      <c r="F7" s="57">
        <v>17.65</v>
      </c>
      <c r="G7" s="59">
        <f t="shared" si="1"/>
        <v>15.849999999999998</v>
      </c>
      <c r="H7" s="59">
        <f t="shared" si="2"/>
        <v>-59.794999999999995</v>
      </c>
      <c r="I7" s="68"/>
      <c r="K7" s="94"/>
      <c r="L7" s="94"/>
    </row>
    <row r="8" spans="1:12" ht="13.5" customHeight="1">
      <c r="A8" s="38" t="s">
        <v>63</v>
      </c>
      <c r="B8" s="68" t="s">
        <v>1</v>
      </c>
      <c r="C8" s="68" t="s">
        <v>1</v>
      </c>
      <c r="D8" s="68" t="s">
        <v>1</v>
      </c>
      <c r="E8" s="68" t="s">
        <v>1</v>
      </c>
      <c r="F8" s="68" t="s">
        <v>1</v>
      </c>
      <c r="G8" s="59" t="s">
        <v>1</v>
      </c>
      <c r="H8" s="59" t="s">
        <v>1</v>
      </c>
      <c r="I8" s="68"/>
      <c r="J8" s="68"/>
      <c r="K8" s="94"/>
      <c r="L8" s="94"/>
    </row>
    <row r="9" spans="1:12" ht="13.5" customHeight="1">
      <c r="A9" s="38"/>
      <c r="B9" s="68"/>
      <c r="C9" s="68"/>
      <c r="D9" s="68"/>
      <c r="E9" s="68"/>
      <c r="F9" s="68"/>
      <c r="G9" s="68"/>
      <c r="H9" s="68"/>
      <c r="I9" s="68"/>
      <c r="J9" s="68"/>
      <c r="K9" s="94"/>
      <c r="L9" s="94"/>
    </row>
    <row r="10" spans="1:12" s="8" customFormat="1" ht="15" customHeight="1">
      <c r="A10" s="71" t="s">
        <v>64</v>
      </c>
      <c r="B10" s="72"/>
      <c r="K10" s="82"/>
      <c r="L10" s="82"/>
    </row>
    <row r="11" spans="1:12" s="5" customFormat="1" ht="12.75" customHeight="1">
      <c r="A11" s="4" t="s">
        <v>0</v>
      </c>
      <c r="B11" s="4"/>
      <c r="C11" s="6"/>
      <c r="D11" s="6"/>
      <c r="E11" s="6"/>
      <c r="F11" s="6"/>
      <c r="G11" s="6"/>
      <c r="J11" s="8"/>
      <c r="K11" s="94"/>
      <c r="L11" s="94"/>
    </row>
    <row r="12" spans="1:12" ht="26.25" customHeight="1">
      <c r="A12" s="47"/>
      <c r="B12" s="125" t="s">
        <v>99</v>
      </c>
      <c r="C12" s="125" t="s">
        <v>111</v>
      </c>
      <c r="D12" s="45">
        <v>42370</v>
      </c>
      <c r="E12" s="45">
        <v>42705</v>
      </c>
      <c r="F12" s="45">
        <v>42736</v>
      </c>
      <c r="G12" s="178" t="s">
        <v>2</v>
      </c>
      <c r="H12" s="178" t="s">
        <v>3</v>
      </c>
      <c r="K12" s="94"/>
      <c r="L12" s="94"/>
    </row>
    <row r="13" spans="1:12" ht="12.75" customHeight="1">
      <c r="A13" s="7" t="s">
        <v>14</v>
      </c>
      <c r="B13" s="58">
        <v>353838.48099969</v>
      </c>
      <c r="C13" s="58">
        <v>1989959.4146364199</v>
      </c>
      <c r="D13" s="58">
        <v>21557.90063636</v>
      </c>
      <c r="E13" s="58">
        <v>238955.59</v>
      </c>
      <c r="F13" s="58">
        <f>F20</f>
        <v>234309.93989319</v>
      </c>
      <c r="G13" s="179">
        <f>F13-E13</f>
        <v>-4645.650106810004</v>
      </c>
      <c r="H13" s="179">
        <f>+F13-D13</f>
        <v>212752.03925683</v>
      </c>
      <c r="I13" s="105"/>
      <c r="J13" s="8"/>
      <c r="K13" s="94"/>
      <c r="L13" s="94"/>
    </row>
    <row r="14" spans="1:10" ht="12.75" customHeight="1">
      <c r="A14" s="38" t="s">
        <v>27</v>
      </c>
      <c r="B14" s="57" t="s">
        <v>1</v>
      </c>
      <c r="C14" s="57" t="s">
        <v>1</v>
      </c>
      <c r="D14" s="57" t="s">
        <v>1</v>
      </c>
      <c r="E14" s="57" t="s">
        <v>1</v>
      </c>
      <c r="F14" s="57" t="s">
        <v>1</v>
      </c>
      <c r="G14" s="179" t="s">
        <v>1</v>
      </c>
      <c r="H14" s="179" t="s">
        <v>1</v>
      </c>
      <c r="I14" s="106"/>
      <c r="J14" s="8"/>
    </row>
    <row r="15" spans="1:10" ht="12.75" customHeight="1">
      <c r="A15" s="42" t="s">
        <v>16</v>
      </c>
      <c r="B15" s="57" t="s">
        <v>1</v>
      </c>
      <c r="C15" s="57" t="s">
        <v>1</v>
      </c>
      <c r="D15" s="57" t="s">
        <v>1</v>
      </c>
      <c r="E15" s="57" t="s">
        <v>1</v>
      </c>
      <c r="F15" s="57" t="s">
        <v>1</v>
      </c>
      <c r="G15" s="179" t="s">
        <v>1</v>
      </c>
      <c r="H15" s="179" t="s">
        <v>1</v>
      </c>
      <c r="I15" s="106"/>
      <c r="J15" s="8"/>
    </row>
    <row r="16" spans="1:10" ht="12.75" customHeight="1">
      <c r="A16" s="42" t="s">
        <v>17</v>
      </c>
      <c r="B16" s="57" t="s">
        <v>1</v>
      </c>
      <c r="C16" s="57" t="s">
        <v>1</v>
      </c>
      <c r="D16" s="57" t="s">
        <v>1</v>
      </c>
      <c r="E16" s="57" t="s">
        <v>1</v>
      </c>
      <c r="F16" s="57" t="s">
        <v>1</v>
      </c>
      <c r="G16" s="179" t="s">
        <v>1</v>
      </c>
      <c r="H16" s="179" t="s">
        <v>1</v>
      </c>
      <c r="I16" s="106"/>
      <c r="J16" s="8"/>
    </row>
    <row r="17" spans="1:10" ht="12.75" customHeight="1">
      <c r="A17" s="38" t="s">
        <v>53</v>
      </c>
      <c r="B17" s="68">
        <v>139.3580909</v>
      </c>
      <c r="C17" s="68" t="s">
        <v>1</v>
      </c>
      <c r="D17" s="57" t="s">
        <v>1</v>
      </c>
      <c r="E17" s="57" t="s">
        <v>1</v>
      </c>
      <c r="F17" s="57" t="s">
        <v>1</v>
      </c>
      <c r="G17" s="179" t="s">
        <v>1</v>
      </c>
      <c r="H17" s="179" t="s">
        <v>1</v>
      </c>
      <c r="I17" s="106"/>
      <c r="J17" s="8"/>
    </row>
    <row r="18" spans="1:10" ht="12.75" customHeight="1">
      <c r="A18" s="38" t="s">
        <v>26</v>
      </c>
      <c r="B18" s="68">
        <v>26663.29290879</v>
      </c>
      <c r="C18" s="68">
        <v>2045.5746364200002</v>
      </c>
      <c r="D18" s="68">
        <v>349.10063636</v>
      </c>
      <c r="E18" s="68" t="s">
        <v>1</v>
      </c>
      <c r="F18" s="68" t="s">
        <v>1</v>
      </c>
      <c r="G18" s="179" t="s">
        <v>1</v>
      </c>
      <c r="H18" s="179">
        <f>-D18</f>
        <v>-349.10063636</v>
      </c>
      <c r="I18" s="107"/>
      <c r="J18" s="10"/>
    </row>
    <row r="19" spans="1:10" ht="12.75" customHeight="1">
      <c r="A19" s="38" t="s">
        <v>56</v>
      </c>
      <c r="B19" s="68">
        <v>1475</v>
      </c>
      <c r="C19" s="68">
        <v>1440</v>
      </c>
      <c r="D19" s="68" t="s">
        <v>1</v>
      </c>
      <c r="E19" s="68" t="s">
        <v>1</v>
      </c>
      <c r="F19" s="68" t="s">
        <v>1</v>
      </c>
      <c r="G19" s="179" t="s">
        <v>1</v>
      </c>
      <c r="H19" s="179" t="s">
        <v>1</v>
      </c>
      <c r="I19" s="107"/>
      <c r="J19" s="8"/>
    </row>
    <row r="20" spans="1:10" ht="12.75" customHeight="1">
      <c r="A20" s="80" t="s">
        <v>58</v>
      </c>
      <c r="B20" s="68">
        <v>325560.83</v>
      </c>
      <c r="C20" s="68">
        <v>1986473.8399999999</v>
      </c>
      <c r="D20" s="68">
        <v>21208.8</v>
      </c>
      <c r="E20" s="68">
        <v>238955.59</v>
      </c>
      <c r="F20" s="68">
        <v>234309.93989319</v>
      </c>
      <c r="G20" s="179">
        <f>F20-E20</f>
        <v>-4645.650106810004</v>
      </c>
      <c r="H20" s="179">
        <f>+F20-D20</f>
        <v>213101.13989319</v>
      </c>
      <c r="I20" s="106"/>
      <c r="J20" s="8"/>
    </row>
    <row r="21" spans="1:10" ht="25.5" customHeight="1">
      <c r="A21" s="80" t="s">
        <v>52</v>
      </c>
      <c r="B21" s="57" t="s">
        <v>1</v>
      </c>
      <c r="C21" s="57" t="s">
        <v>1</v>
      </c>
      <c r="D21" s="57" t="s">
        <v>1</v>
      </c>
      <c r="E21" s="57" t="s">
        <v>1</v>
      </c>
      <c r="F21" s="57" t="s">
        <v>1</v>
      </c>
      <c r="G21" s="179" t="s">
        <v>1</v>
      </c>
      <c r="H21" s="179" t="s">
        <v>1</v>
      </c>
      <c r="I21" s="108"/>
      <c r="J21" s="10"/>
    </row>
    <row r="22" spans="1:10" ht="12.75" customHeight="1">
      <c r="A22" s="99" t="s">
        <v>25</v>
      </c>
      <c r="B22" s="28"/>
      <c r="C22" s="57"/>
      <c r="D22" s="28"/>
      <c r="E22" s="28"/>
      <c r="F22" s="28"/>
      <c r="G22" s="179"/>
      <c r="H22" s="179"/>
      <c r="I22" s="5"/>
      <c r="J22" s="10"/>
    </row>
    <row r="23" spans="1:10" ht="12.75" customHeight="1">
      <c r="A23" s="80" t="s">
        <v>28</v>
      </c>
      <c r="B23" s="28" t="s">
        <v>1</v>
      </c>
      <c r="C23" s="28" t="s">
        <v>1</v>
      </c>
      <c r="D23" s="28" t="s">
        <v>1</v>
      </c>
      <c r="E23" s="28" t="s">
        <v>1</v>
      </c>
      <c r="F23" s="28" t="s">
        <v>1</v>
      </c>
      <c r="G23" s="28" t="s">
        <v>1</v>
      </c>
      <c r="H23" s="179" t="s">
        <v>1</v>
      </c>
      <c r="I23" s="109"/>
      <c r="J23" s="10"/>
    </row>
    <row r="24" spans="1:10" ht="12.75" customHeight="1">
      <c r="A24" s="80" t="s">
        <v>15</v>
      </c>
      <c r="B24" s="28" t="s">
        <v>1</v>
      </c>
      <c r="C24" s="28" t="s">
        <v>1</v>
      </c>
      <c r="D24" s="28" t="s">
        <v>1</v>
      </c>
      <c r="E24" s="28" t="s">
        <v>1</v>
      </c>
      <c r="F24" s="28" t="s">
        <v>1</v>
      </c>
      <c r="G24" s="28" t="s">
        <v>1</v>
      </c>
      <c r="H24" s="179" t="s">
        <v>1</v>
      </c>
      <c r="I24" s="110"/>
      <c r="J24" s="96"/>
    </row>
    <row r="25" spans="1:10" ht="26.25" customHeight="1">
      <c r="A25" s="80" t="s">
        <v>26</v>
      </c>
      <c r="B25" s="28">
        <v>12.124116691272176</v>
      </c>
      <c r="C25" s="28">
        <v>12</v>
      </c>
      <c r="D25" s="28">
        <v>12</v>
      </c>
      <c r="E25" s="28" t="s">
        <v>1</v>
      </c>
      <c r="F25" s="28" t="s">
        <v>1</v>
      </c>
      <c r="G25" s="28" t="s">
        <v>1</v>
      </c>
      <c r="H25" s="179">
        <f>-D25</f>
        <v>-12</v>
      </c>
      <c r="I25" s="110"/>
      <c r="J25" s="96"/>
    </row>
    <row r="26" spans="1:10" ht="12.75">
      <c r="A26" s="80" t="s">
        <v>55</v>
      </c>
      <c r="B26" s="28">
        <v>11.14</v>
      </c>
      <c r="C26" s="28">
        <v>8.72549886334933</v>
      </c>
      <c r="D26" s="28" t="s">
        <v>1</v>
      </c>
      <c r="E26" s="28" t="s">
        <v>1</v>
      </c>
      <c r="F26" s="28" t="s">
        <v>1</v>
      </c>
      <c r="G26" s="28" t="s">
        <v>1</v>
      </c>
      <c r="H26" s="28" t="s">
        <v>1</v>
      </c>
      <c r="I26" s="110"/>
      <c r="J26" s="8"/>
    </row>
    <row r="27" spans="1:10" ht="12.75">
      <c r="A27" s="80" t="s">
        <v>58</v>
      </c>
      <c r="B27" s="28">
        <v>3.7610647511288726</v>
      </c>
      <c r="C27" s="28">
        <v>1.1876061921197223</v>
      </c>
      <c r="D27" s="28">
        <v>4</v>
      </c>
      <c r="E27" s="28">
        <v>0.25</v>
      </c>
      <c r="F27" s="28">
        <v>0.25</v>
      </c>
      <c r="G27" s="179">
        <f>F27-E27</f>
        <v>0</v>
      </c>
      <c r="H27" s="179">
        <f>+F27-D27</f>
        <v>-3.75</v>
      </c>
      <c r="I27" s="110"/>
      <c r="J27" s="8"/>
    </row>
    <row r="28" spans="1:4" ht="12" customHeight="1">
      <c r="A28" s="12" t="s">
        <v>57</v>
      </c>
      <c r="D28" s="28"/>
    </row>
    <row r="29" spans="1:4" ht="15" customHeight="1">
      <c r="A29" s="12"/>
      <c r="D29" s="28"/>
    </row>
    <row r="30" spans="1:2" ht="15" customHeight="1">
      <c r="A30" s="36" t="s">
        <v>65</v>
      </c>
      <c r="B30" s="1"/>
    </row>
    <row r="31" spans="1:9" s="5" customFormat="1" ht="12.75" customHeight="1">
      <c r="A31" s="173" t="s">
        <v>0</v>
      </c>
      <c r="B31" s="173"/>
      <c r="C31" s="6"/>
      <c r="D31" s="8"/>
      <c r="E31" s="6"/>
      <c r="F31" s="6"/>
      <c r="G31" s="6"/>
      <c r="H31" s="108"/>
      <c r="I31" s="8"/>
    </row>
    <row r="32" spans="1:10" ht="26.25" customHeight="1">
      <c r="A32" s="47"/>
      <c r="B32" s="125" t="s">
        <v>99</v>
      </c>
      <c r="C32" s="125" t="s">
        <v>111</v>
      </c>
      <c r="D32" s="45">
        <v>42370</v>
      </c>
      <c r="E32" s="45">
        <v>42705</v>
      </c>
      <c r="F32" s="45">
        <v>42736</v>
      </c>
      <c r="G32" s="48" t="s">
        <v>2</v>
      </c>
      <c r="H32" s="48" t="s">
        <v>3</v>
      </c>
      <c r="I32" s="8"/>
      <c r="J32" s="5"/>
    </row>
    <row r="33" spans="1:9" ht="23.25" customHeight="1">
      <c r="A33" s="99" t="s">
        <v>8</v>
      </c>
      <c r="B33" s="87">
        <v>130500</v>
      </c>
      <c r="C33" s="87">
        <v>116000</v>
      </c>
      <c r="D33" s="87">
        <v>12000</v>
      </c>
      <c r="E33" s="87">
        <v>12000</v>
      </c>
      <c r="F33" s="87">
        <v>8000</v>
      </c>
      <c r="G33" s="59">
        <f>F33-E33</f>
        <v>-4000</v>
      </c>
      <c r="H33" s="59">
        <f>F33-D33</f>
        <v>-4000</v>
      </c>
      <c r="I33" s="8"/>
    </row>
    <row r="34" spans="1:9" ht="12.75" customHeight="1">
      <c r="A34" s="174" t="s">
        <v>21</v>
      </c>
      <c r="B34" s="84">
        <v>128500</v>
      </c>
      <c r="C34" s="84">
        <v>108000</v>
      </c>
      <c r="D34" s="84">
        <v>12000</v>
      </c>
      <c r="E34" s="84">
        <v>8000</v>
      </c>
      <c r="F34" s="84">
        <v>8000</v>
      </c>
      <c r="G34" s="59">
        <f>F34-E34</f>
        <v>0</v>
      </c>
      <c r="H34" s="59">
        <f>F34-D34</f>
        <v>-4000</v>
      </c>
      <c r="I34" s="8"/>
    </row>
    <row r="35" spans="1:11" ht="12.75" customHeight="1">
      <c r="A35" s="174" t="s">
        <v>22</v>
      </c>
      <c r="B35" s="84">
        <v>2000</v>
      </c>
      <c r="C35" s="84">
        <v>8000</v>
      </c>
      <c r="D35" s="84" t="s">
        <v>1</v>
      </c>
      <c r="E35" s="84">
        <v>4000</v>
      </c>
      <c r="F35" s="84" t="s">
        <v>1</v>
      </c>
      <c r="G35" s="59">
        <f>-E35</f>
        <v>-4000</v>
      </c>
      <c r="H35" s="59" t="s">
        <v>1</v>
      </c>
      <c r="I35" s="8"/>
      <c r="J35" s="66"/>
      <c r="K35" s="124"/>
    </row>
    <row r="36" spans="1:10" ht="12.75" customHeight="1">
      <c r="A36" s="174" t="s">
        <v>23</v>
      </c>
      <c r="B36" s="84" t="s">
        <v>1</v>
      </c>
      <c r="C36" s="84" t="s">
        <v>1</v>
      </c>
      <c r="D36" s="84" t="s">
        <v>1</v>
      </c>
      <c r="E36" s="84" t="s">
        <v>1</v>
      </c>
      <c r="F36" s="84" t="s">
        <v>1</v>
      </c>
      <c r="G36" s="59" t="s">
        <v>1</v>
      </c>
      <c r="H36" s="59" t="s">
        <v>1</v>
      </c>
      <c r="I36" s="8"/>
      <c r="J36" s="66"/>
    </row>
    <row r="37" spans="1:10" ht="12.75" customHeight="1">
      <c r="A37" s="99" t="s">
        <v>7</v>
      </c>
      <c r="B37" s="87">
        <v>69439.22</v>
      </c>
      <c r="C37" s="87">
        <v>207835.08000000002</v>
      </c>
      <c r="D37" s="87">
        <v>9636.47</v>
      </c>
      <c r="E37" s="87">
        <v>14795.1</v>
      </c>
      <c r="F37" s="87">
        <f>F38</f>
        <v>12684</v>
      </c>
      <c r="G37" s="59">
        <f>F37-E37</f>
        <v>-2111.1000000000004</v>
      </c>
      <c r="H37" s="59">
        <f>F37-D37</f>
        <v>3047.5300000000007</v>
      </c>
      <c r="I37" s="8"/>
      <c r="J37" s="66"/>
    </row>
    <row r="38" spans="1:10" ht="12.75" customHeight="1">
      <c r="A38" s="174" t="s">
        <v>21</v>
      </c>
      <c r="B38" s="84">
        <v>68639.22</v>
      </c>
      <c r="C38" s="84">
        <v>198390.48</v>
      </c>
      <c r="D38" s="84">
        <v>9636.47</v>
      </c>
      <c r="E38" s="84">
        <v>9899.5</v>
      </c>
      <c r="F38" s="84">
        <v>12684</v>
      </c>
      <c r="G38" s="59">
        <f>F38-E38</f>
        <v>2784.5</v>
      </c>
      <c r="H38" s="59">
        <f>F38-D38</f>
        <v>3047.5300000000007</v>
      </c>
      <c r="I38" s="8"/>
      <c r="J38" s="66"/>
    </row>
    <row r="39" spans="1:10" ht="12.75" customHeight="1">
      <c r="A39" s="174" t="s">
        <v>22</v>
      </c>
      <c r="B39" s="84">
        <v>800</v>
      </c>
      <c r="C39" s="84">
        <v>9444.6</v>
      </c>
      <c r="D39" s="84" t="s">
        <v>1</v>
      </c>
      <c r="E39" s="84">
        <v>4895.6</v>
      </c>
      <c r="F39" s="84" t="s">
        <v>1</v>
      </c>
      <c r="G39" s="59">
        <f>E39</f>
        <v>4895.6</v>
      </c>
      <c r="H39" s="59" t="s">
        <v>1</v>
      </c>
      <c r="I39" s="8"/>
      <c r="J39" s="66"/>
    </row>
    <row r="40" spans="1:10" ht="12.75" customHeight="1">
      <c r="A40" s="174" t="s">
        <v>23</v>
      </c>
      <c r="B40" s="84" t="s">
        <v>1</v>
      </c>
      <c r="C40" s="84" t="s">
        <v>1</v>
      </c>
      <c r="D40" s="84" t="s">
        <v>1</v>
      </c>
      <c r="E40" s="84" t="s">
        <v>1</v>
      </c>
      <c r="F40" s="84" t="s">
        <v>1</v>
      </c>
      <c r="G40" s="59" t="s">
        <v>1</v>
      </c>
      <c r="H40" s="59" t="s">
        <v>1</v>
      </c>
      <c r="I40" s="8"/>
      <c r="J40" s="66"/>
    </row>
    <row r="41" spans="1:10" ht="12.75" customHeight="1">
      <c r="A41" s="99" t="s">
        <v>9</v>
      </c>
      <c r="B41" s="87">
        <v>67939.68</v>
      </c>
      <c r="C41" s="87">
        <v>110293.37</v>
      </c>
      <c r="D41" s="87">
        <v>9636.47</v>
      </c>
      <c r="E41" s="87">
        <v>11244</v>
      </c>
      <c r="F41" s="87">
        <v>8000</v>
      </c>
      <c r="G41" s="59">
        <f>F41-E41</f>
        <v>-3244</v>
      </c>
      <c r="H41" s="59">
        <f>F41-D41</f>
        <v>-1636.4699999999993</v>
      </c>
      <c r="I41" s="175"/>
      <c r="J41" s="66"/>
    </row>
    <row r="42" spans="1:10" ht="12.75" customHeight="1">
      <c r="A42" s="174" t="s">
        <v>21</v>
      </c>
      <c r="B42" s="84">
        <v>67139.68</v>
      </c>
      <c r="C42" s="84">
        <v>102293.37</v>
      </c>
      <c r="D42" s="84">
        <v>9636.47</v>
      </c>
      <c r="E42" s="84">
        <v>7244</v>
      </c>
      <c r="F42" s="84">
        <v>8000</v>
      </c>
      <c r="G42" s="59">
        <f>F42-E42</f>
        <v>756</v>
      </c>
      <c r="H42" s="59">
        <f>F42-D42</f>
        <v>-1636.4699999999993</v>
      </c>
      <c r="I42" s="175"/>
      <c r="J42" s="66"/>
    </row>
    <row r="43" spans="1:10" ht="12.75" customHeight="1">
      <c r="A43" s="174" t="s">
        <v>22</v>
      </c>
      <c r="B43" s="84">
        <v>800</v>
      </c>
      <c r="C43" s="84">
        <v>8000</v>
      </c>
      <c r="D43" s="84" t="s">
        <v>1</v>
      </c>
      <c r="E43" s="84">
        <v>4000</v>
      </c>
      <c r="F43" s="84" t="s">
        <v>1</v>
      </c>
      <c r="G43" s="59">
        <f>-E43</f>
        <v>-4000</v>
      </c>
      <c r="H43" s="59" t="s">
        <v>1</v>
      </c>
      <c r="I43" s="8"/>
      <c r="J43" s="66"/>
    </row>
    <row r="44" spans="1:10" ht="12.75" customHeight="1">
      <c r="A44" s="174" t="s">
        <v>23</v>
      </c>
      <c r="B44" s="84" t="s">
        <v>1</v>
      </c>
      <c r="C44" s="84" t="s">
        <v>1</v>
      </c>
      <c r="D44" s="84" t="s">
        <v>1</v>
      </c>
      <c r="E44" s="84" t="s">
        <v>1</v>
      </c>
      <c r="F44" s="84" t="s">
        <v>1</v>
      </c>
      <c r="G44" s="59" t="s">
        <v>1</v>
      </c>
      <c r="H44" s="59" t="s">
        <v>1</v>
      </c>
      <c r="I44" s="8"/>
      <c r="J44" s="66"/>
    </row>
    <row r="45" spans="1:10" ht="23.25" customHeight="1">
      <c r="A45" s="99" t="s">
        <v>10</v>
      </c>
      <c r="B45" s="126">
        <v>9.915861829975901</v>
      </c>
      <c r="C45" s="126">
        <v>2.5798160534518506</v>
      </c>
      <c r="D45" s="126">
        <v>10</v>
      </c>
      <c r="E45" s="126">
        <v>0.3048652916955637</v>
      </c>
      <c r="F45" s="126">
        <v>0.24172564681934944</v>
      </c>
      <c r="G45" s="59">
        <f>F45-E45</f>
        <v>-0.06313964487621426</v>
      </c>
      <c r="H45" s="59">
        <f>F45-D45</f>
        <v>-9.758274353180651</v>
      </c>
      <c r="I45" s="176"/>
      <c r="J45" s="66"/>
    </row>
    <row r="46" spans="1:10" ht="12" customHeight="1">
      <c r="A46" s="174" t="s">
        <v>21</v>
      </c>
      <c r="B46" s="127">
        <v>9.917042933138283</v>
      </c>
      <c r="C46" s="127">
        <v>2.5655802844417286</v>
      </c>
      <c r="D46" s="127">
        <v>10</v>
      </c>
      <c r="E46" s="127">
        <v>0.24172564681934947</v>
      </c>
      <c r="F46" s="127">
        <v>0.24172564681934944</v>
      </c>
      <c r="G46" s="59">
        <f>F46-E46</f>
        <v>0</v>
      </c>
      <c r="H46" s="59">
        <f>F46-D46</f>
        <v>-9.758274353180651</v>
      </c>
      <c r="I46" s="176"/>
      <c r="J46" s="66"/>
    </row>
    <row r="47" spans="1:10" ht="12" customHeight="1">
      <c r="A47" s="174" t="s">
        <v>22</v>
      </c>
      <c r="B47" s="127">
        <v>9.850159637749043</v>
      </c>
      <c r="C47" s="127">
        <v>0.7298960272836348</v>
      </c>
      <c r="D47" s="127" t="s">
        <v>1</v>
      </c>
      <c r="E47" s="127">
        <v>0.41921118856638767</v>
      </c>
      <c r="F47" s="127" t="s">
        <v>1</v>
      </c>
      <c r="G47" s="59">
        <f>-E47</f>
        <v>-0.41921118856638767</v>
      </c>
      <c r="H47" s="59" t="s">
        <v>1</v>
      </c>
      <c r="I47" s="176"/>
      <c r="J47" s="66"/>
    </row>
    <row r="48" spans="1:10" ht="12" customHeight="1">
      <c r="A48" s="174" t="s">
        <v>23</v>
      </c>
      <c r="B48" s="127" t="s">
        <v>1</v>
      </c>
      <c r="C48" s="127" t="s">
        <v>1</v>
      </c>
      <c r="D48" s="127" t="s">
        <v>1</v>
      </c>
      <c r="E48" s="127" t="s">
        <v>1</v>
      </c>
      <c r="F48" s="127" t="s">
        <v>1</v>
      </c>
      <c r="G48" s="59" t="s">
        <v>1</v>
      </c>
      <c r="H48" s="59" t="s">
        <v>1</v>
      </c>
      <c r="I48" s="176"/>
      <c r="J48" s="66"/>
    </row>
    <row r="49" spans="1:9" ht="13.5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12.75">
      <c r="A50" s="8"/>
      <c r="B50" s="8"/>
      <c r="C50" s="8"/>
      <c r="D50" s="8"/>
      <c r="E50" s="177"/>
      <c r="F50" s="8"/>
      <c r="G50" s="8"/>
      <c r="H50" s="8"/>
      <c r="I50" s="8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A1">
      <selection activeCell="L33" sqref="L3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6" t="s">
        <v>66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7"/>
      <c r="B3" s="125" t="s">
        <v>99</v>
      </c>
      <c r="C3" s="125" t="s">
        <v>111</v>
      </c>
      <c r="D3" s="45">
        <v>42370</v>
      </c>
      <c r="E3" s="45">
        <v>42705</v>
      </c>
      <c r="F3" s="45">
        <v>42736</v>
      </c>
      <c r="G3" s="178" t="s">
        <v>2</v>
      </c>
      <c r="H3" s="178" t="s">
        <v>3</v>
      </c>
    </row>
    <row r="4" spans="1:13" ht="12.75" customHeight="1">
      <c r="A4" s="53" t="s">
        <v>40</v>
      </c>
      <c r="B4" s="87">
        <f>B5+B6+B7</f>
        <v>6638.4</v>
      </c>
      <c r="C4" s="87">
        <v>5397</v>
      </c>
      <c r="D4" s="87">
        <v>377</v>
      </c>
      <c r="E4" s="87" t="s">
        <v>1</v>
      </c>
      <c r="F4" s="87">
        <f>F5+F6+F7</f>
        <v>510</v>
      </c>
      <c r="G4" s="59" t="s">
        <v>1</v>
      </c>
      <c r="H4" s="59">
        <f>F4-D4</f>
        <v>133</v>
      </c>
      <c r="K4" s="67"/>
      <c r="L4" s="67"/>
      <c r="M4" s="67"/>
    </row>
    <row r="5" spans="1:13" ht="12.75" customHeight="1">
      <c r="A5" s="54" t="s">
        <v>5</v>
      </c>
      <c r="B5" s="84">
        <v>393</v>
      </c>
      <c r="C5" s="84">
        <v>677</v>
      </c>
      <c r="D5" s="84">
        <v>17</v>
      </c>
      <c r="E5" s="84" t="s">
        <v>1</v>
      </c>
      <c r="F5" s="84">
        <v>70</v>
      </c>
      <c r="G5" s="59" t="s">
        <v>1</v>
      </c>
      <c r="H5" s="59">
        <f>F5-D5</f>
        <v>53</v>
      </c>
      <c r="K5" s="67"/>
      <c r="L5" s="67"/>
      <c r="M5" s="67"/>
    </row>
    <row r="6" spans="1:13" ht="12.75" customHeight="1">
      <c r="A6" s="54" t="s">
        <v>24</v>
      </c>
      <c r="B6" s="84">
        <v>1508</v>
      </c>
      <c r="C6" s="84">
        <v>1550</v>
      </c>
      <c r="D6" s="84">
        <v>60</v>
      </c>
      <c r="E6" s="84" t="s">
        <v>1</v>
      </c>
      <c r="F6" s="84">
        <v>200</v>
      </c>
      <c r="G6" s="59" t="s">
        <v>1</v>
      </c>
      <c r="H6" s="59">
        <f>F6-D6</f>
        <v>140</v>
      </c>
      <c r="K6" s="67"/>
      <c r="L6" s="67"/>
      <c r="M6" s="67"/>
    </row>
    <row r="7" spans="1:13" ht="12.75" customHeight="1">
      <c r="A7" s="54" t="s">
        <v>6</v>
      </c>
      <c r="B7" s="84">
        <v>4737.4</v>
      </c>
      <c r="C7" s="84">
        <v>3170</v>
      </c>
      <c r="D7" s="84">
        <v>300</v>
      </c>
      <c r="E7" s="84" t="s">
        <v>1</v>
      </c>
      <c r="F7" s="84">
        <v>240</v>
      </c>
      <c r="G7" s="59" t="s">
        <v>1</v>
      </c>
      <c r="H7" s="59">
        <f>F7-D7</f>
        <v>-60</v>
      </c>
      <c r="K7" s="67"/>
      <c r="L7" s="67"/>
      <c r="M7" s="67"/>
    </row>
    <row r="8" spans="1:13" ht="12.75" customHeight="1">
      <c r="A8" s="53" t="s">
        <v>42</v>
      </c>
      <c r="B8" s="87">
        <v>4806.174</v>
      </c>
      <c r="C8" s="87">
        <v>10949.3032</v>
      </c>
      <c r="D8" s="87">
        <v>155.797</v>
      </c>
      <c r="E8" s="87" t="s">
        <v>1</v>
      </c>
      <c r="F8" s="87">
        <f>F9+F10+F11</f>
        <v>1372.5700000000002</v>
      </c>
      <c r="G8" s="59" t="s">
        <v>1</v>
      </c>
      <c r="H8" s="59">
        <f>F8-D8</f>
        <v>1216.7730000000001</v>
      </c>
      <c r="J8" s="11"/>
      <c r="K8" s="67"/>
      <c r="L8" s="67"/>
      <c r="M8" s="67"/>
    </row>
    <row r="9" spans="1:13" ht="12.75" customHeight="1">
      <c r="A9" s="54" t="s">
        <v>5</v>
      </c>
      <c r="B9" s="84">
        <v>35.55</v>
      </c>
      <c r="C9" s="84">
        <v>964.8</v>
      </c>
      <c r="D9" s="84" t="s">
        <v>1</v>
      </c>
      <c r="E9" s="84" t="s">
        <v>1</v>
      </c>
      <c r="F9" s="84">
        <v>243</v>
      </c>
      <c r="G9" s="59" t="s">
        <v>1</v>
      </c>
      <c r="H9" s="59">
        <f>F9</f>
        <v>243</v>
      </c>
      <c r="J9" s="11"/>
      <c r="K9" s="67"/>
      <c r="L9" s="67"/>
      <c r="M9" s="67"/>
    </row>
    <row r="10" spans="1:13" ht="12.75" customHeight="1">
      <c r="A10" s="54" t="s">
        <v>24</v>
      </c>
      <c r="B10" s="84">
        <v>1184.16</v>
      </c>
      <c r="C10" s="84">
        <v>4058.13</v>
      </c>
      <c r="D10" s="84">
        <v>60</v>
      </c>
      <c r="E10" s="84" t="s">
        <v>1</v>
      </c>
      <c r="F10" s="84">
        <v>429.5</v>
      </c>
      <c r="G10" s="59" t="s">
        <v>1</v>
      </c>
      <c r="H10" s="59">
        <f>F10-D10</f>
        <v>369.5</v>
      </c>
      <c r="K10" s="67"/>
      <c r="L10" s="67"/>
      <c r="M10" s="67"/>
    </row>
    <row r="11" spans="1:13" ht="12.75" customHeight="1">
      <c r="A11" s="92" t="s">
        <v>6</v>
      </c>
      <c r="B11" s="84">
        <v>3586.464</v>
      </c>
      <c r="C11" s="84">
        <v>5926.373</v>
      </c>
      <c r="D11" s="84">
        <v>95.797</v>
      </c>
      <c r="E11" s="84" t="s">
        <v>1</v>
      </c>
      <c r="F11" s="84">
        <v>700.07</v>
      </c>
      <c r="G11" s="59" t="s">
        <v>1</v>
      </c>
      <c r="H11" s="59">
        <f>F11-D11</f>
        <v>604.273</v>
      </c>
      <c r="K11" s="67"/>
      <c r="L11" s="67"/>
      <c r="M11" s="67"/>
    </row>
    <row r="12" spans="1:13" ht="12.75" customHeight="1">
      <c r="A12" s="85" t="s">
        <v>43</v>
      </c>
      <c r="B12" s="87">
        <v>3777.33</v>
      </c>
      <c r="C12" s="87">
        <v>5719.71</v>
      </c>
      <c r="D12" s="87">
        <v>155.79000000000002</v>
      </c>
      <c r="E12" s="87" t="s">
        <v>1</v>
      </c>
      <c r="F12" s="87">
        <f>F13+F14+F15</f>
        <v>610</v>
      </c>
      <c r="G12" s="59" t="s">
        <v>1</v>
      </c>
      <c r="H12" s="59">
        <f>F12-D12</f>
        <v>454.21</v>
      </c>
      <c r="K12" s="67"/>
      <c r="L12" s="67"/>
      <c r="M12" s="67"/>
    </row>
    <row r="13" spans="1:13" ht="12.75" customHeight="1">
      <c r="A13" s="54" t="s">
        <v>5</v>
      </c>
      <c r="B13" s="84">
        <v>14</v>
      </c>
      <c r="C13" s="84">
        <v>456</v>
      </c>
      <c r="D13" s="84" t="s">
        <v>1</v>
      </c>
      <c r="E13" s="84" t="s">
        <v>1</v>
      </c>
      <c r="F13" s="84">
        <v>70</v>
      </c>
      <c r="G13" s="59" t="s">
        <v>1</v>
      </c>
      <c r="H13" s="59">
        <f>F13</f>
        <v>70</v>
      </c>
      <c r="K13" s="67"/>
      <c r="L13" s="67"/>
      <c r="M13" s="67"/>
    </row>
    <row r="14" spans="1:13" ht="12.75" customHeight="1">
      <c r="A14" s="54" t="s">
        <v>24</v>
      </c>
      <c r="B14" s="84">
        <v>878.87</v>
      </c>
      <c r="C14" s="84">
        <v>1800</v>
      </c>
      <c r="D14" s="84">
        <v>60</v>
      </c>
      <c r="E14" s="84" t="s">
        <v>1</v>
      </c>
      <c r="F14" s="84">
        <v>200</v>
      </c>
      <c r="G14" s="59" t="s">
        <v>1</v>
      </c>
      <c r="H14" s="59">
        <f>F14-D14</f>
        <v>140</v>
      </c>
      <c r="I14" s="89"/>
      <c r="K14" s="67"/>
      <c r="L14" s="67"/>
      <c r="M14" s="67"/>
    </row>
    <row r="15" spans="1:13" ht="12.75" customHeight="1">
      <c r="A15" s="92" t="s">
        <v>6</v>
      </c>
      <c r="B15" s="84">
        <v>2884.46</v>
      </c>
      <c r="C15" s="84">
        <v>3463.71</v>
      </c>
      <c r="D15" s="84">
        <v>95.79</v>
      </c>
      <c r="E15" s="84" t="s">
        <v>1</v>
      </c>
      <c r="F15" s="84">
        <v>340</v>
      </c>
      <c r="G15" s="59" t="s">
        <v>1</v>
      </c>
      <c r="H15" s="59">
        <f>F15-D15</f>
        <v>244.20999999999998</v>
      </c>
      <c r="K15" s="67"/>
      <c r="L15" s="67"/>
      <c r="M15" s="67"/>
    </row>
    <row r="16" spans="1:13" ht="12.75" customHeight="1">
      <c r="A16" s="85" t="s">
        <v>41</v>
      </c>
      <c r="B16" s="126">
        <v>12.762447126132999</v>
      </c>
      <c r="C16" s="126">
        <v>9.855235605926069</v>
      </c>
      <c r="D16" s="126">
        <v>14.740125168496053</v>
      </c>
      <c r="E16" s="126" t="s">
        <v>1</v>
      </c>
      <c r="F16" s="126">
        <v>5.27</v>
      </c>
      <c r="G16" s="59" t="s">
        <v>1</v>
      </c>
      <c r="H16" s="59">
        <f>F16-D16</f>
        <v>-9.470125168496054</v>
      </c>
      <c r="J16" s="55"/>
      <c r="K16" s="67"/>
      <c r="L16" s="67"/>
      <c r="M16" s="67"/>
    </row>
    <row r="17" spans="1:13" ht="12.75" customHeight="1">
      <c r="A17" s="54" t="s">
        <v>5</v>
      </c>
      <c r="B17" s="127">
        <v>8.065</v>
      </c>
      <c r="C17" s="127">
        <v>3.6194728260869566</v>
      </c>
      <c r="D17" s="127" t="s">
        <v>1</v>
      </c>
      <c r="E17" s="127" t="s">
        <v>1</v>
      </c>
      <c r="F17" s="127">
        <v>2.65</v>
      </c>
      <c r="G17" s="59" t="s">
        <v>1</v>
      </c>
      <c r="H17" s="59">
        <f>F17</f>
        <v>2.65</v>
      </c>
      <c r="J17" s="55"/>
      <c r="K17" s="67"/>
      <c r="L17" s="67"/>
      <c r="M17" s="67"/>
    </row>
    <row r="18" spans="1:13" ht="12.75" customHeight="1">
      <c r="A18" s="54" t="s">
        <v>24</v>
      </c>
      <c r="B18" s="127">
        <v>12.084720693260245</v>
      </c>
      <c r="C18" s="127">
        <v>8.08351551724138</v>
      </c>
      <c r="D18" s="127">
        <v>14.033333333333333</v>
      </c>
      <c r="E18" s="127" t="s">
        <v>1</v>
      </c>
      <c r="F18" s="127">
        <v>4.315</v>
      </c>
      <c r="G18" s="59" t="s">
        <v>1</v>
      </c>
      <c r="H18" s="59">
        <f>F18-D18</f>
        <v>-9.718333333333334</v>
      </c>
      <c r="J18" s="55"/>
      <c r="K18" s="67"/>
      <c r="L18" s="67"/>
      <c r="M18" s="67"/>
    </row>
    <row r="19" spans="1:13" ht="12.75" customHeight="1">
      <c r="A19" s="54" t="s">
        <v>6</v>
      </c>
      <c r="B19" s="127">
        <v>13.020777081458638</v>
      </c>
      <c r="C19" s="127">
        <v>11.278135577538727</v>
      </c>
      <c r="D19" s="127">
        <v>15.182838500887359</v>
      </c>
      <c r="E19" s="127" t="s">
        <v>1</v>
      </c>
      <c r="F19" s="127">
        <v>6.83</v>
      </c>
      <c r="G19" s="59" t="s">
        <v>1</v>
      </c>
      <c r="H19" s="59">
        <f>F19-D19</f>
        <v>-8.352838500887358</v>
      </c>
      <c r="J19" s="55"/>
      <c r="K19" s="67"/>
      <c r="L19" s="67"/>
      <c r="M19" s="67"/>
    </row>
    <row r="20" ht="15" customHeight="1">
      <c r="C20" s="8"/>
    </row>
    <row r="21" spans="1:10" ht="15" customHeight="1">
      <c r="A21" s="36"/>
      <c r="B21" s="1"/>
      <c r="J21"/>
    </row>
    <row r="22" spans="1:11" s="5" customFormat="1" ht="12.75" customHeight="1">
      <c r="A22" s="111" t="s">
        <v>70</v>
      </c>
      <c r="B22" s="112"/>
      <c r="C22" s="113"/>
      <c r="D22" s="113"/>
      <c r="E22" s="113"/>
      <c r="F22" s="113"/>
      <c r="G22" s="113"/>
      <c r="H22" s="113"/>
      <c r="K22" s="95"/>
    </row>
    <row r="23" spans="1:12" ht="12.75" customHeight="1">
      <c r="A23" s="114" t="s">
        <v>0</v>
      </c>
      <c r="B23" s="114"/>
      <c r="C23" s="115"/>
      <c r="D23" s="115"/>
      <c r="E23" s="115"/>
      <c r="F23" s="115"/>
      <c r="G23" s="115"/>
      <c r="H23" s="116"/>
      <c r="I23" s="87"/>
      <c r="J23" s="84"/>
      <c r="K23" s="28"/>
      <c r="L23" s="101"/>
    </row>
    <row r="24" spans="1:8" ht="26.25" customHeight="1">
      <c r="A24" s="47"/>
      <c r="B24" s="125" t="s">
        <v>99</v>
      </c>
      <c r="C24" s="45" t="s">
        <v>111</v>
      </c>
      <c r="D24" s="45">
        <v>42370</v>
      </c>
      <c r="E24" s="45">
        <v>42705</v>
      </c>
      <c r="F24" s="45">
        <v>42736</v>
      </c>
      <c r="G24" s="178" t="s">
        <v>2</v>
      </c>
      <c r="H24" s="178" t="s">
        <v>3</v>
      </c>
    </row>
    <row r="25" spans="1:12" ht="12.75" customHeight="1">
      <c r="A25" s="117" t="s">
        <v>40</v>
      </c>
      <c r="B25" s="118">
        <v>7651.8</v>
      </c>
      <c r="C25" s="118">
        <v>6675</v>
      </c>
      <c r="D25" s="118">
        <v>450</v>
      </c>
      <c r="E25" s="118">
        <v>1435</v>
      </c>
      <c r="F25" s="118">
        <f>F26</f>
        <v>535</v>
      </c>
      <c r="G25" s="182">
        <f>+F25-E25</f>
        <v>-900</v>
      </c>
      <c r="H25" s="181">
        <f>+F25-D25</f>
        <v>85</v>
      </c>
      <c r="I25" s="84"/>
      <c r="J25" s="84"/>
      <c r="K25" s="81"/>
      <c r="L25" s="101"/>
    </row>
    <row r="26" spans="1:12" ht="12.75" customHeight="1">
      <c r="A26" s="119" t="s">
        <v>67</v>
      </c>
      <c r="B26" s="120">
        <v>5226.8</v>
      </c>
      <c r="C26" s="120">
        <v>3649</v>
      </c>
      <c r="D26" s="120">
        <v>450</v>
      </c>
      <c r="E26" s="120" t="s">
        <v>1</v>
      </c>
      <c r="F26" s="120">
        <v>535</v>
      </c>
      <c r="G26" s="182">
        <f>+F26</f>
        <v>535</v>
      </c>
      <c r="H26" s="181">
        <f>+F26-D26</f>
        <v>85</v>
      </c>
      <c r="I26" s="84"/>
      <c r="J26" s="60"/>
      <c r="K26" s="101"/>
      <c r="L26" s="101"/>
    </row>
    <row r="27" spans="1:12" ht="12.75" customHeight="1">
      <c r="A27" s="119" t="s">
        <v>68</v>
      </c>
      <c r="B27" s="120">
        <v>1410</v>
      </c>
      <c r="C27" s="120">
        <v>1970</v>
      </c>
      <c r="D27" s="120" t="s">
        <v>1</v>
      </c>
      <c r="E27" s="120">
        <v>1435</v>
      </c>
      <c r="F27" s="120" t="s">
        <v>1</v>
      </c>
      <c r="G27" s="182">
        <f>-E27</f>
        <v>-1435</v>
      </c>
      <c r="H27" s="181" t="s">
        <v>1</v>
      </c>
      <c r="I27" s="84"/>
      <c r="J27" s="60"/>
      <c r="K27" s="101"/>
      <c r="L27" s="101"/>
    </row>
    <row r="28" spans="1:12" ht="12.75" customHeight="1">
      <c r="A28" s="119" t="s">
        <v>69</v>
      </c>
      <c r="B28" s="120">
        <v>1015</v>
      </c>
      <c r="C28" s="120">
        <v>1056</v>
      </c>
      <c r="D28" s="120" t="s">
        <v>1</v>
      </c>
      <c r="E28" s="120" t="s">
        <v>1</v>
      </c>
      <c r="F28" s="120" t="s">
        <v>1</v>
      </c>
      <c r="G28" s="120" t="s">
        <v>1</v>
      </c>
      <c r="H28" s="181" t="s">
        <v>1</v>
      </c>
      <c r="I28" s="60"/>
      <c r="J28" s="60"/>
      <c r="K28" s="101"/>
      <c r="L28" s="101"/>
    </row>
    <row r="29" spans="1:12" ht="12.75" customHeight="1">
      <c r="A29" s="119"/>
      <c r="B29" s="120"/>
      <c r="C29" s="120"/>
      <c r="D29" s="120"/>
      <c r="E29" s="120" t="s">
        <v>1</v>
      </c>
      <c r="F29" s="120"/>
      <c r="G29" s="182"/>
      <c r="H29" s="181"/>
      <c r="I29" s="60"/>
      <c r="J29" s="60"/>
      <c r="K29" s="101"/>
      <c r="L29" s="101"/>
    </row>
    <row r="30" spans="1:12" ht="12.75" customHeight="1">
      <c r="A30" s="117" t="s">
        <v>42</v>
      </c>
      <c r="B30" s="118">
        <v>6319.1916</v>
      </c>
      <c r="C30" s="118">
        <v>11562.787</v>
      </c>
      <c r="D30" s="118">
        <v>389.5</v>
      </c>
      <c r="E30" s="118">
        <v>3928.9</v>
      </c>
      <c r="F30" s="118">
        <f>F31</f>
        <v>1236.8</v>
      </c>
      <c r="G30" s="182">
        <f>+F30-E30</f>
        <v>-2692.1000000000004</v>
      </c>
      <c r="H30" s="181">
        <f>+F30-D30</f>
        <v>847.3</v>
      </c>
      <c r="I30" s="60"/>
      <c r="J30" s="60"/>
      <c r="K30" s="101"/>
      <c r="L30" s="101"/>
    </row>
    <row r="31" spans="1:12" ht="12.75" customHeight="1">
      <c r="A31" s="119" t="s">
        <v>67</v>
      </c>
      <c r="B31" s="120">
        <v>3266.2676</v>
      </c>
      <c r="C31" s="120">
        <v>5584.95</v>
      </c>
      <c r="D31" s="120">
        <v>389.5</v>
      </c>
      <c r="E31" s="120" t="s">
        <v>1</v>
      </c>
      <c r="F31" s="120">
        <v>1236.8</v>
      </c>
      <c r="G31" s="182">
        <f>+F31</f>
        <v>1236.8</v>
      </c>
      <c r="H31" s="181">
        <f>+F31-D31</f>
        <v>847.3</v>
      </c>
      <c r="I31" s="60"/>
      <c r="J31" s="88"/>
      <c r="K31" s="101"/>
      <c r="L31" s="101"/>
    </row>
    <row r="32" spans="1:12" ht="12.75" customHeight="1">
      <c r="A32" s="119" t="s">
        <v>68</v>
      </c>
      <c r="B32" s="120">
        <v>1271.15</v>
      </c>
      <c r="C32" s="120">
        <v>4714.4</v>
      </c>
      <c r="D32" s="120" t="s">
        <v>1</v>
      </c>
      <c r="E32" s="120">
        <v>3928.9</v>
      </c>
      <c r="F32" s="120" t="s">
        <v>1</v>
      </c>
      <c r="G32" s="182">
        <f>-E32</f>
        <v>-3928.9</v>
      </c>
      <c r="H32" s="181" t="s">
        <v>1</v>
      </c>
      <c r="I32" s="60"/>
      <c r="J32" s="84"/>
      <c r="K32" s="101"/>
      <c r="L32" s="101"/>
    </row>
    <row r="33" spans="1:12" ht="12.75" customHeight="1">
      <c r="A33" s="119" t="s">
        <v>69</v>
      </c>
      <c r="B33" s="120">
        <v>1781.774</v>
      </c>
      <c r="C33" s="120">
        <v>1263.437</v>
      </c>
      <c r="D33" s="120" t="s">
        <v>1</v>
      </c>
      <c r="E33" s="120" t="s">
        <v>1</v>
      </c>
      <c r="F33" s="120" t="s">
        <v>1</v>
      </c>
      <c r="G33" s="120" t="s">
        <v>1</v>
      </c>
      <c r="H33" s="181" t="s">
        <v>1</v>
      </c>
      <c r="I33" s="88"/>
      <c r="J33" s="84"/>
      <c r="K33" s="101"/>
      <c r="L33" s="101"/>
    </row>
    <row r="34" spans="1:12" ht="12.75" customHeight="1">
      <c r="A34" s="121"/>
      <c r="B34" s="120"/>
      <c r="C34" s="120"/>
      <c r="D34" s="120"/>
      <c r="E34" s="120"/>
      <c r="F34" s="120"/>
      <c r="G34" s="182"/>
      <c r="H34" s="181"/>
      <c r="I34" s="84"/>
      <c r="J34" s="84"/>
      <c r="K34" s="101"/>
      <c r="L34" s="101"/>
    </row>
    <row r="35" spans="1:12" ht="12.75" customHeight="1">
      <c r="A35" s="122" t="s">
        <v>43</v>
      </c>
      <c r="B35" s="118">
        <v>5243.4619999999995</v>
      </c>
      <c r="C35" s="118">
        <v>7994.65</v>
      </c>
      <c r="D35" s="118">
        <v>389.5</v>
      </c>
      <c r="E35" s="118">
        <v>1417.35</v>
      </c>
      <c r="F35" s="118">
        <f>F36</f>
        <v>785</v>
      </c>
      <c r="G35" s="182">
        <f aca="true" t="shared" si="0" ref="G30:G40">+F35-E35</f>
        <v>-632.3499999999999</v>
      </c>
      <c r="H35" s="181">
        <f>+F35-D35</f>
        <v>395.5</v>
      </c>
      <c r="I35" s="84"/>
      <c r="J35" s="84"/>
      <c r="K35" s="101"/>
      <c r="L35" s="101"/>
    </row>
    <row r="36" spans="1:12" ht="12.75" customHeight="1">
      <c r="A36" s="119" t="s">
        <v>67</v>
      </c>
      <c r="B36" s="120">
        <v>3009.217</v>
      </c>
      <c r="C36" s="120">
        <v>4758.5</v>
      </c>
      <c r="D36" s="120">
        <v>389.5</v>
      </c>
      <c r="E36" s="120" t="s">
        <v>1</v>
      </c>
      <c r="F36" s="120">
        <v>785</v>
      </c>
      <c r="G36" s="182">
        <f>+F36</f>
        <v>785</v>
      </c>
      <c r="H36" s="181">
        <f>+F36-D36</f>
        <v>395.5</v>
      </c>
      <c r="I36" s="84"/>
      <c r="J36" s="84"/>
      <c r="K36" s="101"/>
      <c r="L36" s="101"/>
    </row>
    <row r="37" spans="1:12" ht="12.75" customHeight="1">
      <c r="A37" s="119" t="s">
        <v>68</v>
      </c>
      <c r="B37" s="120">
        <v>828.5</v>
      </c>
      <c r="C37" s="120">
        <v>2140.85</v>
      </c>
      <c r="D37" s="120" t="s">
        <v>1</v>
      </c>
      <c r="E37" s="120">
        <v>1417.35</v>
      </c>
      <c r="F37" s="120" t="s">
        <v>1</v>
      </c>
      <c r="G37" s="182">
        <f>-E37</f>
        <v>-1417.35</v>
      </c>
      <c r="H37" s="181" t="s">
        <v>1</v>
      </c>
      <c r="I37" s="84"/>
      <c r="J37" s="84"/>
      <c r="K37" s="101"/>
      <c r="L37" s="101"/>
    </row>
    <row r="38" spans="1:12" ht="12.75" customHeight="1">
      <c r="A38" s="119" t="s">
        <v>69</v>
      </c>
      <c r="B38" s="120">
        <v>1405.745</v>
      </c>
      <c r="C38" s="120">
        <v>1095.3</v>
      </c>
      <c r="D38" s="120" t="s">
        <v>1</v>
      </c>
      <c r="E38" s="120" t="s">
        <v>1</v>
      </c>
      <c r="F38" s="120" t="s">
        <v>1</v>
      </c>
      <c r="G38" s="120" t="s">
        <v>1</v>
      </c>
      <c r="H38" s="181" t="s">
        <v>1</v>
      </c>
      <c r="I38" s="84"/>
      <c r="J38" s="84"/>
      <c r="K38" s="101"/>
      <c r="L38" s="101"/>
    </row>
    <row r="39" spans="1:12" ht="12.75" customHeight="1">
      <c r="A39" s="121"/>
      <c r="B39" s="120"/>
      <c r="C39" s="120"/>
      <c r="D39" s="120"/>
      <c r="E39" s="120"/>
      <c r="F39" s="120"/>
      <c r="G39" s="182"/>
      <c r="H39" s="181"/>
      <c r="I39" s="84"/>
      <c r="J39" s="84"/>
      <c r="K39" s="101"/>
      <c r="L39" s="101"/>
    </row>
    <row r="40" spans="1:12" ht="12.75" customHeight="1">
      <c r="A40" s="122" t="s">
        <v>41</v>
      </c>
      <c r="B40" s="128">
        <v>15.835829868668016</v>
      </c>
      <c r="C40" s="128">
        <v>16.530439658354517</v>
      </c>
      <c r="D40" s="128">
        <v>16.2</v>
      </c>
      <c r="E40" s="128">
        <v>14.27147493561929</v>
      </c>
      <c r="F40" s="128">
        <f>F41</f>
        <v>13.25</v>
      </c>
      <c r="G40" s="182">
        <f t="shared" si="0"/>
        <v>-1.02147493561929</v>
      </c>
      <c r="H40" s="181">
        <f>+F40-D40</f>
        <v>-2.9499999999999993</v>
      </c>
      <c r="I40" s="84"/>
      <c r="J40" s="84"/>
      <c r="K40" s="101"/>
      <c r="L40" s="101"/>
    </row>
    <row r="41" spans="1:12" ht="12.75" customHeight="1">
      <c r="A41" s="119" t="s">
        <v>67</v>
      </c>
      <c r="B41" s="129">
        <v>15.49028830830261</v>
      </c>
      <c r="C41" s="129">
        <v>16.118000000000002</v>
      </c>
      <c r="D41" s="129">
        <v>16.2</v>
      </c>
      <c r="E41" s="129" t="s">
        <v>1</v>
      </c>
      <c r="F41" s="129">
        <v>13.25</v>
      </c>
      <c r="G41" s="182">
        <f>+F41</f>
        <v>13.25</v>
      </c>
      <c r="H41" s="181">
        <f>+F41-D41</f>
        <v>-2.9499999999999993</v>
      </c>
      <c r="I41" s="84"/>
      <c r="J41" s="88"/>
      <c r="K41" s="101"/>
      <c r="L41" s="101"/>
    </row>
    <row r="42" spans="1:9" ht="12.75" customHeight="1">
      <c r="A42" s="119" t="s">
        <v>68</v>
      </c>
      <c r="B42" s="129">
        <v>16.2775</v>
      </c>
      <c r="C42" s="129">
        <v>15.87049164520643</v>
      </c>
      <c r="D42" s="129" t="s">
        <v>1</v>
      </c>
      <c r="E42" s="129">
        <v>14.27147493561929</v>
      </c>
      <c r="F42" s="129" t="s">
        <v>1</v>
      </c>
      <c r="G42" s="182">
        <f>-E42</f>
        <v>-14.27147493561929</v>
      </c>
      <c r="H42" s="181" t="s">
        <v>1</v>
      </c>
      <c r="I42" s="84"/>
    </row>
    <row r="43" spans="1:12" ht="12.75" customHeight="1">
      <c r="A43" s="119" t="s">
        <v>69</v>
      </c>
      <c r="B43" s="129">
        <v>17.72582827568521</v>
      </c>
      <c r="C43" s="129">
        <v>19.1225</v>
      </c>
      <c r="D43" s="129" t="s">
        <v>1</v>
      </c>
      <c r="E43" s="129" t="s">
        <v>1</v>
      </c>
      <c r="F43" s="129" t="s">
        <v>1</v>
      </c>
      <c r="G43" s="129" t="s">
        <v>1</v>
      </c>
      <c r="H43" s="181" t="s">
        <v>1</v>
      </c>
      <c r="I43" s="88"/>
      <c r="J43" s="84"/>
      <c r="K43" s="83"/>
      <c r="L43" s="83"/>
    </row>
    <row r="44" spans="1:12" ht="12.75" customHeight="1">
      <c r="A44" s="52"/>
      <c r="B44" s="86"/>
      <c r="C44" s="86"/>
      <c r="D44" s="86"/>
      <c r="E44" s="86"/>
      <c r="F44" s="86"/>
      <c r="G44" s="88"/>
      <c r="H44" s="59"/>
      <c r="I44" s="84"/>
      <c r="J44" s="84"/>
      <c r="K44" s="83"/>
      <c r="L44" s="83"/>
    </row>
    <row r="45" spans="1:12" ht="12.75" customHeight="1">
      <c r="A45" s="52"/>
      <c r="B45" s="86"/>
      <c r="C45" s="86"/>
      <c r="D45" s="86"/>
      <c r="E45" s="86"/>
      <c r="F45" s="86"/>
      <c r="G45" s="180"/>
      <c r="H45" s="59"/>
      <c r="I45" s="84"/>
      <c r="J45" s="84"/>
      <c r="K45" s="83"/>
      <c r="L45" s="83"/>
    </row>
    <row r="46" spans="1:11" s="5" customFormat="1" ht="12.75" customHeight="1">
      <c r="A46" s="111" t="s">
        <v>105</v>
      </c>
      <c r="B46" s="112"/>
      <c r="C46" s="113"/>
      <c r="D46" s="113"/>
      <c r="E46" s="113"/>
      <c r="F46" s="113"/>
      <c r="G46" s="183"/>
      <c r="H46" s="113"/>
      <c r="K46" s="95"/>
    </row>
    <row r="47" spans="1:12" ht="12.75" customHeight="1">
      <c r="A47" s="114" t="s">
        <v>100</v>
      </c>
      <c r="B47" s="114"/>
      <c r="C47" s="115"/>
      <c r="D47" s="115"/>
      <c r="E47" s="115"/>
      <c r="F47" s="115"/>
      <c r="G47" s="183"/>
      <c r="H47" s="116"/>
      <c r="I47" s="87"/>
      <c r="J47" s="84"/>
      <c r="K47" s="28"/>
      <c r="L47" s="101"/>
    </row>
    <row r="48" spans="1:8" ht="26.25" customHeight="1">
      <c r="A48" s="47"/>
      <c r="B48" s="125" t="s">
        <v>99</v>
      </c>
      <c r="C48" s="45" t="s">
        <v>111</v>
      </c>
      <c r="D48" s="45">
        <v>42370</v>
      </c>
      <c r="E48" s="45">
        <v>42705</v>
      </c>
      <c r="F48" s="45">
        <v>42736</v>
      </c>
      <c r="G48" s="178" t="s">
        <v>2</v>
      </c>
      <c r="H48" s="178" t="s">
        <v>3</v>
      </c>
    </row>
    <row r="49" spans="1:12" ht="12.75" customHeight="1">
      <c r="A49" s="117" t="s">
        <v>40</v>
      </c>
      <c r="B49" s="118" t="s">
        <v>1</v>
      </c>
      <c r="C49" s="118">
        <v>340</v>
      </c>
      <c r="D49" s="118" t="s">
        <v>1</v>
      </c>
      <c r="E49" s="118" t="s">
        <v>1</v>
      </c>
      <c r="F49" s="118" t="s">
        <v>1</v>
      </c>
      <c r="G49" s="181" t="s">
        <v>1</v>
      </c>
      <c r="H49" s="181" t="s">
        <v>1</v>
      </c>
      <c r="I49" s="84"/>
      <c r="J49" s="84"/>
      <c r="K49" s="81"/>
      <c r="L49" s="101"/>
    </row>
    <row r="50" spans="1:12" ht="12.75" customHeight="1">
      <c r="A50" s="119" t="s">
        <v>69</v>
      </c>
      <c r="B50" s="120" t="s">
        <v>1</v>
      </c>
      <c r="C50" s="120">
        <v>340</v>
      </c>
      <c r="D50" s="118" t="s">
        <v>1</v>
      </c>
      <c r="E50" s="118" t="s">
        <v>1</v>
      </c>
      <c r="F50" s="118" t="s">
        <v>1</v>
      </c>
      <c r="G50" s="181" t="s">
        <v>1</v>
      </c>
      <c r="H50" s="181" t="s">
        <v>1</v>
      </c>
      <c r="I50" s="60"/>
      <c r="J50" s="60"/>
      <c r="K50" s="101"/>
      <c r="L50" s="101"/>
    </row>
    <row r="51" spans="1:12" ht="12.75" customHeight="1">
      <c r="A51" s="119"/>
      <c r="B51" s="120"/>
      <c r="C51" s="120"/>
      <c r="D51" s="118"/>
      <c r="E51" s="118"/>
      <c r="F51" s="118"/>
      <c r="G51" s="181"/>
      <c r="H51" s="181"/>
      <c r="I51" s="60"/>
      <c r="J51" s="60"/>
      <c r="K51" s="101"/>
      <c r="L51" s="101"/>
    </row>
    <row r="52" spans="1:12" ht="12.75" customHeight="1">
      <c r="A52" s="117" t="s">
        <v>42</v>
      </c>
      <c r="B52" s="118" t="s">
        <v>1</v>
      </c>
      <c r="C52" s="118">
        <v>49.4</v>
      </c>
      <c r="D52" s="118" t="s">
        <v>1</v>
      </c>
      <c r="E52" s="118" t="s">
        <v>1</v>
      </c>
      <c r="F52" s="118" t="s">
        <v>1</v>
      </c>
      <c r="G52" s="181" t="s">
        <v>1</v>
      </c>
      <c r="H52" s="181" t="s">
        <v>1</v>
      </c>
      <c r="I52" s="60"/>
      <c r="J52" s="60"/>
      <c r="K52" s="101"/>
      <c r="L52" s="101"/>
    </row>
    <row r="53" spans="1:12" ht="12.75" customHeight="1">
      <c r="A53" s="119" t="s">
        <v>69</v>
      </c>
      <c r="B53" s="118" t="s">
        <v>1</v>
      </c>
      <c r="C53" s="120">
        <v>49.4</v>
      </c>
      <c r="D53" s="118" t="s">
        <v>1</v>
      </c>
      <c r="E53" s="118" t="s">
        <v>1</v>
      </c>
      <c r="F53" s="118" t="s">
        <v>1</v>
      </c>
      <c r="G53" s="181" t="s">
        <v>1</v>
      </c>
      <c r="H53" s="181" t="s">
        <v>1</v>
      </c>
      <c r="I53" s="88"/>
      <c r="J53" s="84"/>
      <c r="K53" s="101"/>
      <c r="L53" s="101"/>
    </row>
    <row r="54" spans="1:12" ht="12.75" customHeight="1">
      <c r="A54" s="121"/>
      <c r="B54" s="120"/>
      <c r="C54" s="120"/>
      <c r="D54" s="118"/>
      <c r="E54" s="118"/>
      <c r="F54" s="118"/>
      <c r="G54" s="181"/>
      <c r="H54" s="181"/>
      <c r="I54" s="84"/>
      <c r="J54" s="84"/>
      <c r="K54" s="101"/>
      <c r="L54" s="101"/>
    </row>
    <row r="55" spans="1:12" ht="12.75" customHeight="1">
      <c r="A55" s="122" t="s">
        <v>43</v>
      </c>
      <c r="B55" s="118" t="s">
        <v>1</v>
      </c>
      <c r="C55" s="118">
        <v>49.4</v>
      </c>
      <c r="D55" s="118" t="s">
        <v>1</v>
      </c>
      <c r="E55" s="118" t="s">
        <v>1</v>
      </c>
      <c r="F55" s="118" t="s">
        <v>1</v>
      </c>
      <c r="G55" s="181" t="s">
        <v>1</v>
      </c>
      <c r="H55" s="181" t="s">
        <v>1</v>
      </c>
      <c r="I55" s="84"/>
      <c r="J55" s="84"/>
      <c r="K55" s="101"/>
      <c r="L55" s="101"/>
    </row>
    <row r="56" spans="1:12" ht="12.75" customHeight="1">
      <c r="A56" s="119" t="s">
        <v>69</v>
      </c>
      <c r="B56" s="118" t="s">
        <v>1</v>
      </c>
      <c r="C56" s="120">
        <v>49.4</v>
      </c>
      <c r="D56" s="118" t="s">
        <v>1</v>
      </c>
      <c r="E56" s="118" t="s">
        <v>1</v>
      </c>
      <c r="F56" s="118" t="s">
        <v>1</v>
      </c>
      <c r="G56" s="181" t="s">
        <v>1</v>
      </c>
      <c r="H56" s="181" t="s">
        <v>1</v>
      </c>
      <c r="I56" s="84"/>
      <c r="J56" s="84"/>
      <c r="K56" s="101"/>
      <c r="L56" s="101"/>
    </row>
    <row r="57" spans="1:12" ht="12.75" customHeight="1">
      <c r="A57" s="121"/>
      <c r="B57" s="120"/>
      <c r="C57" s="120"/>
      <c r="D57" s="118"/>
      <c r="E57" s="118"/>
      <c r="F57" s="118"/>
      <c r="G57" s="181"/>
      <c r="H57" s="181"/>
      <c r="I57" s="84"/>
      <c r="J57" s="84"/>
      <c r="K57" s="101"/>
      <c r="L57" s="101"/>
    </row>
    <row r="58" spans="1:12" ht="12.75" customHeight="1">
      <c r="A58" s="122" t="s">
        <v>41</v>
      </c>
      <c r="B58" s="128" t="s">
        <v>1</v>
      </c>
      <c r="C58" s="128">
        <v>1.75</v>
      </c>
      <c r="D58" s="118" t="s">
        <v>1</v>
      </c>
      <c r="E58" s="118" t="s">
        <v>1</v>
      </c>
      <c r="F58" s="118" t="s">
        <v>1</v>
      </c>
      <c r="G58" s="181" t="s">
        <v>1</v>
      </c>
      <c r="H58" s="181" t="s">
        <v>1</v>
      </c>
      <c r="I58" s="84"/>
      <c r="J58" s="84"/>
      <c r="K58" s="101"/>
      <c r="L58" s="101"/>
    </row>
    <row r="59" spans="1:12" ht="12.75" customHeight="1">
      <c r="A59" s="119" t="s">
        <v>69</v>
      </c>
      <c r="B59" s="128" t="s">
        <v>1</v>
      </c>
      <c r="C59" s="129">
        <v>1.75</v>
      </c>
      <c r="D59" s="118" t="s">
        <v>1</v>
      </c>
      <c r="E59" s="118" t="s">
        <v>1</v>
      </c>
      <c r="F59" s="118" t="s">
        <v>1</v>
      </c>
      <c r="G59" s="181" t="s">
        <v>1</v>
      </c>
      <c r="H59" s="181" t="s">
        <v>1</v>
      </c>
      <c r="I59" s="88"/>
      <c r="J59" s="84"/>
      <c r="K59" s="83"/>
      <c r="L59" s="83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K14" sqref="K14"/>
    </sheetView>
  </sheetViews>
  <sheetFormatPr defaultColWidth="9.00390625" defaultRowHeight="12.75"/>
  <cols>
    <col min="1" max="1" width="27.25390625" style="8" customWidth="1"/>
    <col min="2" max="2" width="10.75390625" style="8" customWidth="1"/>
    <col min="3" max="4" width="11.125" style="8" customWidth="1"/>
    <col min="5" max="8" width="10.75390625" style="8" customWidth="1"/>
    <col min="9" max="9" width="9.00390625" style="8" customWidth="1"/>
    <col min="10" max="10" width="11.125" style="8" customWidth="1"/>
    <col min="11" max="16384" width="9.125" style="8" customWidth="1"/>
  </cols>
  <sheetData>
    <row r="1" spans="1:10" ht="12.75">
      <c r="A1" s="71" t="s">
        <v>101</v>
      </c>
      <c r="B1" s="72"/>
      <c r="J1" s="186"/>
    </row>
    <row r="2" spans="1:11" s="108" customFormat="1" ht="12.75">
      <c r="A2" s="173" t="s">
        <v>49</v>
      </c>
      <c r="B2" s="173"/>
      <c r="C2" s="6"/>
      <c r="D2" s="6"/>
      <c r="E2" s="6"/>
      <c r="F2" s="6"/>
      <c r="G2" s="6"/>
      <c r="K2" s="187"/>
    </row>
    <row r="3" spans="1:13" ht="26.25" customHeight="1">
      <c r="A3" s="47"/>
      <c r="B3" s="125" t="s">
        <v>99</v>
      </c>
      <c r="C3" s="45" t="s">
        <v>111</v>
      </c>
      <c r="D3" s="45">
        <v>42370</v>
      </c>
      <c r="E3" s="45">
        <v>42705</v>
      </c>
      <c r="F3" s="45">
        <v>42736</v>
      </c>
      <c r="G3" s="48" t="s">
        <v>2</v>
      </c>
      <c r="H3" s="48" t="s">
        <v>3</v>
      </c>
      <c r="I3" s="14"/>
      <c r="J3" s="87"/>
      <c r="K3" s="87"/>
      <c r="L3" s="184"/>
      <c r="M3" s="188"/>
    </row>
    <row r="4" spans="1:13" ht="12.75" customHeight="1">
      <c r="A4" s="85" t="s">
        <v>27</v>
      </c>
      <c r="B4" s="194">
        <v>9.262475322986322</v>
      </c>
      <c r="C4" s="194">
        <v>3.969491370853831</v>
      </c>
      <c r="D4" s="194">
        <v>9.96326482353442</v>
      </c>
      <c r="E4" s="194">
        <v>1.5055448566524199</v>
      </c>
      <c r="F4" s="194">
        <v>1.5</v>
      </c>
      <c r="G4" s="59">
        <f>F4-E4</f>
        <v>-0.005544856652419883</v>
      </c>
      <c r="H4" s="59">
        <f>+F4-D4</f>
        <v>-8.46326482353442</v>
      </c>
      <c r="I4" s="87"/>
      <c r="J4" s="60"/>
      <c r="K4" s="60"/>
      <c r="L4" s="87"/>
      <c r="M4" s="87"/>
    </row>
    <row r="5" spans="1:13" ht="12.75">
      <c r="A5" s="52" t="s">
        <v>18</v>
      </c>
      <c r="B5" s="200">
        <v>8.871638409210826</v>
      </c>
      <c r="C5" s="200">
        <v>4.79482024017098</v>
      </c>
      <c r="D5" s="200">
        <v>9.6727175512509</v>
      </c>
      <c r="E5" s="200" t="s">
        <v>1</v>
      </c>
      <c r="F5" s="200" t="s">
        <v>1</v>
      </c>
      <c r="G5" s="59" t="s">
        <v>1</v>
      </c>
      <c r="H5" s="59" t="s">
        <v>1</v>
      </c>
      <c r="I5" s="60"/>
      <c r="J5" s="84"/>
      <c r="K5" s="84"/>
      <c r="L5" s="60"/>
      <c r="M5" s="60"/>
    </row>
    <row r="6" spans="1:13" ht="12.75" customHeight="1">
      <c r="A6" s="52" t="s">
        <v>107</v>
      </c>
      <c r="B6" s="200">
        <v>9.19006867709673</v>
      </c>
      <c r="C6" s="200">
        <v>3.7245906684030565</v>
      </c>
      <c r="D6" s="200">
        <v>9.99395086661979</v>
      </c>
      <c r="E6" s="200">
        <v>1.50584776742956</v>
      </c>
      <c r="F6" s="200">
        <v>1.5</v>
      </c>
      <c r="G6" s="59">
        <f>F6-E6</f>
        <v>-0.005847767429560058</v>
      </c>
      <c r="H6" s="59">
        <f>+F6-D6</f>
        <v>-8.49395086661979</v>
      </c>
      <c r="I6" s="84"/>
      <c r="J6" s="84"/>
      <c r="K6" s="84"/>
      <c r="L6" s="84"/>
      <c r="M6" s="84"/>
    </row>
    <row r="7" spans="1:13" ht="12.75" customHeight="1">
      <c r="A7" s="52" t="s">
        <v>106</v>
      </c>
      <c r="B7" s="200">
        <v>10.121148970603327</v>
      </c>
      <c r="C7" s="200">
        <v>4.608242303947717</v>
      </c>
      <c r="D7" s="200">
        <v>11</v>
      </c>
      <c r="E7" s="200">
        <v>1.5</v>
      </c>
      <c r="F7" s="200">
        <v>1.5</v>
      </c>
      <c r="G7" s="59">
        <f>F7-E7</f>
        <v>0</v>
      </c>
      <c r="H7" s="59">
        <f>+F7-D7</f>
        <v>-9.5</v>
      </c>
      <c r="I7" s="84"/>
      <c r="J7" s="84"/>
      <c r="K7" s="84"/>
      <c r="L7" s="84"/>
      <c r="M7" s="84"/>
    </row>
    <row r="8" spans="1:13" ht="12.75" customHeight="1">
      <c r="A8" s="52" t="s">
        <v>19</v>
      </c>
      <c r="B8" s="200">
        <v>10.666666666666666</v>
      </c>
      <c r="C8" s="200">
        <v>1.5</v>
      </c>
      <c r="D8" s="200" t="s">
        <v>1</v>
      </c>
      <c r="E8" s="200" t="s">
        <v>1</v>
      </c>
      <c r="F8" s="200" t="s">
        <v>1</v>
      </c>
      <c r="G8" s="59" t="s">
        <v>1</v>
      </c>
      <c r="H8" s="59" t="s">
        <v>1</v>
      </c>
      <c r="I8" s="84"/>
      <c r="J8" s="60"/>
      <c r="K8" s="60"/>
      <c r="L8" s="84"/>
      <c r="M8" s="84"/>
    </row>
    <row r="9" spans="1:13" ht="12.75" customHeight="1">
      <c r="A9" s="52" t="s">
        <v>20</v>
      </c>
      <c r="B9" s="195" t="s">
        <v>1</v>
      </c>
      <c r="C9" s="195" t="s">
        <v>1</v>
      </c>
      <c r="D9" s="195" t="s">
        <v>1</v>
      </c>
      <c r="E9" s="195" t="s">
        <v>1</v>
      </c>
      <c r="F9" s="195" t="s">
        <v>1</v>
      </c>
      <c r="G9" s="59" t="s">
        <v>1</v>
      </c>
      <c r="H9" s="59" t="s">
        <v>1</v>
      </c>
      <c r="I9" s="60"/>
      <c r="J9" s="60"/>
      <c r="K9" s="60"/>
      <c r="L9" s="60"/>
      <c r="M9" s="60"/>
    </row>
    <row r="10" spans="1:13" ht="12.75" customHeight="1">
      <c r="A10" s="52" t="s">
        <v>44</v>
      </c>
      <c r="B10" s="195" t="s">
        <v>1</v>
      </c>
      <c r="C10" s="195" t="s">
        <v>1</v>
      </c>
      <c r="D10" s="195" t="s">
        <v>1</v>
      </c>
      <c r="E10" s="195" t="s">
        <v>1</v>
      </c>
      <c r="F10" s="195" t="s">
        <v>1</v>
      </c>
      <c r="G10" s="59" t="s">
        <v>1</v>
      </c>
      <c r="H10" s="59" t="s">
        <v>1</v>
      </c>
      <c r="I10" s="60"/>
      <c r="J10" s="60"/>
      <c r="K10" s="60"/>
      <c r="L10" s="60"/>
      <c r="M10" s="60"/>
    </row>
    <row r="11" spans="1:13" ht="12.75" customHeight="1">
      <c r="A11" s="52" t="s">
        <v>108</v>
      </c>
      <c r="B11" s="195" t="s">
        <v>1</v>
      </c>
      <c r="C11" s="195" t="s">
        <v>1</v>
      </c>
      <c r="D11" s="195" t="s">
        <v>1</v>
      </c>
      <c r="E11" s="195" t="s">
        <v>1</v>
      </c>
      <c r="F11" s="195" t="s">
        <v>1</v>
      </c>
      <c r="G11" s="59" t="s">
        <v>1</v>
      </c>
      <c r="H11" s="59" t="s">
        <v>1</v>
      </c>
      <c r="I11" s="60"/>
      <c r="J11" s="60"/>
      <c r="K11" s="60"/>
      <c r="L11" s="60"/>
      <c r="M11" s="60"/>
    </row>
    <row r="12" spans="1:13" ht="12.75" customHeight="1">
      <c r="A12" s="52" t="s">
        <v>109</v>
      </c>
      <c r="B12" s="195" t="s">
        <v>1</v>
      </c>
      <c r="C12" s="195" t="s">
        <v>1</v>
      </c>
      <c r="D12" s="195" t="s">
        <v>1</v>
      </c>
      <c r="E12" s="195" t="s">
        <v>1</v>
      </c>
      <c r="F12" s="195" t="s">
        <v>1</v>
      </c>
      <c r="G12" s="59" t="s">
        <v>1</v>
      </c>
      <c r="H12" s="59" t="s">
        <v>1</v>
      </c>
      <c r="I12" s="60"/>
      <c r="J12" s="60"/>
      <c r="K12" s="60"/>
      <c r="L12" s="60"/>
      <c r="M12" s="60"/>
    </row>
    <row r="13" spans="1:13" ht="12.75" customHeight="1">
      <c r="A13" s="52" t="s">
        <v>54</v>
      </c>
      <c r="B13" s="195" t="s">
        <v>1</v>
      </c>
      <c r="C13" s="195" t="s">
        <v>1</v>
      </c>
      <c r="D13" s="195" t="s">
        <v>1</v>
      </c>
      <c r="E13" s="195" t="s">
        <v>1</v>
      </c>
      <c r="F13" s="195" t="s">
        <v>1</v>
      </c>
      <c r="G13" s="59" t="s">
        <v>1</v>
      </c>
      <c r="H13" s="59" t="s">
        <v>1</v>
      </c>
      <c r="I13" s="60"/>
      <c r="J13" s="88"/>
      <c r="K13" s="87"/>
      <c r="L13" s="60"/>
      <c r="M13" s="60"/>
    </row>
    <row r="14" spans="1:13" ht="12.75" customHeight="1">
      <c r="A14" s="85" t="s">
        <v>46</v>
      </c>
      <c r="B14" s="194">
        <v>14.0577872369748</v>
      </c>
      <c r="C14" s="194">
        <v>6.889275128289065</v>
      </c>
      <c r="D14" s="194">
        <v>14.175587366212302</v>
      </c>
      <c r="E14" s="194">
        <v>2</v>
      </c>
      <c r="F14" s="194">
        <v>3.1988897700237895</v>
      </c>
      <c r="G14" s="59">
        <f>F14-E14</f>
        <v>1.1988897700237895</v>
      </c>
      <c r="H14" s="59">
        <f>+F14-D14</f>
        <v>-10.976697596188512</v>
      </c>
      <c r="I14" s="88"/>
      <c r="J14" s="84"/>
      <c r="K14" s="60"/>
      <c r="L14" s="88"/>
      <c r="M14" s="88"/>
    </row>
    <row r="15" spans="1:13" ht="12.75" customHeight="1">
      <c r="A15" s="52" t="s">
        <v>18</v>
      </c>
      <c r="B15" s="196" t="s">
        <v>1</v>
      </c>
      <c r="C15" s="196" t="s">
        <v>1</v>
      </c>
      <c r="D15" s="196" t="s">
        <v>1</v>
      </c>
      <c r="E15" s="196" t="s">
        <v>1</v>
      </c>
      <c r="F15" s="196" t="s">
        <v>1</v>
      </c>
      <c r="G15" s="59" t="s">
        <v>1</v>
      </c>
      <c r="H15" s="59" t="s">
        <v>1</v>
      </c>
      <c r="I15" s="84"/>
      <c r="J15" s="84"/>
      <c r="K15" s="84"/>
      <c r="L15" s="84"/>
      <c r="M15" s="84"/>
    </row>
    <row r="16" spans="1:13" ht="12.75" customHeight="1">
      <c r="A16" s="52" t="s">
        <v>107</v>
      </c>
      <c r="B16" s="196">
        <v>10.959183673469399</v>
      </c>
      <c r="C16" s="196">
        <v>8.25</v>
      </c>
      <c r="D16" s="196">
        <v>10.5</v>
      </c>
      <c r="E16" s="196" t="s">
        <v>1</v>
      </c>
      <c r="F16" s="196" t="s">
        <v>1</v>
      </c>
      <c r="G16" s="59" t="s">
        <v>1</v>
      </c>
      <c r="H16" s="59" t="s">
        <v>1</v>
      </c>
      <c r="I16" s="84"/>
      <c r="J16" s="84"/>
      <c r="K16" s="84"/>
      <c r="L16" s="84"/>
      <c r="M16" s="84"/>
    </row>
    <row r="17" spans="1:13" ht="12.75" customHeight="1">
      <c r="A17" s="52" t="s">
        <v>106</v>
      </c>
      <c r="B17" s="196">
        <v>13</v>
      </c>
      <c r="C17" s="196">
        <v>3.305555555555555</v>
      </c>
      <c r="D17" s="196" t="s">
        <v>1</v>
      </c>
      <c r="E17" s="196" t="s">
        <v>1</v>
      </c>
      <c r="F17" s="196">
        <v>1.8</v>
      </c>
      <c r="G17" s="59" t="s">
        <v>1</v>
      </c>
      <c r="H17" s="59" t="s">
        <v>1</v>
      </c>
      <c r="I17" s="84"/>
      <c r="J17" s="84"/>
      <c r="K17" s="84"/>
      <c r="L17" s="84"/>
      <c r="M17" s="84"/>
    </row>
    <row r="18" spans="1:13" ht="12.75" customHeight="1">
      <c r="A18" s="52" t="s">
        <v>19</v>
      </c>
      <c r="B18" s="196" t="s">
        <v>1</v>
      </c>
      <c r="C18" s="196">
        <v>6.68333333333334</v>
      </c>
      <c r="D18" s="196">
        <v>14.6666666666667</v>
      </c>
      <c r="E18" s="196" t="s">
        <v>1</v>
      </c>
      <c r="F18" s="196">
        <v>1.8</v>
      </c>
      <c r="G18" s="59" t="s">
        <v>1</v>
      </c>
      <c r="H18" s="59">
        <f>+F18-D18</f>
        <v>-12.8666666666667</v>
      </c>
      <c r="I18" s="84"/>
      <c r="J18" s="84"/>
      <c r="K18" s="60"/>
      <c r="L18" s="84"/>
      <c r="M18" s="84"/>
    </row>
    <row r="19" spans="1:13" ht="12.75" customHeight="1">
      <c r="A19" s="52" t="s">
        <v>20</v>
      </c>
      <c r="B19" s="195">
        <v>13</v>
      </c>
      <c r="C19" s="195">
        <v>2</v>
      </c>
      <c r="D19" s="195" t="s">
        <v>1</v>
      </c>
      <c r="E19" s="195">
        <v>2</v>
      </c>
      <c r="F19" s="195" t="s">
        <v>1</v>
      </c>
      <c r="G19" s="59" t="s">
        <v>1</v>
      </c>
      <c r="H19" s="59" t="s">
        <v>1</v>
      </c>
      <c r="I19" s="84"/>
      <c r="J19" s="84"/>
      <c r="K19" s="60"/>
      <c r="L19" s="84"/>
      <c r="M19" s="84"/>
    </row>
    <row r="20" spans="1:13" ht="12.75" customHeight="1">
      <c r="A20" s="52" t="s">
        <v>44</v>
      </c>
      <c r="B20" s="195" t="s">
        <v>1</v>
      </c>
      <c r="C20" s="195">
        <v>10</v>
      </c>
      <c r="D20" s="196" t="s">
        <v>1</v>
      </c>
      <c r="E20" s="195" t="s">
        <v>1</v>
      </c>
      <c r="F20" s="195" t="s">
        <v>1</v>
      </c>
      <c r="G20" s="59" t="s">
        <v>1</v>
      </c>
      <c r="H20" s="59" t="s">
        <v>1</v>
      </c>
      <c r="I20" s="84"/>
      <c r="J20" s="84"/>
      <c r="K20" s="60"/>
      <c r="L20" s="84"/>
      <c r="M20" s="84"/>
    </row>
    <row r="21" spans="1:13" ht="12.75" customHeight="1">
      <c r="A21" s="52" t="s">
        <v>108</v>
      </c>
      <c r="B21" s="196">
        <v>18</v>
      </c>
      <c r="C21" s="196">
        <v>12</v>
      </c>
      <c r="D21" s="196" t="s">
        <v>1</v>
      </c>
      <c r="E21" s="196" t="s">
        <v>1</v>
      </c>
      <c r="F21" s="196" t="s">
        <v>1</v>
      </c>
      <c r="G21" s="59" t="s">
        <v>1</v>
      </c>
      <c r="H21" s="59" t="s">
        <v>1</v>
      </c>
      <c r="I21" s="84"/>
      <c r="J21" s="84"/>
      <c r="K21" s="60"/>
      <c r="L21" s="84"/>
      <c r="M21" s="84"/>
    </row>
    <row r="22" spans="1:13" ht="12.75" customHeight="1">
      <c r="A22" s="52" t="s">
        <v>109</v>
      </c>
      <c r="B22" s="196" t="s">
        <v>1</v>
      </c>
      <c r="C22" s="196">
        <v>10.588235294117649</v>
      </c>
      <c r="D22" s="196" t="s">
        <v>1</v>
      </c>
      <c r="E22" s="196" t="s">
        <v>1</v>
      </c>
      <c r="F22" s="196" t="s">
        <v>1</v>
      </c>
      <c r="G22" s="59" t="s">
        <v>1</v>
      </c>
      <c r="H22" s="59" t="s">
        <v>1</v>
      </c>
      <c r="I22" s="84"/>
      <c r="J22" s="84"/>
      <c r="K22" s="60"/>
      <c r="L22" s="84"/>
      <c r="M22" s="84"/>
    </row>
    <row r="23" spans="1:13" ht="12.75" customHeight="1">
      <c r="A23" s="52" t="s">
        <v>54</v>
      </c>
      <c r="B23" s="195" t="s">
        <v>1</v>
      </c>
      <c r="C23" s="195" t="s">
        <v>1</v>
      </c>
      <c r="D23" s="195" t="s">
        <v>1</v>
      </c>
      <c r="E23" s="195" t="s">
        <v>1</v>
      </c>
      <c r="F23" s="195">
        <v>6.7</v>
      </c>
      <c r="G23" s="59" t="s">
        <v>1</v>
      </c>
      <c r="H23" s="59" t="s">
        <v>1</v>
      </c>
      <c r="I23" s="84"/>
      <c r="J23" s="88"/>
      <c r="K23" s="88"/>
      <c r="L23" s="84"/>
      <c r="M23" s="84"/>
    </row>
    <row r="24" spans="1:13" ht="12.75" customHeight="1">
      <c r="A24" s="85" t="s">
        <v>47</v>
      </c>
      <c r="B24" s="194">
        <v>1.405653102541816</v>
      </c>
      <c r="C24" s="194">
        <v>2</v>
      </c>
      <c r="D24" s="194" t="s">
        <v>1</v>
      </c>
      <c r="E24" s="194" t="s">
        <v>1</v>
      </c>
      <c r="F24" s="194" t="s">
        <v>1</v>
      </c>
      <c r="G24" s="59" t="s">
        <v>1</v>
      </c>
      <c r="H24" s="59" t="s">
        <v>1</v>
      </c>
      <c r="I24" s="88"/>
      <c r="J24" s="84"/>
      <c r="K24" s="84"/>
      <c r="L24" s="88"/>
      <c r="M24" s="88"/>
    </row>
    <row r="25" spans="1:13" ht="12.75" customHeight="1">
      <c r="A25" s="52" t="s">
        <v>18</v>
      </c>
      <c r="B25" s="196" t="s">
        <v>1</v>
      </c>
      <c r="C25" s="196" t="s">
        <v>1</v>
      </c>
      <c r="D25" s="196" t="s">
        <v>1</v>
      </c>
      <c r="E25" s="196" t="s">
        <v>1</v>
      </c>
      <c r="F25" s="196" t="s">
        <v>1</v>
      </c>
      <c r="G25" s="59" t="s">
        <v>1</v>
      </c>
      <c r="H25" s="59" t="s">
        <v>1</v>
      </c>
      <c r="I25" s="84"/>
      <c r="J25" s="84"/>
      <c r="K25" s="84"/>
      <c r="L25" s="84"/>
      <c r="M25" s="84"/>
    </row>
    <row r="26" spans="1:13" ht="12.75" customHeight="1">
      <c r="A26" s="52" t="s">
        <v>107</v>
      </c>
      <c r="B26" s="196">
        <v>1.405653102541816</v>
      </c>
      <c r="C26" s="196">
        <v>2</v>
      </c>
      <c r="D26" s="196" t="s">
        <v>1</v>
      </c>
      <c r="E26" s="196" t="s">
        <v>1</v>
      </c>
      <c r="F26" s="196" t="s">
        <v>1</v>
      </c>
      <c r="G26" s="59" t="s">
        <v>1</v>
      </c>
      <c r="H26" s="59" t="s">
        <v>1</v>
      </c>
      <c r="I26" s="84"/>
      <c r="J26" s="84"/>
      <c r="K26" s="84"/>
      <c r="L26" s="84"/>
      <c r="M26" s="84"/>
    </row>
    <row r="27" spans="1:13" ht="12.75" customHeight="1">
      <c r="A27" s="52" t="s">
        <v>106</v>
      </c>
      <c r="B27" s="196" t="s">
        <v>1</v>
      </c>
      <c r="C27" s="196">
        <v>2</v>
      </c>
      <c r="D27" s="196" t="s">
        <v>1</v>
      </c>
      <c r="E27" s="196" t="s">
        <v>1</v>
      </c>
      <c r="F27" s="196" t="s">
        <v>1</v>
      </c>
      <c r="G27" s="59" t="s">
        <v>1</v>
      </c>
      <c r="H27" s="59" t="s">
        <v>1</v>
      </c>
      <c r="I27" s="84"/>
      <c r="J27" s="84"/>
      <c r="K27" s="84"/>
      <c r="L27" s="84"/>
      <c r="M27" s="84"/>
    </row>
    <row r="28" spans="1:13" ht="12.75" customHeight="1">
      <c r="A28" s="52" t="s">
        <v>19</v>
      </c>
      <c r="B28" s="196" t="s">
        <v>1</v>
      </c>
      <c r="C28" s="196" t="s">
        <v>1</v>
      </c>
      <c r="D28" s="196" t="s">
        <v>1</v>
      </c>
      <c r="E28" s="196" t="s">
        <v>1</v>
      </c>
      <c r="F28" s="196" t="s">
        <v>1</v>
      </c>
      <c r="G28" s="59" t="s">
        <v>1</v>
      </c>
      <c r="H28" s="59" t="s">
        <v>1</v>
      </c>
      <c r="I28" s="84"/>
      <c r="J28" s="84"/>
      <c r="K28" s="84"/>
      <c r="L28" s="84"/>
      <c r="M28" s="84"/>
    </row>
    <row r="29" spans="1:13" ht="12.75" customHeight="1">
      <c r="A29" s="52" t="s">
        <v>20</v>
      </c>
      <c r="B29" s="195" t="s">
        <v>1</v>
      </c>
      <c r="C29" s="195" t="s">
        <v>1</v>
      </c>
      <c r="D29" s="195" t="s">
        <v>1</v>
      </c>
      <c r="E29" s="195" t="s">
        <v>1</v>
      </c>
      <c r="F29" s="195" t="s">
        <v>1</v>
      </c>
      <c r="G29" s="59" t="s">
        <v>1</v>
      </c>
      <c r="H29" s="59" t="s">
        <v>1</v>
      </c>
      <c r="I29" s="84"/>
      <c r="J29" s="84"/>
      <c r="K29" s="84"/>
      <c r="L29" s="84"/>
      <c r="M29" s="84"/>
    </row>
    <row r="30" spans="1:13" ht="12.75" customHeight="1">
      <c r="A30" s="52" t="s">
        <v>44</v>
      </c>
      <c r="B30" s="195" t="s">
        <v>1</v>
      </c>
      <c r="C30" s="195" t="s">
        <v>1</v>
      </c>
      <c r="D30" s="195" t="s">
        <v>1</v>
      </c>
      <c r="E30" s="195" t="s">
        <v>1</v>
      </c>
      <c r="F30" s="195" t="s">
        <v>1</v>
      </c>
      <c r="G30" s="59" t="s">
        <v>1</v>
      </c>
      <c r="H30" s="59" t="s">
        <v>1</v>
      </c>
      <c r="I30" s="84"/>
      <c r="J30" s="84"/>
      <c r="K30" s="84"/>
      <c r="L30" s="84"/>
      <c r="M30" s="84"/>
    </row>
    <row r="31" spans="1:13" ht="12.75" customHeight="1">
      <c r="A31" s="52" t="s">
        <v>108</v>
      </c>
      <c r="B31" s="195" t="s">
        <v>1</v>
      </c>
      <c r="C31" s="195" t="s">
        <v>1</v>
      </c>
      <c r="D31" s="195" t="s">
        <v>1</v>
      </c>
      <c r="E31" s="195" t="s">
        <v>1</v>
      </c>
      <c r="F31" s="195" t="s">
        <v>1</v>
      </c>
      <c r="G31" s="59" t="s">
        <v>1</v>
      </c>
      <c r="H31" s="59" t="s">
        <v>1</v>
      </c>
      <c r="I31" s="84"/>
      <c r="J31" s="84"/>
      <c r="K31" s="84"/>
      <c r="L31" s="84"/>
      <c r="M31" s="84"/>
    </row>
    <row r="32" spans="1:13" ht="12.75" customHeight="1">
      <c r="A32" s="52" t="s">
        <v>109</v>
      </c>
      <c r="B32" s="195" t="s">
        <v>1</v>
      </c>
      <c r="C32" s="195" t="s">
        <v>1</v>
      </c>
      <c r="D32" s="195" t="s">
        <v>1</v>
      </c>
      <c r="E32" s="195" t="s">
        <v>1</v>
      </c>
      <c r="F32" s="195" t="s">
        <v>1</v>
      </c>
      <c r="G32" s="59" t="s">
        <v>1</v>
      </c>
      <c r="H32" s="59" t="s">
        <v>1</v>
      </c>
      <c r="I32" s="84"/>
      <c r="J32" s="84"/>
      <c r="K32" s="84"/>
      <c r="L32" s="84"/>
      <c r="M32" s="84"/>
    </row>
    <row r="33" spans="1:13" ht="12.75" customHeight="1">
      <c r="A33" s="52" t="s">
        <v>54</v>
      </c>
      <c r="B33" s="195" t="s">
        <v>1</v>
      </c>
      <c r="C33" s="195" t="s">
        <v>1</v>
      </c>
      <c r="D33" s="195" t="s">
        <v>1</v>
      </c>
      <c r="E33" s="195" t="s">
        <v>1</v>
      </c>
      <c r="F33" s="195" t="s">
        <v>1</v>
      </c>
      <c r="G33" s="59" t="s">
        <v>1</v>
      </c>
      <c r="H33" s="59" t="s">
        <v>1</v>
      </c>
      <c r="I33" s="84"/>
      <c r="L33" s="84"/>
      <c r="M33" s="84"/>
    </row>
    <row r="34" ht="12.75">
      <c r="D34" s="189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>
      <selection activeCell="I65" sqref="I65"/>
    </sheetView>
  </sheetViews>
  <sheetFormatPr defaultColWidth="9.125" defaultRowHeight="12.75"/>
  <cols>
    <col min="1" max="1" width="20.875" style="151" bestFit="1" customWidth="1"/>
    <col min="2" max="2" width="10.75390625" style="151" customWidth="1"/>
    <col min="3" max="4" width="11.125" style="151" customWidth="1"/>
    <col min="5" max="8" width="10.75390625" style="151" customWidth="1"/>
    <col min="9" max="9" width="12.25390625" style="151" bestFit="1" customWidth="1"/>
    <col min="10" max="16384" width="9.125" style="151" customWidth="1"/>
  </cols>
  <sheetData>
    <row r="1" ht="14.25" customHeight="1">
      <c r="A1" s="150" t="s">
        <v>102</v>
      </c>
    </row>
    <row r="2" spans="1:7" s="154" customFormat="1" ht="12.75" customHeight="1">
      <c r="A2" s="152" t="s">
        <v>50</v>
      </c>
      <c r="B2" s="153"/>
      <c r="C2" s="93"/>
      <c r="D2" s="93"/>
      <c r="E2" s="93"/>
      <c r="F2" s="93"/>
      <c r="G2" s="93"/>
    </row>
    <row r="3" spans="1:8" ht="24" customHeight="1">
      <c r="A3" s="135"/>
      <c r="B3" s="198" t="s">
        <v>99</v>
      </c>
      <c r="C3" s="198" t="s">
        <v>111</v>
      </c>
      <c r="D3" s="45">
        <v>42370</v>
      </c>
      <c r="E3" s="45">
        <v>42705</v>
      </c>
      <c r="F3" s="45">
        <v>42736</v>
      </c>
      <c r="G3" s="137" t="s">
        <v>2</v>
      </c>
      <c r="H3" s="138" t="s">
        <v>3</v>
      </c>
    </row>
    <row r="4" spans="1:9" ht="12.75" customHeight="1">
      <c r="A4" s="139" t="s">
        <v>48</v>
      </c>
      <c r="B4" s="192">
        <v>33556.77279999999</v>
      </c>
      <c r="C4" s="192">
        <v>6402.918100000001</v>
      </c>
      <c r="D4" s="192">
        <v>1350.7887</v>
      </c>
      <c r="E4" s="192">
        <v>311.46290000000005</v>
      </c>
      <c r="F4" s="192">
        <v>271.3282</v>
      </c>
      <c r="G4" s="193">
        <f>F4-E4</f>
        <v>-40.134700000000066</v>
      </c>
      <c r="H4" s="142">
        <f>F4-D4</f>
        <v>-1079.4605000000001</v>
      </c>
      <c r="I4" s="155"/>
    </row>
    <row r="5" spans="1:9" ht="12.75" customHeight="1">
      <c r="A5" s="143" t="s">
        <v>29</v>
      </c>
      <c r="B5" s="190">
        <v>32077.054799999998</v>
      </c>
      <c r="C5" s="190">
        <v>4515.2439</v>
      </c>
      <c r="D5" s="190">
        <v>1010.707</v>
      </c>
      <c r="E5" s="190">
        <v>291.46290000000005</v>
      </c>
      <c r="F5" s="190">
        <v>19.1282</v>
      </c>
      <c r="G5" s="193">
        <f>F5-E5</f>
        <v>-272.33470000000005</v>
      </c>
      <c r="H5" s="142">
        <f>F5-D5</f>
        <v>-991.5788</v>
      </c>
      <c r="I5" s="155"/>
    </row>
    <row r="6" spans="1:10" ht="12.75" customHeight="1">
      <c r="A6" s="144" t="s">
        <v>18</v>
      </c>
      <c r="B6" s="191">
        <v>12086.736599999998</v>
      </c>
      <c r="C6" s="191">
        <v>824.7366999999999</v>
      </c>
      <c r="D6" s="191">
        <v>341.4184</v>
      </c>
      <c r="E6" s="191" t="s">
        <v>1</v>
      </c>
      <c r="F6" s="191" t="s">
        <v>1</v>
      </c>
      <c r="G6" s="193" t="s">
        <v>1</v>
      </c>
      <c r="H6" s="142">
        <f>-D6</f>
        <v>-341.4184</v>
      </c>
      <c r="I6" s="155"/>
      <c r="J6" s="156"/>
    </row>
    <row r="7" spans="1:10" ht="12.75" customHeight="1">
      <c r="A7" s="144" t="s">
        <v>107</v>
      </c>
      <c r="B7" s="191">
        <v>17633.879200000003</v>
      </c>
      <c r="C7" s="191">
        <v>2152.0083999999997</v>
      </c>
      <c r="D7" s="191">
        <v>591.1012</v>
      </c>
      <c r="E7" s="191">
        <v>276.3653</v>
      </c>
      <c r="F7" s="191">
        <v>8.2365</v>
      </c>
      <c r="G7" s="193">
        <f>F7-E7</f>
        <v>-268.1288</v>
      </c>
      <c r="H7" s="142">
        <f>F7-D7</f>
        <v>-582.8647</v>
      </c>
      <c r="I7" s="155"/>
      <c r="J7" s="156"/>
    </row>
    <row r="8" spans="1:10" ht="12.75" customHeight="1">
      <c r="A8" s="144" t="s">
        <v>106</v>
      </c>
      <c r="B8" s="191">
        <v>2229.2565999999997</v>
      </c>
      <c r="C8" s="191">
        <v>1441.4638000000002</v>
      </c>
      <c r="D8" s="191">
        <v>78.1874</v>
      </c>
      <c r="E8" s="191">
        <v>15.0976</v>
      </c>
      <c r="F8" s="191">
        <v>10.8917</v>
      </c>
      <c r="G8" s="193">
        <f>F8-E8</f>
        <v>-4.2059</v>
      </c>
      <c r="H8" s="142">
        <f>F8-D8</f>
        <v>-67.2957</v>
      </c>
      <c r="I8" s="155"/>
      <c r="J8" s="156"/>
    </row>
    <row r="9" spans="1:10" ht="12.75" customHeight="1">
      <c r="A9" s="144" t="s">
        <v>19</v>
      </c>
      <c r="B9" s="191">
        <v>127.1824</v>
      </c>
      <c r="C9" s="191">
        <v>97.035</v>
      </c>
      <c r="D9" s="191" t="s">
        <v>1</v>
      </c>
      <c r="E9" s="191" t="s">
        <v>1</v>
      </c>
      <c r="F9" s="191" t="s">
        <v>1</v>
      </c>
      <c r="G9" s="193" t="s">
        <v>1</v>
      </c>
      <c r="H9" s="142" t="s">
        <v>1</v>
      </c>
      <c r="I9" s="155"/>
      <c r="J9" s="156"/>
    </row>
    <row r="10" spans="1:10" ht="12.75" customHeight="1">
      <c r="A10" s="144" t="s">
        <v>20</v>
      </c>
      <c r="B10" s="191" t="s">
        <v>1</v>
      </c>
      <c r="C10" s="191" t="s">
        <v>1</v>
      </c>
      <c r="D10" s="191" t="s">
        <v>1</v>
      </c>
      <c r="E10" s="191" t="s">
        <v>1</v>
      </c>
      <c r="F10" s="191" t="s">
        <v>1</v>
      </c>
      <c r="G10" s="193" t="s">
        <v>1</v>
      </c>
      <c r="H10" s="142" t="s">
        <v>1</v>
      </c>
      <c r="J10" s="156"/>
    </row>
    <row r="11" spans="1:10" ht="12.75" customHeight="1">
      <c r="A11" s="144" t="s">
        <v>44</v>
      </c>
      <c r="B11" s="191" t="s">
        <v>1</v>
      </c>
      <c r="C11" s="191" t="s">
        <v>1</v>
      </c>
      <c r="D11" s="191" t="s">
        <v>1</v>
      </c>
      <c r="E11" s="191" t="s">
        <v>1</v>
      </c>
      <c r="F11" s="191" t="s">
        <v>1</v>
      </c>
      <c r="G11" s="193" t="s">
        <v>1</v>
      </c>
      <c r="H11" s="142" t="s">
        <v>1</v>
      </c>
      <c r="J11" s="156"/>
    </row>
    <row r="12" spans="1:10" ht="12.75" customHeight="1">
      <c r="A12" s="144" t="s">
        <v>108</v>
      </c>
      <c r="B12" s="191" t="s">
        <v>1</v>
      </c>
      <c r="C12" s="191" t="s">
        <v>1</v>
      </c>
      <c r="D12" s="191" t="s">
        <v>1</v>
      </c>
      <c r="E12" s="191" t="s">
        <v>1</v>
      </c>
      <c r="F12" s="191" t="s">
        <v>1</v>
      </c>
      <c r="G12" s="193" t="s">
        <v>1</v>
      </c>
      <c r="H12" s="142" t="s">
        <v>1</v>
      </c>
      <c r="J12" s="156"/>
    </row>
    <row r="13" spans="1:10" ht="12.75" customHeight="1">
      <c r="A13" s="144" t="s">
        <v>109</v>
      </c>
      <c r="B13" s="191" t="s">
        <v>1</v>
      </c>
      <c r="C13" s="191" t="s">
        <v>1</v>
      </c>
      <c r="D13" s="191" t="s">
        <v>1</v>
      </c>
      <c r="E13" s="191" t="s">
        <v>1</v>
      </c>
      <c r="F13" s="191" t="s">
        <v>1</v>
      </c>
      <c r="G13" s="193" t="s">
        <v>1</v>
      </c>
      <c r="H13" s="142" t="s">
        <v>1</v>
      </c>
      <c r="J13" s="156"/>
    </row>
    <row r="14" spans="1:10" ht="12.75" customHeight="1">
      <c r="A14" s="144" t="s">
        <v>54</v>
      </c>
      <c r="B14" s="191" t="s">
        <v>1</v>
      </c>
      <c r="C14" s="191" t="s">
        <v>1</v>
      </c>
      <c r="D14" s="191" t="s">
        <v>1</v>
      </c>
      <c r="E14" s="191" t="s">
        <v>1</v>
      </c>
      <c r="F14" s="191" t="s">
        <v>1</v>
      </c>
      <c r="G14" s="193" t="s">
        <v>1</v>
      </c>
      <c r="H14" s="142" t="s">
        <v>1</v>
      </c>
      <c r="J14" s="156"/>
    </row>
    <row r="15" spans="1:10" ht="12.75" customHeight="1">
      <c r="A15" s="143" t="s">
        <v>11</v>
      </c>
      <c r="B15" s="190">
        <v>1058.965</v>
      </c>
      <c r="C15" s="190">
        <v>1852.0497</v>
      </c>
      <c r="D15" s="190">
        <v>340.0817</v>
      </c>
      <c r="E15" s="190">
        <v>20</v>
      </c>
      <c r="F15" s="190">
        <v>252.2</v>
      </c>
      <c r="G15" s="193">
        <f>F15-E15</f>
        <v>232.2</v>
      </c>
      <c r="H15" s="142">
        <f>F15-D15</f>
        <v>-87.88170000000002</v>
      </c>
      <c r="I15" s="155"/>
      <c r="J15" s="156"/>
    </row>
    <row r="16" spans="1:10" ht="12.75" customHeight="1">
      <c r="A16" s="144" t="s">
        <v>18</v>
      </c>
      <c r="B16" s="191" t="s">
        <v>1</v>
      </c>
      <c r="C16" s="191" t="s">
        <v>1</v>
      </c>
      <c r="D16" s="191" t="s">
        <v>1</v>
      </c>
      <c r="E16" s="191" t="s">
        <v>1</v>
      </c>
      <c r="F16" s="191" t="s">
        <v>1</v>
      </c>
      <c r="G16" s="193" t="s">
        <v>1</v>
      </c>
      <c r="H16" s="142" t="s">
        <v>1</v>
      </c>
      <c r="I16" s="155"/>
      <c r="J16" s="156"/>
    </row>
    <row r="17" spans="1:10" ht="12.75" customHeight="1">
      <c r="A17" s="144" t="s">
        <v>107</v>
      </c>
      <c r="B17" s="191">
        <v>490</v>
      </c>
      <c r="C17" s="191">
        <v>362.0817</v>
      </c>
      <c r="D17" s="191">
        <v>40.0817</v>
      </c>
      <c r="E17" s="191" t="s">
        <v>1</v>
      </c>
      <c r="F17" s="191" t="s">
        <v>1</v>
      </c>
      <c r="G17" s="193" t="s">
        <v>1</v>
      </c>
      <c r="H17" s="142">
        <f>-D17</f>
        <v>-40.0817</v>
      </c>
      <c r="I17" s="155"/>
      <c r="J17" s="156"/>
    </row>
    <row r="18" spans="1:10" ht="12.75" customHeight="1">
      <c r="A18" s="144" t="s">
        <v>106</v>
      </c>
      <c r="B18" s="191">
        <v>300.8</v>
      </c>
      <c r="C18" s="191">
        <v>390</v>
      </c>
      <c r="D18" s="191" t="s">
        <v>1</v>
      </c>
      <c r="E18" s="191" t="s">
        <v>1</v>
      </c>
      <c r="F18" s="191">
        <v>134</v>
      </c>
      <c r="G18" s="193">
        <f>F18</f>
        <v>134</v>
      </c>
      <c r="H18" s="142">
        <f>F18</f>
        <v>134</v>
      </c>
      <c r="I18" s="155"/>
      <c r="J18" s="156"/>
    </row>
    <row r="19" spans="1:10" ht="12.75" customHeight="1">
      <c r="A19" s="144" t="s">
        <v>19</v>
      </c>
      <c r="B19" s="191" t="s">
        <v>1</v>
      </c>
      <c r="C19" s="191">
        <v>569.968</v>
      </c>
      <c r="D19" s="191">
        <v>300</v>
      </c>
      <c r="E19" s="191" t="s">
        <v>1</v>
      </c>
      <c r="F19" s="191">
        <v>46.2</v>
      </c>
      <c r="G19" s="193">
        <f>F19</f>
        <v>46.2</v>
      </c>
      <c r="H19" s="142">
        <f>F19-D19</f>
        <v>-253.8</v>
      </c>
      <c r="I19" s="155"/>
      <c r="J19" s="156"/>
    </row>
    <row r="20" spans="1:10" ht="12.75" customHeight="1">
      <c r="A20" s="144" t="s">
        <v>20</v>
      </c>
      <c r="B20" s="191">
        <v>168.165</v>
      </c>
      <c r="C20" s="191">
        <v>20</v>
      </c>
      <c r="D20" s="191" t="s">
        <v>1</v>
      </c>
      <c r="E20" s="191">
        <v>20</v>
      </c>
      <c r="F20" s="191" t="s">
        <v>1</v>
      </c>
      <c r="G20" s="193">
        <f>-E20</f>
        <v>-20</v>
      </c>
      <c r="H20" s="142" t="s">
        <v>1</v>
      </c>
      <c r="I20" s="155"/>
      <c r="J20" s="156"/>
    </row>
    <row r="21" spans="1:10" ht="12.75" customHeight="1">
      <c r="A21" s="144" t="s">
        <v>44</v>
      </c>
      <c r="B21" s="191" t="s">
        <v>1</v>
      </c>
      <c r="C21" s="191">
        <v>100</v>
      </c>
      <c r="D21" s="191" t="s">
        <v>1</v>
      </c>
      <c r="E21" s="191" t="s">
        <v>1</v>
      </c>
      <c r="F21" s="191" t="s">
        <v>1</v>
      </c>
      <c r="G21" s="193" t="s">
        <v>1</v>
      </c>
      <c r="H21" s="142" t="s">
        <v>1</v>
      </c>
      <c r="I21" s="155"/>
      <c r="J21" s="156"/>
    </row>
    <row r="22" spans="1:10" ht="12.75" customHeight="1">
      <c r="A22" s="144" t="s">
        <v>108</v>
      </c>
      <c r="B22" s="191">
        <v>100</v>
      </c>
      <c r="C22" s="191">
        <v>190</v>
      </c>
      <c r="D22" s="191" t="s">
        <v>1</v>
      </c>
      <c r="E22" s="191" t="s">
        <v>1</v>
      </c>
      <c r="F22" s="191" t="s">
        <v>1</v>
      </c>
      <c r="G22" s="193" t="s">
        <v>1</v>
      </c>
      <c r="H22" s="142" t="s">
        <v>1</v>
      </c>
      <c r="I22" s="155"/>
      <c r="J22" s="156"/>
    </row>
    <row r="23" spans="1:10" ht="12.75" customHeight="1">
      <c r="A23" s="144" t="s">
        <v>109</v>
      </c>
      <c r="B23" s="191" t="s">
        <v>1</v>
      </c>
      <c r="C23" s="191">
        <v>220</v>
      </c>
      <c r="D23" s="191" t="s">
        <v>1</v>
      </c>
      <c r="E23" s="191" t="s">
        <v>1</v>
      </c>
      <c r="F23" s="191" t="s">
        <v>1</v>
      </c>
      <c r="G23" s="193" t="s">
        <v>1</v>
      </c>
      <c r="H23" s="142" t="s">
        <v>1</v>
      </c>
      <c r="I23" s="155"/>
      <c r="J23" s="156"/>
    </row>
    <row r="24" spans="1:10" ht="12.75" customHeight="1">
      <c r="A24" s="145" t="s">
        <v>54</v>
      </c>
      <c r="B24" s="191" t="s">
        <v>1</v>
      </c>
      <c r="C24" s="191" t="s">
        <v>1</v>
      </c>
      <c r="D24" s="191" t="s">
        <v>1</v>
      </c>
      <c r="E24" s="191" t="s">
        <v>1</v>
      </c>
      <c r="F24" s="191">
        <v>72</v>
      </c>
      <c r="G24" s="193">
        <f>F24</f>
        <v>72</v>
      </c>
      <c r="H24" s="142">
        <f>F24</f>
        <v>72</v>
      </c>
      <c r="I24" s="155"/>
      <c r="J24" s="156"/>
    </row>
    <row r="25" spans="1:10" ht="12.75" customHeight="1">
      <c r="A25" s="143" t="s">
        <v>12</v>
      </c>
      <c r="B25" s="190">
        <v>420.753</v>
      </c>
      <c r="C25" s="190">
        <v>35.6245</v>
      </c>
      <c r="D25" s="190" t="s">
        <v>1</v>
      </c>
      <c r="E25" s="190" t="s">
        <v>1</v>
      </c>
      <c r="F25" s="190" t="s">
        <v>1</v>
      </c>
      <c r="G25" s="193" t="s">
        <v>1</v>
      </c>
      <c r="H25" s="142" t="s">
        <v>1</v>
      </c>
      <c r="I25" s="157"/>
      <c r="J25" s="156"/>
    </row>
    <row r="26" spans="1:10" ht="12.75" customHeight="1">
      <c r="A26" s="144" t="s">
        <v>18</v>
      </c>
      <c r="B26" s="191" t="s">
        <v>1</v>
      </c>
      <c r="C26" s="191" t="s">
        <v>1</v>
      </c>
      <c r="D26" s="191" t="s">
        <v>1</v>
      </c>
      <c r="E26" s="191" t="s">
        <v>1</v>
      </c>
      <c r="F26" s="191" t="s">
        <v>1</v>
      </c>
      <c r="G26" s="193" t="s">
        <v>1</v>
      </c>
      <c r="H26" s="142" t="s">
        <v>1</v>
      </c>
      <c r="I26" s="157"/>
      <c r="J26" s="156"/>
    </row>
    <row r="27" spans="1:10" ht="12.75" customHeight="1">
      <c r="A27" s="144" t="s">
        <v>107</v>
      </c>
      <c r="B27" s="191">
        <v>420.753</v>
      </c>
      <c r="C27" s="191">
        <v>17.7499</v>
      </c>
      <c r="D27" s="191" t="s">
        <v>1</v>
      </c>
      <c r="E27" s="191" t="s">
        <v>1</v>
      </c>
      <c r="F27" s="191" t="s">
        <v>1</v>
      </c>
      <c r="G27" s="193" t="s">
        <v>1</v>
      </c>
      <c r="H27" s="142" t="s">
        <v>1</v>
      </c>
      <c r="I27" s="157"/>
      <c r="J27" s="156"/>
    </row>
    <row r="28" spans="1:10" ht="12.75" customHeight="1">
      <c r="A28" s="144" t="s">
        <v>106</v>
      </c>
      <c r="B28" s="191" t="s">
        <v>1</v>
      </c>
      <c r="C28" s="191">
        <v>17.874599999999997</v>
      </c>
      <c r="D28" s="191" t="s">
        <v>1</v>
      </c>
      <c r="E28" s="191" t="s">
        <v>1</v>
      </c>
      <c r="F28" s="191" t="s">
        <v>1</v>
      </c>
      <c r="G28" s="193" t="s">
        <v>1</v>
      </c>
      <c r="H28" s="142" t="s">
        <v>1</v>
      </c>
      <c r="I28" s="157"/>
      <c r="J28" s="156"/>
    </row>
    <row r="29" spans="1:10" ht="12.75" customHeight="1">
      <c r="A29" s="144" t="s">
        <v>19</v>
      </c>
      <c r="B29" s="191" t="s">
        <v>1</v>
      </c>
      <c r="C29" s="191" t="s">
        <v>1</v>
      </c>
      <c r="D29" s="191" t="s">
        <v>1</v>
      </c>
      <c r="E29" s="191" t="s">
        <v>1</v>
      </c>
      <c r="F29" s="191" t="s">
        <v>1</v>
      </c>
      <c r="G29" s="193" t="s">
        <v>1</v>
      </c>
      <c r="H29" s="142" t="s">
        <v>1</v>
      </c>
      <c r="I29" s="157"/>
      <c r="J29" s="156"/>
    </row>
    <row r="30" spans="1:10" ht="12.75" customHeight="1">
      <c r="A30" s="144" t="s">
        <v>20</v>
      </c>
      <c r="B30" s="191" t="s">
        <v>1</v>
      </c>
      <c r="C30" s="191" t="s">
        <v>1</v>
      </c>
      <c r="D30" s="191" t="s">
        <v>1</v>
      </c>
      <c r="E30" s="191" t="s">
        <v>1</v>
      </c>
      <c r="F30" s="191" t="s">
        <v>1</v>
      </c>
      <c r="G30" s="193" t="s">
        <v>1</v>
      </c>
      <c r="H30" s="142" t="s">
        <v>1</v>
      </c>
      <c r="I30" s="157"/>
      <c r="J30" s="156"/>
    </row>
    <row r="31" spans="1:10" ht="12.75" customHeight="1">
      <c r="A31" s="144" t="s">
        <v>44</v>
      </c>
      <c r="B31" s="191" t="s">
        <v>1</v>
      </c>
      <c r="C31" s="191" t="s">
        <v>1</v>
      </c>
      <c r="D31" s="191" t="s">
        <v>1</v>
      </c>
      <c r="E31" s="191" t="s">
        <v>1</v>
      </c>
      <c r="F31" s="191" t="s">
        <v>1</v>
      </c>
      <c r="G31" s="193" t="s">
        <v>1</v>
      </c>
      <c r="H31" s="142" t="s">
        <v>1</v>
      </c>
      <c r="I31" s="157"/>
      <c r="J31" s="156"/>
    </row>
    <row r="32" spans="1:10" ht="12.75" customHeight="1">
      <c r="A32" s="144" t="s">
        <v>108</v>
      </c>
      <c r="B32" s="191" t="s">
        <v>1</v>
      </c>
      <c r="C32" s="191" t="s">
        <v>1</v>
      </c>
      <c r="D32" s="191" t="s">
        <v>1</v>
      </c>
      <c r="E32" s="191" t="s">
        <v>1</v>
      </c>
      <c r="F32" s="191" t="s">
        <v>1</v>
      </c>
      <c r="G32" s="193" t="s">
        <v>1</v>
      </c>
      <c r="H32" s="142" t="s">
        <v>1</v>
      </c>
      <c r="I32" s="157"/>
      <c r="J32" s="156"/>
    </row>
    <row r="33" spans="1:10" ht="12.75" customHeight="1">
      <c r="A33" s="144" t="s">
        <v>109</v>
      </c>
      <c r="B33" s="191" t="s">
        <v>1</v>
      </c>
      <c r="C33" s="191" t="s">
        <v>1</v>
      </c>
      <c r="D33" s="191" t="s">
        <v>1</v>
      </c>
      <c r="E33" s="191" t="s">
        <v>1</v>
      </c>
      <c r="F33" s="191" t="s">
        <v>1</v>
      </c>
      <c r="G33" s="193" t="s">
        <v>1</v>
      </c>
      <c r="H33" s="142" t="s">
        <v>1</v>
      </c>
      <c r="I33" s="157"/>
      <c r="J33" s="156"/>
    </row>
    <row r="34" spans="1:10" ht="12.75" customHeight="1">
      <c r="A34" s="145" t="s">
        <v>54</v>
      </c>
      <c r="B34" s="191" t="s">
        <v>1</v>
      </c>
      <c r="C34" s="191" t="s">
        <v>1</v>
      </c>
      <c r="D34" s="191" t="s">
        <v>1</v>
      </c>
      <c r="E34" s="191" t="s">
        <v>1</v>
      </c>
      <c r="F34" s="191" t="s">
        <v>1</v>
      </c>
      <c r="G34" s="193" t="s">
        <v>1</v>
      </c>
      <c r="H34" s="142" t="s">
        <v>1</v>
      </c>
      <c r="I34" s="157"/>
      <c r="J34" s="156"/>
    </row>
    <row r="36" ht="14.25" customHeight="1">
      <c r="A36" s="150" t="s">
        <v>103</v>
      </c>
    </row>
    <row r="37" ht="12.75" customHeight="1">
      <c r="A37" s="158" t="s">
        <v>4</v>
      </c>
    </row>
    <row r="38" spans="1:8" ht="31.5">
      <c r="A38" s="146"/>
      <c r="B38" s="136" t="s">
        <v>99</v>
      </c>
      <c r="C38" s="45">
        <v>42370</v>
      </c>
      <c r="D38" s="136" t="s">
        <v>111</v>
      </c>
      <c r="E38" s="45">
        <v>42736</v>
      </c>
      <c r="F38" s="138" t="s">
        <v>2</v>
      </c>
      <c r="G38" s="138" t="s">
        <v>30</v>
      </c>
      <c r="H38" s="159"/>
    </row>
    <row r="39" spans="1:12" ht="12.75" customHeight="1">
      <c r="A39" s="147" t="s">
        <v>51</v>
      </c>
      <c r="B39" s="140">
        <v>102877.68537795</v>
      </c>
      <c r="C39" s="14">
        <v>99415.72191328</v>
      </c>
      <c r="D39" s="14">
        <v>107079.35494352</v>
      </c>
      <c r="E39" s="140">
        <v>106074.38436101</v>
      </c>
      <c r="F39" s="172">
        <f>E39/D39-1</f>
        <v>-0.009385287976753975</v>
      </c>
      <c r="G39" s="172">
        <f>E39/D39-1</f>
        <v>-0.009385287976753975</v>
      </c>
      <c r="K39" s="160"/>
      <c r="L39" s="160"/>
    </row>
    <row r="40" spans="1:15" ht="12.75" customHeight="1">
      <c r="A40" s="171" t="s">
        <v>31</v>
      </c>
      <c r="B40" s="148">
        <v>42225.592244900006</v>
      </c>
      <c r="C40" s="185">
        <v>38578.556158479994</v>
      </c>
      <c r="D40" s="185">
        <v>41297.61361281</v>
      </c>
      <c r="E40" s="148">
        <v>40424.61057207</v>
      </c>
      <c r="F40" s="172">
        <f aca="true" t="shared" si="0" ref="F40:F53">E40/D40-1</f>
        <v>-0.021139309620282876</v>
      </c>
      <c r="G40" s="172">
        <f aca="true" t="shared" si="1" ref="G40:G53">E40/D40-1</f>
        <v>-0.021139309620282876</v>
      </c>
      <c r="K40" s="160"/>
      <c r="L40" s="160"/>
      <c r="M40" s="160"/>
      <c r="N40" s="160"/>
      <c r="O40" s="160"/>
    </row>
    <row r="41" spans="1:12" ht="12.75" customHeight="1">
      <c r="A41" s="171" t="s">
        <v>32</v>
      </c>
      <c r="B41" s="148">
        <v>47128.88711009</v>
      </c>
      <c r="C41" s="185">
        <v>47294.40511423</v>
      </c>
      <c r="D41" s="185">
        <v>52664.35055128</v>
      </c>
      <c r="E41" s="148">
        <v>52715.01325112</v>
      </c>
      <c r="F41" s="172">
        <f t="shared" si="0"/>
        <v>0.0009619923023767019</v>
      </c>
      <c r="G41" s="172">
        <f t="shared" si="1"/>
        <v>0.0009619923023767019</v>
      </c>
      <c r="K41" s="160"/>
      <c r="L41" s="160"/>
    </row>
    <row r="42" spans="1:12" ht="12.75" customHeight="1">
      <c r="A42" s="171" t="s">
        <v>33</v>
      </c>
      <c r="B42" s="148">
        <v>7108.0608438300005</v>
      </c>
      <c r="C42" s="185">
        <v>6796.057486469999</v>
      </c>
      <c r="D42" s="185">
        <v>7255.34431592</v>
      </c>
      <c r="E42" s="148">
        <v>6999.97482461</v>
      </c>
      <c r="F42" s="172">
        <f t="shared" si="0"/>
        <v>-0.035197432429175946</v>
      </c>
      <c r="G42" s="172">
        <f t="shared" si="1"/>
        <v>-0.035197432429175946</v>
      </c>
      <c r="K42" s="160"/>
      <c r="L42" s="160"/>
    </row>
    <row r="43" spans="1:12" ht="12.75" customHeight="1">
      <c r="A43" s="171" t="s">
        <v>34</v>
      </c>
      <c r="B43" s="148">
        <v>6415.14517913</v>
      </c>
      <c r="C43" s="185">
        <v>6746.7031541</v>
      </c>
      <c r="D43" s="185">
        <v>5862.04646351</v>
      </c>
      <c r="E43" s="148">
        <v>5934.78571321</v>
      </c>
      <c r="F43" s="172">
        <f t="shared" si="0"/>
        <v>0.01240850787396286</v>
      </c>
      <c r="G43" s="172">
        <f t="shared" si="1"/>
        <v>0.01240850787396286</v>
      </c>
      <c r="K43" s="160"/>
      <c r="L43" s="160"/>
    </row>
    <row r="44" spans="1:12" ht="12.75" customHeight="1">
      <c r="A44" s="161" t="s">
        <v>38</v>
      </c>
      <c r="B44" s="140">
        <v>35383.464017800005</v>
      </c>
      <c r="C44" s="14">
        <v>32924.39280519</v>
      </c>
      <c r="D44" s="14">
        <v>52427.11634585</v>
      </c>
      <c r="E44" s="140">
        <v>52157.2097674</v>
      </c>
      <c r="F44" s="172">
        <f t="shared" si="0"/>
        <v>-0.005148224759673692</v>
      </c>
      <c r="G44" s="172">
        <f t="shared" si="1"/>
        <v>-0.005148224759673692</v>
      </c>
      <c r="I44" s="162"/>
      <c r="J44" s="162"/>
      <c r="K44" s="160"/>
      <c r="L44" s="160"/>
    </row>
    <row r="45" spans="1:12" ht="12.75" customHeight="1">
      <c r="A45" s="171" t="s">
        <v>31</v>
      </c>
      <c r="B45" s="148">
        <v>12997.217447359999</v>
      </c>
      <c r="C45" s="185">
        <v>11052.995694460002</v>
      </c>
      <c r="D45" s="185">
        <v>19032.1253949</v>
      </c>
      <c r="E45" s="148">
        <v>19000.95824487</v>
      </c>
      <c r="F45" s="172">
        <f t="shared" si="0"/>
        <v>-0.001637607433920718</v>
      </c>
      <c r="G45" s="172">
        <f t="shared" si="1"/>
        <v>-0.001637607433920718</v>
      </c>
      <c r="I45" s="162"/>
      <c r="J45" s="162"/>
      <c r="K45" s="160"/>
      <c r="L45" s="163"/>
    </row>
    <row r="46" spans="1:12" ht="12.75" customHeight="1">
      <c r="A46" s="171" t="s">
        <v>32</v>
      </c>
      <c r="B46" s="148">
        <v>15860.4432707</v>
      </c>
      <c r="C46" s="185">
        <v>15597.77565041</v>
      </c>
      <c r="D46" s="185">
        <v>26644.56084145</v>
      </c>
      <c r="E46" s="148">
        <v>26637.94062958</v>
      </c>
      <c r="F46" s="172">
        <f t="shared" si="0"/>
        <v>-0.00024846391386945665</v>
      </c>
      <c r="G46" s="172">
        <f t="shared" si="1"/>
        <v>-0.00024846391386945665</v>
      </c>
      <c r="I46" s="162"/>
      <c r="J46" s="162"/>
      <c r="K46" s="160"/>
      <c r="L46" s="163"/>
    </row>
    <row r="47" spans="1:12" ht="12.75" customHeight="1">
      <c r="A47" s="171" t="s">
        <v>33</v>
      </c>
      <c r="B47" s="148">
        <v>6112.28155894</v>
      </c>
      <c r="C47" s="185">
        <v>5864.57404354</v>
      </c>
      <c r="D47" s="185">
        <v>6033.44677984</v>
      </c>
      <c r="E47" s="148">
        <v>5764.60971674</v>
      </c>
      <c r="F47" s="172">
        <f t="shared" si="0"/>
        <v>-0.04455779141009164</v>
      </c>
      <c r="G47" s="172">
        <f t="shared" si="1"/>
        <v>-0.04455779141009164</v>
      </c>
      <c r="I47" s="162"/>
      <c r="J47" s="162"/>
      <c r="K47" s="160"/>
      <c r="L47" s="163"/>
    </row>
    <row r="48" spans="1:12" ht="12.75" customHeight="1">
      <c r="A48" s="171" t="s">
        <v>34</v>
      </c>
      <c r="B48" s="148">
        <v>413.52174080000003</v>
      </c>
      <c r="C48" s="185">
        <v>409.04741678</v>
      </c>
      <c r="D48" s="185">
        <v>716.98332966</v>
      </c>
      <c r="E48" s="148">
        <v>753.70117621</v>
      </c>
      <c r="F48" s="172">
        <f t="shared" si="0"/>
        <v>0.05121157637990259</v>
      </c>
      <c r="G48" s="172">
        <f t="shared" si="1"/>
        <v>0.05121157637990259</v>
      </c>
      <c r="I48" s="162"/>
      <c r="J48" s="162"/>
      <c r="K48" s="160"/>
      <c r="L48" s="163"/>
    </row>
    <row r="49" spans="1:11" ht="12.75" customHeight="1">
      <c r="A49" s="161" t="s">
        <v>39</v>
      </c>
      <c r="B49" s="141">
        <v>67494.22136015</v>
      </c>
      <c r="C49" s="197">
        <v>66491.32910809</v>
      </c>
      <c r="D49" s="197">
        <v>54652.238597669995</v>
      </c>
      <c r="E49" s="141">
        <f>E39-E44</f>
        <v>53917.17459361</v>
      </c>
      <c r="F49" s="172">
        <f t="shared" si="0"/>
        <v>-0.013449842548468594</v>
      </c>
      <c r="G49" s="172">
        <f t="shared" si="1"/>
        <v>-0.013449842548468594</v>
      </c>
      <c r="I49" s="164"/>
      <c r="J49" s="164"/>
      <c r="K49" s="160"/>
    </row>
    <row r="50" spans="1:12" ht="12.75" customHeight="1">
      <c r="A50" s="171" t="s">
        <v>31</v>
      </c>
      <c r="B50" s="148">
        <v>29228.374797540007</v>
      </c>
      <c r="C50" s="185">
        <v>27525.560464019993</v>
      </c>
      <c r="D50" s="185">
        <v>22265.48821791</v>
      </c>
      <c r="E50" s="199">
        <f aca="true" t="shared" si="2" ref="E50:E53">E40-E45</f>
        <v>21423.6523272</v>
      </c>
      <c r="F50" s="172">
        <f t="shared" si="0"/>
        <v>-0.037809002096474975</v>
      </c>
      <c r="G50" s="172">
        <f t="shared" si="1"/>
        <v>-0.037809002096474975</v>
      </c>
      <c r="I50" s="162"/>
      <c r="J50" s="162"/>
      <c r="K50" s="160"/>
      <c r="L50" s="162"/>
    </row>
    <row r="51" spans="1:12" ht="12.75" customHeight="1">
      <c r="A51" s="171" t="s">
        <v>32</v>
      </c>
      <c r="B51" s="148">
        <v>31268.443839389998</v>
      </c>
      <c r="C51" s="185">
        <v>31696.62946382</v>
      </c>
      <c r="D51" s="185">
        <v>26019.789709829998</v>
      </c>
      <c r="E51" s="199">
        <f t="shared" si="2"/>
        <v>26077.07262154</v>
      </c>
      <c r="F51" s="172">
        <f t="shared" si="0"/>
        <v>0.0022015132462180897</v>
      </c>
      <c r="G51" s="172">
        <f t="shared" si="1"/>
        <v>0.0022015132462180897</v>
      </c>
      <c r="H51" s="165"/>
      <c r="I51" s="166"/>
      <c r="J51" s="166"/>
      <c r="K51" s="166"/>
      <c r="L51" s="166"/>
    </row>
    <row r="52" spans="1:12" ht="12.75" customHeight="1">
      <c r="A52" s="171" t="s">
        <v>33</v>
      </c>
      <c r="B52" s="148">
        <v>995.7792848900008</v>
      </c>
      <c r="C52" s="185">
        <v>931.483442929999</v>
      </c>
      <c r="D52" s="185">
        <v>1221.8975360799996</v>
      </c>
      <c r="E52" s="199">
        <f t="shared" si="2"/>
        <v>1235.3651078699995</v>
      </c>
      <c r="F52" s="172">
        <f t="shared" si="0"/>
        <v>0.011021850353512885</v>
      </c>
      <c r="G52" s="172">
        <f t="shared" si="1"/>
        <v>0.011021850353512885</v>
      </c>
      <c r="H52" s="165"/>
      <c r="I52" s="166"/>
      <c r="J52" s="166"/>
      <c r="K52" s="166"/>
      <c r="L52" s="166"/>
    </row>
    <row r="53" spans="1:12" ht="12.75" customHeight="1">
      <c r="A53" s="171" t="s">
        <v>34</v>
      </c>
      <c r="B53" s="148">
        <v>6001.62343833</v>
      </c>
      <c r="C53" s="185">
        <v>6337.655737319999</v>
      </c>
      <c r="D53" s="185">
        <v>5145.06313385</v>
      </c>
      <c r="E53" s="199">
        <f t="shared" si="2"/>
        <v>5181.084537</v>
      </c>
      <c r="F53" s="172">
        <f t="shared" si="0"/>
        <v>0.007001158627774728</v>
      </c>
      <c r="G53" s="172">
        <f t="shared" si="1"/>
        <v>0.007001158627774728</v>
      </c>
      <c r="H53" s="165"/>
      <c r="I53" s="166"/>
      <c r="J53" s="166"/>
      <c r="K53" s="166"/>
      <c r="L53" s="166"/>
    </row>
    <row r="54" spans="1:14" ht="12.75">
      <c r="A54" s="50"/>
      <c r="B54" s="148"/>
      <c r="C54" s="148"/>
      <c r="D54" s="148"/>
      <c r="E54" s="148"/>
      <c r="F54" s="148"/>
      <c r="G54" s="148"/>
      <c r="H54" s="148"/>
      <c r="I54" s="149"/>
      <c r="J54" s="149"/>
      <c r="K54" s="160"/>
      <c r="L54" s="160"/>
      <c r="M54" s="160"/>
      <c r="N54" s="160"/>
    </row>
    <row r="55" spans="1:14" ht="14.25" customHeight="1">
      <c r="A55" s="150" t="s">
        <v>104</v>
      </c>
      <c r="C55" s="167"/>
      <c r="D55" s="167"/>
      <c r="E55" s="167"/>
      <c r="F55" s="167"/>
      <c r="G55" s="167"/>
      <c r="H55" s="167"/>
      <c r="K55" s="168"/>
      <c r="L55" s="168"/>
      <c r="M55" s="166"/>
      <c r="N55" s="163"/>
    </row>
    <row r="56" spans="1:14" ht="12.75" customHeight="1">
      <c r="A56" s="158" t="s">
        <v>4</v>
      </c>
      <c r="B56" s="158"/>
      <c r="C56" s="158"/>
      <c r="D56" s="158"/>
      <c r="E56" s="158"/>
      <c r="F56" s="158"/>
      <c r="G56" s="158"/>
      <c r="H56" s="159"/>
      <c r="I56" s="159"/>
      <c r="J56" s="159"/>
      <c r="K56" s="168"/>
      <c r="L56" s="168"/>
      <c r="M56" s="166"/>
      <c r="N56" s="163"/>
    </row>
    <row r="57" spans="1:11" s="163" customFormat="1" ht="31.5">
      <c r="A57" s="146"/>
      <c r="B57" s="136" t="s">
        <v>99</v>
      </c>
      <c r="C57" s="45">
        <v>42370</v>
      </c>
      <c r="D57" s="136" t="s">
        <v>111</v>
      </c>
      <c r="E57" s="45">
        <v>42736</v>
      </c>
      <c r="F57" s="138" t="s">
        <v>2</v>
      </c>
      <c r="G57" s="138" t="s">
        <v>30</v>
      </c>
      <c r="H57" s="169"/>
      <c r="I57" s="168"/>
      <c r="J57" s="168"/>
      <c r="K57" s="166"/>
    </row>
    <row r="58" spans="1:12" ht="12.75" customHeight="1">
      <c r="A58" s="147" t="s">
        <v>13</v>
      </c>
      <c r="B58" s="14">
        <v>93953.51624837</v>
      </c>
      <c r="C58" s="140">
        <v>96328.86945923</v>
      </c>
      <c r="D58" s="140">
        <v>93498.99718681</v>
      </c>
      <c r="E58" s="140">
        <v>92060.32520738</v>
      </c>
      <c r="F58" s="172">
        <f>E58/D58-1</f>
        <v>-0.015387031120296935</v>
      </c>
      <c r="G58" s="172">
        <f>E58/D58-1</f>
        <v>-0.015387031120296935</v>
      </c>
      <c r="H58" s="170"/>
      <c r="I58" s="163"/>
      <c r="J58" s="163"/>
      <c r="K58" s="166"/>
      <c r="L58" s="163"/>
    </row>
    <row r="59" spans="1:12" ht="12.75" customHeight="1">
      <c r="A59" s="171" t="s">
        <v>35</v>
      </c>
      <c r="B59" s="185">
        <v>65526.56994598</v>
      </c>
      <c r="C59" s="148">
        <v>64642.2404266</v>
      </c>
      <c r="D59" s="148">
        <v>62965.85700413</v>
      </c>
      <c r="E59" s="148">
        <v>56115.030632609996</v>
      </c>
      <c r="F59" s="172">
        <f aca="true" t="shared" si="3" ref="F59:F69">E59/D59-1</f>
        <v>-0.10880224136504091</v>
      </c>
      <c r="G59" s="172">
        <f aca="true" t="shared" si="4" ref="G59:G69">E59/D59-1</f>
        <v>-0.10880224136504091</v>
      </c>
      <c r="H59" s="170"/>
      <c r="I59" s="163"/>
      <c r="K59" s="166"/>
      <c r="L59" s="163"/>
    </row>
    <row r="60" spans="1:12" ht="12.75" customHeight="1">
      <c r="A60" s="171" t="s">
        <v>36</v>
      </c>
      <c r="B60" s="185">
        <v>27523.47089684</v>
      </c>
      <c r="C60" s="148">
        <v>30882.89125426</v>
      </c>
      <c r="D60" s="148">
        <v>29729.21311045</v>
      </c>
      <c r="E60" s="148">
        <v>35141.50273894</v>
      </c>
      <c r="F60" s="172">
        <f t="shared" si="3"/>
        <v>0.18205290561785992</v>
      </c>
      <c r="G60" s="172">
        <f t="shared" si="4"/>
        <v>0.18205290561785992</v>
      </c>
      <c r="H60" s="170"/>
      <c r="I60" s="163"/>
      <c r="K60" s="166"/>
      <c r="L60" s="163"/>
    </row>
    <row r="61" spans="1:12" ht="12.75" customHeight="1">
      <c r="A61" s="171" t="s">
        <v>37</v>
      </c>
      <c r="B61" s="185">
        <v>903.47540555</v>
      </c>
      <c r="C61" s="148">
        <v>803.73777837</v>
      </c>
      <c r="D61" s="148">
        <v>803.92707223</v>
      </c>
      <c r="E61" s="148">
        <v>803.79183583</v>
      </c>
      <c r="F61" s="172">
        <f t="shared" si="3"/>
        <v>-0.00016821973618197372</v>
      </c>
      <c r="G61" s="172">
        <f t="shared" si="4"/>
        <v>-0.00016821973618197372</v>
      </c>
      <c r="H61" s="170"/>
      <c r="I61" s="163"/>
      <c r="K61" s="166"/>
      <c r="L61" s="163"/>
    </row>
    <row r="62" spans="1:12" ht="12.75" customHeight="1">
      <c r="A62" s="161" t="s">
        <v>38</v>
      </c>
      <c r="B62" s="14">
        <v>42215.26383393</v>
      </c>
      <c r="C62" s="140">
        <v>46041.94747494</v>
      </c>
      <c r="D62" s="140">
        <v>51874.99897488</v>
      </c>
      <c r="E62" s="140">
        <v>50930.96452309</v>
      </c>
      <c r="F62" s="172">
        <f t="shared" si="3"/>
        <v>-0.018198254851959472</v>
      </c>
      <c r="G62" s="172">
        <f t="shared" si="4"/>
        <v>-0.018198254851959472</v>
      </c>
      <c r="H62" s="170"/>
      <c r="I62" s="163"/>
      <c r="K62" s="166"/>
      <c r="L62" s="163"/>
    </row>
    <row r="63" spans="1:12" ht="12.75" customHeight="1">
      <c r="A63" s="171" t="s">
        <v>35</v>
      </c>
      <c r="B63" s="185">
        <v>30202.87464953</v>
      </c>
      <c r="C63" s="148">
        <v>30087.379557739994</v>
      </c>
      <c r="D63" s="148">
        <v>31972.481218379995</v>
      </c>
      <c r="E63" s="148">
        <v>29038.579727269997</v>
      </c>
      <c r="F63" s="172">
        <f t="shared" si="3"/>
        <v>-0.09176333457108699</v>
      </c>
      <c r="G63" s="172">
        <f t="shared" si="4"/>
        <v>-0.09176333457108699</v>
      </c>
      <c r="H63" s="170"/>
      <c r="I63" s="163"/>
      <c r="J63" s="155"/>
      <c r="K63" s="166"/>
      <c r="L63" s="163"/>
    </row>
    <row r="64" spans="1:12" ht="12.75" customHeight="1">
      <c r="A64" s="171" t="s">
        <v>36</v>
      </c>
      <c r="B64" s="185">
        <v>11847.75926779</v>
      </c>
      <c r="C64" s="148">
        <v>15789.85490554</v>
      </c>
      <c r="D64" s="148">
        <v>19849.56790216</v>
      </c>
      <c r="E64" s="148">
        <v>21839.87561933</v>
      </c>
      <c r="F64" s="172">
        <f t="shared" si="3"/>
        <v>0.10026957397664149</v>
      </c>
      <c r="G64" s="172">
        <f t="shared" si="4"/>
        <v>0.10026957397664149</v>
      </c>
      <c r="H64" s="170"/>
      <c r="I64" s="163"/>
      <c r="J64" s="155"/>
      <c r="K64" s="166"/>
      <c r="L64" s="163"/>
    </row>
    <row r="65" spans="1:11" ht="12.75" customHeight="1">
      <c r="A65" s="171" t="s">
        <v>37</v>
      </c>
      <c r="B65" s="185">
        <v>164.62991661</v>
      </c>
      <c r="C65" s="148">
        <v>164.71301165999998</v>
      </c>
      <c r="D65" s="148">
        <v>52.94985433999999</v>
      </c>
      <c r="E65" s="148">
        <v>52.50917649000001</v>
      </c>
      <c r="F65" s="172">
        <f t="shared" si="3"/>
        <v>-0.008322550750948454</v>
      </c>
      <c r="G65" s="172">
        <f t="shared" si="4"/>
        <v>-0.008322550750948454</v>
      </c>
      <c r="H65" s="170"/>
      <c r="I65" s="163"/>
      <c r="K65" s="166"/>
    </row>
    <row r="66" spans="1:11" ht="12.75" customHeight="1">
      <c r="A66" s="161" t="s">
        <v>39</v>
      </c>
      <c r="B66" s="14">
        <v>51738.252414439994</v>
      </c>
      <c r="C66" s="140">
        <v>50286.92198429</v>
      </c>
      <c r="D66" s="140">
        <v>41623.99821193</v>
      </c>
      <c r="E66" s="140">
        <v>41129.36068429</v>
      </c>
      <c r="F66" s="172">
        <f t="shared" si="3"/>
        <v>-0.01188346984644617</v>
      </c>
      <c r="G66" s="172">
        <f t="shared" si="4"/>
        <v>-0.01188346984644617</v>
      </c>
      <c r="H66" s="170"/>
      <c r="I66" s="163"/>
      <c r="J66" s="155"/>
      <c r="K66" s="166"/>
    </row>
    <row r="67" spans="1:13" ht="12.75" customHeight="1">
      <c r="A67" s="171" t="s">
        <v>35</v>
      </c>
      <c r="B67" s="185">
        <v>35323.69529645</v>
      </c>
      <c r="C67" s="148">
        <v>34554.86086886001</v>
      </c>
      <c r="D67" s="148">
        <v>30993.375785750002</v>
      </c>
      <c r="E67" s="148">
        <v>27076.450905339996</v>
      </c>
      <c r="F67" s="172">
        <f t="shared" si="3"/>
        <v>-0.12637942079903774</v>
      </c>
      <c r="G67" s="172">
        <f t="shared" si="4"/>
        <v>-0.12637942079903774</v>
      </c>
      <c r="H67" s="170"/>
      <c r="I67" s="163"/>
      <c r="J67" s="155"/>
      <c r="K67" s="166"/>
      <c r="L67" s="155"/>
      <c r="M67" s="155"/>
    </row>
    <row r="68" spans="1:13" ht="12.75" customHeight="1">
      <c r="A68" s="171" t="s">
        <v>36</v>
      </c>
      <c r="B68" s="185">
        <v>15675.711629050002</v>
      </c>
      <c r="C68" s="148">
        <v>15093.036348720001</v>
      </c>
      <c r="D68" s="148">
        <v>9879.64520829</v>
      </c>
      <c r="E68" s="148">
        <v>13301.62711961</v>
      </c>
      <c r="F68" s="172">
        <f t="shared" si="3"/>
        <v>0.346366882532241</v>
      </c>
      <c r="G68" s="172">
        <f t="shared" si="4"/>
        <v>0.346366882532241</v>
      </c>
      <c r="H68" s="170"/>
      <c r="I68" s="163"/>
      <c r="J68" s="155"/>
      <c r="K68" s="166"/>
      <c r="L68" s="155"/>
      <c r="M68" s="155"/>
    </row>
    <row r="69" spans="1:13" ht="12.75" customHeight="1">
      <c r="A69" s="171" t="s">
        <v>37</v>
      </c>
      <c r="B69" s="185">
        <v>738.84548894</v>
      </c>
      <c r="C69" s="148">
        <v>639.02476671</v>
      </c>
      <c r="D69" s="148">
        <v>750.97721789</v>
      </c>
      <c r="E69" s="148">
        <v>751.28265934</v>
      </c>
      <c r="F69" s="172">
        <f t="shared" si="3"/>
        <v>0.00040672532098673386</v>
      </c>
      <c r="G69" s="172">
        <f t="shared" si="4"/>
        <v>0.00040672532098673386</v>
      </c>
      <c r="H69" s="170"/>
      <c r="I69" s="163"/>
      <c r="J69" s="155"/>
      <c r="K69" s="166"/>
      <c r="L69" s="155"/>
      <c r="M69" s="155"/>
    </row>
    <row r="71" spans="2:6" ht="12.75">
      <c r="B71" s="155"/>
      <c r="C71" s="155"/>
      <c r="D71" s="155"/>
      <c r="E71" s="155"/>
      <c r="F71" s="155"/>
    </row>
    <row r="72" spans="2:6" ht="12.75">
      <c r="B72" s="155"/>
      <c r="C72" s="155"/>
      <c r="D72" s="155"/>
      <c r="E72" s="155"/>
      <c r="F72" s="155"/>
    </row>
    <row r="73" spans="2:6" ht="12.75">
      <c r="B73" s="155"/>
      <c r="C73" s="155"/>
      <c r="D73" s="155"/>
      <c r="E73" s="155"/>
      <c r="F73" s="155"/>
    </row>
    <row r="74" spans="2:6" ht="12.75">
      <c r="B74" s="155"/>
      <c r="C74" s="155"/>
      <c r="D74" s="155"/>
      <c r="E74" s="155"/>
      <c r="F74" s="155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2017-02-01T04:46:41Z</cp:lastPrinted>
  <dcterms:created xsi:type="dcterms:W3CDTF">2008-11-05T07:26:31Z</dcterms:created>
  <dcterms:modified xsi:type="dcterms:W3CDTF">2017-02-17T04:17:01Z</dcterms:modified>
  <cp:category/>
  <cp:version/>
  <cp:contentType/>
  <cp:contentStatus/>
</cp:coreProperties>
</file>