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65356" yWindow="65476" windowWidth="9885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'T-bills, T-bonds'!$A$1:$H$45</definedName>
  </definedNames>
  <calcPr calcId="152511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<sst xmlns="http://schemas.openxmlformats.org/spreadsheetml/2006/main" count="759" uniqueCount="116">
  <si>
    <t>-</t>
  </si>
  <si>
    <t>2015</t>
  </si>
  <si>
    <t>2016</t>
  </si>
  <si>
    <t>Monthly Press-Release of the NBKR</t>
  </si>
  <si>
    <t>April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</si>
  <si>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</si>
  <si>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</si>
  <si>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</si>
  <si>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</si>
  <si>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</si>
  <si>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</si>
  <si>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</si>
  <si>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</si>
  <si>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</si>
  <si>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</si>
  <si>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</si>
  <si>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</si>
  <si>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</si>
  <si>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</si>
  <si>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</si>
  <si>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</si>
  <si>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</si>
  <si>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</si>
  <si>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</si>
  <si>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</si>
  <si>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</si>
  <si>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Mar 2016</t>
  </si>
  <si>
    <t>Apr 2016</t>
  </si>
  <si>
    <t>Growth for the month</t>
  </si>
  <si>
    <t>Growth from the beginning of the year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</si>
  <si>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</si>
  <si>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</si>
  <si>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</si>
  <si>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</si>
  <si>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</si>
  <si>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</si>
  <si>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</si>
  <si>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</si>
  <si>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</si>
  <si>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</si>
  <si>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</si>
  <si>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</si>
  <si>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</si>
  <si>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</si>
  <si>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</si>
  <si>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</si>
  <si>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</si>
  <si>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</si>
  <si>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</si>
  <si>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</si>
  <si>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Jan-Apr 2016</t>
  </si>
  <si>
    <t>Jan-Apr 2017</t>
  </si>
  <si>
    <t>Growth for the year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</si>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</sst>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_р_._-;\-* #,##0.00_р_._-;_-* &quot;-&quot;??_р_._-;_-@_-"/>
    <numFmt numFmtId="165" formatCode="#,##0.0"/>
    <numFmt numFmtId="166" formatCode="0.000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4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9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5" fontId="16" fillId="0" borderId="0" xfId="21" applyNumberFormat="1" applyFont="1" applyFill="1" applyAlignment="1">
      <alignment/>
      <protection/>
    </xf>
    <xf numFmtId="165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6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8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174" fontId="12" fillId="0" borderId="0" xfId="21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6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/>
    <xf numFmtId="165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/>
    </xf>
    <xf numFmtId="166" fontId="0" fillId="0" borderId="0" xfId="0" applyNumberFormat="1"/>
    <xf numFmtId="167" fontId="3" fillId="0" borderId="0" xfId="0" applyNumberFormat="1" applyFont="1" applyAlignment="1">
      <alignment horizontal="right"/>
    </xf>
    <xf numFmtId="166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5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5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5" fontId="8" fillId="0" borderId="0" xfId="2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5" fontId="41" fillId="0" borderId="0" xfId="0" applyNumberFormat="1" applyFont="1" applyFill="1" applyBorder="1" applyAlignment="1">
      <alignment horizontal="righ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8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65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165" fontId="6" fillId="0" borderId="0" xfId="67" applyNumberFormat="1" applyFont="1" applyFill="1" applyAlignment="1">
      <alignment horizontal="right" vertical="center"/>
      <protection/>
    </xf>
    <xf numFmtId="165" fontId="43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left"/>
    </xf>
    <xf numFmtId="168" fontId="41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42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horizontal="left"/>
    </xf>
    <xf numFmtId="165" fontId="6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5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3" fontId="8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left" vertical="center"/>
    </xf>
    <xf numFmtId="165" fontId="8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left" vertical="center"/>
    </xf>
    <xf numFmtId="165" fontId="41" fillId="0" borderId="0" xfId="0" applyNumberFormat="1" applyFont="1" applyFill="1" applyAlignment="1">
      <alignment horizontal="left" vertical="center"/>
    </xf>
    <xf numFmtId="165" fontId="42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3" fontId="41" fillId="0" borderId="0" xfId="0" applyNumberFormat="1" applyFont="1" applyFill="1" applyAlignment="1">
      <alignment horizontal="right" vertical="center"/>
    </xf>
    <xf numFmtId="168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8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8" fontId="42" fillId="0" borderId="0" xfId="0" applyNumberFormat="1" applyFont="1" applyFill="1" applyBorder="1" applyAlignment="1">
      <alignment horizontal="right" vertical="center" wrapText="1"/>
    </xf>
    <xf numFmtId="168" fontId="42" fillId="0" borderId="0" xfId="0" applyNumberFormat="1" applyFont="1" applyFill="1" applyAlignment="1">
      <alignment horizontal="left" vertical="center"/>
    </xf>
    <xf numFmtId="168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164" fontId="8" fillId="0" borderId="0" xfId="0" applyNumberFormat="1" applyFont="1"/>
    <xf numFmtId="4" fontId="45" fillId="0" borderId="0" xfId="20" applyNumberFormat="1" applyFont="1" applyBorder="1">
      <alignment/>
      <protection/>
    </xf>
    <xf numFmtId="165" fontId="8" fillId="0" borderId="0" xfId="0" applyNumberFormat="1" applyFont="1" applyFill="1"/>
    <xf numFmtId="4" fontId="41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8" fontId="42" fillId="0" borderId="0" xfId="0" applyNumberFormat="1" applyFont="1" applyFill="1" applyAlignment="1">
      <alignment horizontal="right"/>
    </xf>
    <xf numFmtId="168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 vertical="center"/>
    </xf>
    <xf numFmtId="4" fontId="47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— акцент1" xfId="42"/>
    <cellStyle name="40% — акцент1" xfId="43"/>
    <cellStyle name="60% — акцент1" xfId="44"/>
    <cellStyle name="Акцент2" xfId="45"/>
    <cellStyle name="20% — акцент2" xfId="46"/>
    <cellStyle name="40% — акцент2" xfId="47"/>
    <cellStyle name="60% — акцент2" xfId="48"/>
    <cellStyle name="Акцент3" xfId="49"/>
    <cellStyle name="20% — акцент3" xfId="50"/>
    <cellStyle name="40% — акцент3" xfId="51"/>
    <cellStyle name="60% — акцент3" xfId="52"/>
    <cellStyle name="Акцент4" xfId="53"/>
    <cellStyle name="20% — акцент4" xfId="54"/>
    <cellStyle name="40% — акцент4" xfId="55"/>
    <cellStyle name="60% — акцент4" xfId="56"/>
    <cellStyle name="Акцент5" xfId="57"/>
    <cellStyle name="20% — акцент5" xfId="58"/>
    <cellStyle name="40% — акцент5" xfId="59"/>
    <cellStyle name="60% — акцент5" xfId="60"/>
    <cellStyle name="Акцент6" xfId="61"/>
    <cellStyle name="20% — акцент6" xfId="62"/>
    <cellStyle name="40% — акцент6" xfId="63"/>
    <cellStyle name="60% —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33745656"/>
        <c:axId val="3527544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3745656"/>
        <c:axId val="35275449"/>
      </c:lineChart>
      <c:catAx>
        <c:axId val="337456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75449"/>
        <c:crosses val="autoZero"/>
        <c:auto val="1"/>
        <c:lblOffset val="100"/>
        <c:tickLblSkip val="1"/>
        <c:noMultiLvlLbl val="0"/>
      </c:catAx>
      <c:valAx>
        <c:axId val="3527544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45656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49043586"/>
        <c:axId val="3873909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9043586"/>
        <c:axId val="38739091"/>
      </c:lineChart>
      <c:catAx>
        <c:axId val="490435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39091"/>
        <c:crosses val="autoZero"/>
        <c:auto val="1"/>
        <c:lblOffset val="100"/>
        <c:tickLblSkip val="1"/>
        <c:noMultiLvlLbl val="0"/>
      </c:catAx>
      <c:valAx>
        <c:axId val="3873909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43586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3107500"/>
        <c:axId val="50858637"/>
      </c:lineChart>
      <c:catAx>
        <c:axId val="1310750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858637"/>
        <c:crosses val="autoZero"/>
        <c:auto val="0"/>
        <c:lblOffset val="100"/>
        <c:tickLblSkip val="1"/>
        <c:noMultiLvlLbl val="0"/>
      </c:catAx>
      <c:valAx>
        <c:axId val="5085863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107500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5074550"/>
        <c:axId val="2590890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31853536"/>
        <c:axId val="18246369"/>
      </c:lineChart>
      <c:catAx>
        <c:axId val="550745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908903"/>
        <c:crosses val="autoZero"/>
        <c:auto val="0"/>
        <c:lblOffset val="100"/>
        <c:tickLblSkip val="5"/>
        <c:noMultiLvlLbl val="0"/>
      </c:catAx>
      <c:valAx>
        <c:axId val="2590890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074550"/>
        <c:crosses val="autoZero"/>
        <c:crossBetween val="between"/>
        <c:dispUnits/>
        <c:majorUnit val="2000"/>
        <c:minorUnit val="100"/>
      </c:valAx>
      <c:catAx>
        <c:axId val="31853536"/>
        <c:scaling>
          <c:orientation val="minMax"/>
        </c:scaling>
        <c:axPos val="b"/>
        <c:delete val="1"/>
        <c:majorTickMark val="out"/>
        <c:minorTickMark val="none"/>
        <c:tickLblPos val="none"/>
        <c:crossAx val="18246369"/>
        <c:crossesAt val="39"/>
        <c:auto val="0"/>
        <c:lblOffset val="100"/>
        <c:noMultiLvlLbl val="0"/>
      </c:catAx>
      <c:valAx>
        <c:axId val="1824636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85353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9999594"/>
        <c:axId val="1560891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9999594"/>
        <c:axId val="1560891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4048020"/>
        <c:axId val="59323317"/>
      </c:lineChart>
      <c:catAx>
        <c:axId val="299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0891"/>
        <c:crosses val="autoZero"/>
        <c:auto val="0"/>
        <c:lblOffset val="100"/>
        <c:tickLblSkip val="1"/>
        <c:noMultiLvlLbl val="0"/>
      </c:catAx>
      <c:valAx>
        <c:axId val="156089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9594"/>
        <c:crosses val="autoZero"/>
        <c:crossBetween val="between"/>
        <c:dispUnits/>
        <c:majorUnit val="1"/>
      </c:valAx>
      <c:catAx>
        <c:axId val="14048020"/>
        <c:scaling>
          <c:orientation val="minMax"/>
        </c:scaling>
        <c:axPos val="b"/>
        <c:delete val="1"/>
        <c:majorTickMark val="out"/>
        <c:minorTickMark val="none"/>
        <c:tickLblPos val="none"/>
        <c:crossAx val="59323317"/>
        <c:crosses val="autoZero"/>
        <c:auto val="0"/>
        <c:lblOffset val="100"/>
        <c:noMultiLvlLbl val="0"/>
      </c:catAx>
      <c:valAx>
        <c:axId val="5932331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802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J6" sqref="J6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74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0" t="s">
        <v>4</v>
      </c>
      <c r="B2" s="210"/>
      <c r="C2" s="210"/>
      <c r="D2" s="210"/>
      <c r="E2" s="210"/>
      <c r="F2" s="210"/>
      <c r="G2" s="210"/>
      <c r="H2" s="210"/>
      <c r="I2" s="210"/>
      <c r="J2" s="7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0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7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</row>
    <row r="7" spans="1:9" ht="26.25" customHeight="1">
      <c r="A7" s="22" t="s">
        <v>7</v>
      </c>
      <c r="B7" s="205">
        <v>3.9</v>
      </c>
      <c r="C7" s="206">
        <v>3.8</v>
      </c>
      <c r="D7" s="206">
        <v>7.9</v>
      </c>
      <c r="E7" s="206">
        <v>5.4</v>
      </c>
      <c r="F7" s="206">
        <v>7.8</v>
      </c>
      <c r="G7" s="206">
        <v>7.7</v>
      </c>
      <c r="H7" s="18"/>
      <c r="I7" s="18"/>
    </row>
    <row r="8" spans="1:9" ht="26.25" customHeight="1">
      <c r="A8" s="22" t="s">
        <v>8</v>
      </c>
      <c r="B8" s="207">
        <v>103.35191559523442</v>
      </c>
      <c r="C8" s="208">
        <v>99.49744258985639</v>
      </c>
      <c r="D8" s="207">
        <v>100.9758228216086</v>
      </c>
      <c r="E8" s="207">
        <v>101.53752016722355</v>
      </c>
      <c r="F8" s="207">
        <v>102.08136879677943</v>
      </c>
      <c r="G8" s="207">
        <v>102.22887674381356</v>
      </c>
      <c r="H8" s="18"/>
      <c r="I8" s="18"/>
    </row>
    <row r="9" spans="1:9" ht="26.25" customHeight="1">
      <c r="A9" s="22" t="s">
        <v>9</v>
      </c>
      <c r="B9" s="204" t="s">
        <v>0</v>
      </c>
      <c r="C9" s="204" t="s">
        <v>0</v>
      </c>
      <c r="D9" s="207">
        <v>100.9758228216086</v>
      </c>
      <c r="E9" s="207">
        <v>100.55626914435479</v>
      </c>
      <c r="F9" s="207">
        <v>100.5356134645205</v>
      </c>
      <c r="G9" s="207">
        <v>100.14450036159663</v>
      </c>
      <c r="H9" s="18"/>
      <c r="I9" s="18"/>
    </row>
    <row r="10" spans="1:9" ht="26.25" customHeight="1">
      <c r="A10" s="22" t="s">
        <v>10</v>
      </c>
      <c r="B10" s="204">
        <v>10</v>
      </c>
      <c r="C10" s="59">
        <v>5</v>
      </c>
      <c r="D10" s="204">
        <v>5</v>
      </c>
      <c r="E10" s="204">
        <v>5</v>
      </c>
      <c r="F10" s="204">
        <v>5</v>
      </c>
      <c r="G10" s="204">
        <v>5</v>
      </c>
      <c r="H10" s="18"/>
      <c r="I10" s="18"/>
    </row>
    <row r="11" spans="1:9" ht="26.25" customHeight="1">
      <c r="A11" s="22" t="s">
        <v>11</v>
      </c>
      <c r="B11" s="204">
        <v>12</v>
      </c>
      <c r="C11" s="59">
        <v>6.25</v>
      </c>
      <c r="D11" s="204">
        <v>6.25</v>
      </c>
      <c r="E11" s="204">
        <v>6.25</v>
      </c>
      <c r="F11" s="204">
        <v>6.25</v>
      </c>
      <c r="G11" s="204">
        <v>6.25</v>
      </c>
      <c r="H11" s="18"/>
      <c r="I11" s="18"/>
    </row>
    <row r="12" spans="1:9" ht="26.25" customHeight="1">
      <c r="A12" s="22" t="s">
        <v>12</v>
      </c>
      <c r="B12" s="204">
        <v>4</v>
      </c>
      <c r="C12" s="59">
        <v>0.25</v>
      </c>
      <c r="D12" s="204">
        <v>0.25</v>
      </c>
      <c r="E12" s="204">
        <v>0.25</v>
      </c>
      <c r="F12" s="204">
        <v>0.25</v>
      </c>
      <c r="G12" s="204">
        <v>0.25</v>
      </c>
      <c r="H12" s="12"/>
      <c r="I12" s="12"/>
    </row>
    <row r="13" spans="1:9" ht="26.25" customHeight="1">
      <c r="A13" s="22" t="s">
        <v>13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12"/>
      <c r="I13" s="12"/>
    </row>
    <row r="14" spans="1:7" s="18" customFormat="1" ht="26.25" customHeight="1">
      <c r="A14" s="22" t="s">
        <v>14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</row>
    <row r="15" spans="1:7" s="18" customFormat="1" ht="26.25" customHeight="1">
      <c r="A15" s="22" t="s">
        <v>15</v>
      </c>
      <c r="B15" s="63" t="s">
        <v>0</v>
      </c>
      <c r="C15" s="63" t="s">
        <v>0</v>
      </c>
      <c r="D15" s="63">
        <f>D13/C13*100-100</f>
        <v>-0.13910134464633472</v>
      </c>
      <c r="E15" s="63">
        <f>E13/D13*100-100</f>
        <v>-0.005785881869641685</v>
      </c>
      <c r="F15" s="63">
        <f>F13/E13*100-100</f>
        <v>-0.756403172003985</v>
      </c>
      <c r="G15" s="63">
        <f>G13/F13*100-100</f>
        <v>-1.6133945710999882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20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21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3" t="s">
        <v>1</v>
      </c>
      <c r="C19" s="39" t="s">
        <v>26</v>
      </c>
      <c r="D19" s="39" t="s">
        <v>27</v>
      </c>
      <c r="E19" s="93" t="s">
        <v>2</v>
      </c>
      <c r="F19" s="39" t="s">
        <v>18</v>
      </c>
      <c r="G19" s="39" t="s">
        <v>19</v>
      </c>
      <c r="H19" s="42" t="s">
        <v>28</v>
      </c>
      <c r="I19" s="42" t="s">
        <v>29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22</v>
      </c>
      <c r="B20" s="204">
        <v>58398.0154</v>
      </c>
      <c r="C20" s="204">
        <v>57494.583</v>
      </c>
      <c r="D20" s="204">
        <v>62628.3395</v>
      </c>
      <c r="E20" s="204">
        <v>74838.79939367</v>
      </c>
      <c r="F20" s="204">
        <v>72884.61552867</v>
      </c>
      <c r="G20" s="204">
        <v>75714.20479117</v>
      </c>
      <c r="H20" s="50">
        <f>G20-F20</f>
        <v>2829.5892625000124</v>
      </c>
      <c r="I20" s="50">
        <f>G20-E20</f>
        <v>875.4053975000134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23</v>
      </c>
      <c r="B21" s="204">
        <v>67055.3192</v>
      </c>
      <c r="C21" s="204">
        <v>66163.32979999999</v>
      </c>
      <c r="D21" s="204">
        <v>71242.9339</v>
      </c>
      <c r="E21" s="204">
        <v>85584.06260646001</v>
      </c>
      <c r="F21" s="204">
        <v>81585.74873454</v>
      </c>
      <c r="G21" s="204">
        <v>84924.64439906</v>
      </c>
      <c r="H21" s="50">
        <f>G21-F21</f>
        <v>3338.895664519994</v>
      </c>
      <c r="I21" s="50">
        <f>G21-E21</f>
        <v>-659.4182074000128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24</v>
      </c>
      <c r="B22" s="204">
        <v>143142.99196366</v>
      </c>
      <c r="C22" s="204">
        <v>135448.61082327002</v>
      </c>
      <c r="D22" s="204">
        <v>142265.28667292</v>
      </c>
      <c r="E22" s="204">
        <v>164017.43679247002</v>
      </c>
      <c r="F22" s="204">
        <v>164885.97653953</v>
      </c>
      <c r="G22" s="204">
        <v>168043.07762149</v>
      </c>
      <c r="H22" s="50">
        <f>G22-F22</f>
        <v>3157.1010819599906</v>
      </c>
      <c r="I22" s="50">
        <f>G22-E22</f>
        <v>4025.640829019976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25</v>
      </c>
      <c r="B23" s="59">
        <v>30.033926594994558</v>
      </c>
      <c r="C23" s="59">
        <v>30.95269506955264</v>
      </c>
      <c r="D23" s="59">
        <v>31.240849011556165</v>
      </c>
      <c r="E23" s="59">
        <v>32.231811294621416</v>
      </c>
      <c r="F23" s="59">
        <v>33.24582474504194</v>
      </c>
      <c r="G23" s="59">
        <v>33.47782154197157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30</v>
      </c>
      <c r="B25" s="44"/>
      <c r="C25" s="44"/>
      <c r="D25" s="44"/>
      <c r="E25" s="44"/>
      <c r="F25" s="44"/>
      <c r="G25" s="44"/>
      <c r="H25" s="44"/>
      <c r="I25" s="44"/>
      <c r="J25" s="44"/>
      <c r="K25" s="101"/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8"/>
      <c r="F26" s="99"/>
      <c r="G26" s="99"/>
      <c r="H26" s="14"/>
      <c r="I26" s="65"/>
      <c r="K26" s="60"/>
    </row>
    <row r="27" spans="1:8" s="26" customFormat="1" ht="15" customHeight="1">
      <c r="A27" s="25" t="s">
        <v>31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32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3" t="s">
        <v>1</v>
      </c>
      <c r="C29" s="39" t="s">
        <v>26</v>
      </c>
      <c r="D29" s="39" t="s">
        <v>27</v>
      </c>
      <c r="E29" s="93" t="s">
        <v>2</v>
      </c>
      <c r="F29" s="39" t="s">
        <v>18</v>
      </c>
      <c r="G29" s="39" t="s">
        <v>19</v>
      </c>
      <c r="H29" s="42" t="s">
        <v>28</v>
      </c>
      <c r="I29" s="42" t="s">
        <v>29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33</v>
      </c>
      <c r="B30" s="102">
        <v>1778.26210273</v>
      </c>
      <c r="C30" s="102">
        <v>1945.46841523</v>
      </c>
      <c r="D30" s="102">
        <v>1974.60039861</v>
      </c>
      <c r="E30" s="102">
        <v>1969.13229238</v>
      </c>
      <c r="F30" s="102">
        <v>1971.39594043</v>
      </c>
      <c r="G30" s="102">
        <v>1984.83657756</v>
      </c>
      <c r="H30" s="50">
        <f>G30-F30</f>
        <v>13.440637129999914</v>
      </c>
      <c r="I30" s="50">
        <f>G30-E30</f>
        <v>15.704285179999943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34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3" t="s">
        <v>1</v>
      </c>
      <c r="C34" s="39" t="s">
        <v>26</v>
      </c>
      <c r="D34" s="39" t="s">
        <v>27</v>
      </c>
      <c r="E34" s="93" t="s">
        <v>2</v>
      </c>
      <c r="F34" s="39" t="s">
        <v>18</v>
      </c>
      <c r="G34" s="39" t="s">
        <v>19</v>
      </c>
      <c r="H34" s="42" t="s">
        <v>28</v>
      </c>
      <c r="I34" s="42" t="s">
        <v>29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35</v>
      </c>
      <c r="B35" s="61">
        <v>75.8993</v>
      </c>
      <c r="C35" s="62">
        <v>70.0158</v>
      </c>
      <c r="D35" s="62">
        <v>68.42</v>
      </c>
      <c r="E35" s="61">
        <v>69.2301</v>
      </c>
      <c r="F35" s="62">
        <v>68.6069</v>
      </c>
      <c r="G35" s="62">
        <v>67.5</v>
      </c>
      <c r="H35" s="50">
        <f>G35-F35</f>
        <v>-1.106899999999996</v>
      </c>
      <c r="I35" s="50">
        <f>G35-E35</f>
        <v>-1.730099999999993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36</v>
      </c>
      <c r="B36" s="61">
        <v>75.8969</v>
      </c>
      <c r="C36" s="61">
        <v>69.9992</v>
      </c>
      <c r="D36" s="61">
        <v>68.2591</v>
      </c>
      <c r="E36" s="61">
        <v>69.2301</v>
      </c>
      <c r="F36" s="61">
        <v>68.5703</v>
      </c>
      <c r="G36" s="61">
        <v>67.5</v>
      </c>
      <c r="H36" s="50">
        <f>G36-F36</f>
        <v>-1.0703000000000031</v>
      </c>
      <c r="I36" s="50">
        <f>G36-E36</f>
        <v>-1.730099999999993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37</v>
      </c>
      <c r="B37" s="61">
        <v>1.086</v>
      </c>
      <c r="C37" s="61">
        <v>1.1378</v>
      </c>
      <c r="D37" s="61">
        <v>1.1454</v>
      </c>
      <c r="E37" s="61">
        <v>1.0513</v>
      </c>
      <c r="F37" s="61">
        <v>1.0649</v>
      </c>
      <c r="G37" s="61">
        <v>1.0895</v>
      </c>
      <c r="H37" s="50">
        <f>G37-F37</f>
        <v>0.024599999999999955</v>
      </c>
      <c r="I37" s="50">
        <f>G37-E37</f>
        <v>0.03820000000000001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38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39</v>
      </c>
      <c r="B39" s="61">
        <v>75.9737</v>
      </c>
      <c r="C39" s="61">
        <v>69.01058478130928</v>
      </c>
      <c r="D39" s="61">
        <v>68.48247486797088</v>
      </c>
      <c r="E39" s="61">
        <v>69.24457518999081</v>
      </c>
      <c r="F39" s="61">
        <v>68.5915086100778</v>
      </c>
      <c r="G39" s="61">
        <v>67.73843815957184</v>
      </c>
      <c r="H39" s="50">
        <f>G39-F39</f>
        <v>-0.8530704505059532</v>
      </c>
      <c r="I39" s="50">
        <f>G39-E39</f>
        <v>-1.5061370304189694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40</v>
      </c>
      <c r="B40" s="61">
        <v>82.8511</v>
      </c>
      <c r="C40" s="61">
        <v>78.44110146085998</v>
      </c>
      <c r="D40" s="61">
        <v>78.23910644853754</v>
      </c>
      <c r="E40" s="61">
        <v>72.8165573598008</v>
      </c>
      <c r="F40" s="61">
        <v>73.50193410826968</v>
      </c>
      <c r="G40" s="61">
        <v>73.78981368821294</v>
      </c>
      <c r="H40" s="50">
        <f>G40-F40</f>
        <v>0.2878795799432652</v>
      </c>
      <c r="I40" s="50">
        <f aca="true" t="shared" si="0" ref="I40:I42">G40-E40</f>
        <v>0.9732563284121483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41</v>
      </c>
      <c r="B41" s="61">
        <v>1.0381</v>
      </c>
      <c r="C41" s="61">
        <v>1.0205350901518038</v>
      </c>
      <c r="D41" s="61">
        <v>1.0433672297508088</v>
      </c>
      <c r="E41" s="61">
        <v>1.1401834900824734</v>
      </c>
      <c r="F41" s="61">
        <v>1.2183070908086742</v>
      </c>
      <c r="G41" s="61">
        <v>1.1879642411260125</v>
      </c>
      <c r="H41" s="50">
        <f aca="true" t="shared" si="1" ref="H41:H42">G41-F41</f>
        <v>-0.030342849682661654</v>
      </c>
      <c r="I41" s="50">
        <f>G41-E41</f>
        <v>0.04778075104353907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42</v>
      </c>
      <c r="B42" s="61">
        <v>0.2241</v>
      </c>
      <c r="C42" s="61">
        <v>0.20555094809898605</v>
      </c>
      <c r="D42" s="61">
        <v>0.21219642343724818</v>
      </c>
      <c r="E42" s="61">
        <v>0.20922880714048198</v>
      </c>
      <c r="F42" s="61">
        <v>0.21837851493746185</v>
      </c>
      <c r="G42" s="61">
        <v>0.21588665808039573</v>
      </c>
      <c r="H42" s="50">
        <f t="shared" si="1"/>
        <v>-0.002491856857066127</v>
      </c>
      <c r="I42" s="50">
        <f t="shared" si="0"/>
        <v>0.006657850939913751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 topLeftCell="A1">
      <selection activeCell="M9" sqref="M9"/>
    </sheetView>
  </sheetViews>
  <sheetFormatPr defaultColWidth="9.00390625" defaultRowHeight="12.75"/>
  <cols>
    <col min="1" max="1" width="24.375" style="169" customWidth="1"/>
    <col min="2" max="2" width="10.75390625" style="169" customWidth="1"/>
    <col min="3" max="4" width="11.125" style="169" customWidth="1"/>
    <col min="5" max="6" width="10.75390625" style="169" customWidth="1"/>
    <col min="7" max="7" width="11.375" style="169" customWidth="1"/>
    <col min="8" max="8" width="10.75390625" style="169" customWidth="1"/>
    <col min="9" max="9" width="9.875" style="169" customWidth="1"/>
    <col min="10" max="10" width="8.375" style="169" customWidth="1"/>
    <col min="11" max="11" width="13.125" style="169" customWidth="1"/>
    <col min="12" max="16384" width="9.125" style="169" customWidth="1"/>
  </cols>
  <sheetData>
    <row r="1" spans="1:2" ht="15" customHeight="1">
      <c r="A1" s="31" t="s">
        <v>43</v>
      </c>
      <c r="B1" s="168"/>
    </row>
    <row r="2" spans="1:7" s="171" customFormat="1" ht="12.75" customHeight="1">
      <c r="A2" s="170" t="s">
        <v>44</v>
      </c>
      <c r="B2" s="170"/>
      <c r="C2" s="148"/>
      <c r="D2" s="148"/>
      <c r="E2" s="148"/>
      <c r="F2" s="148"/>
      <c r="G2" s="148"/>
    </row>
    <row r="3" spans="1:10" ht="26.25" customHeight="1">
      <c r="A3" s="103"/>
      <c r="B3" s="104" t="s">
        <v>2</v>
      </c>
      <c r="C3" s="151" t="s">
        <v>50</v>
      </c>
      <c r="D3" s="151" t="s">
        <v>51</v>
      </c>
      <c r="E3" s="39" t="s">
        <v>18</v>
      </c>
      <c r="F3" s="39" t="s">
        <v>19</v>
      </c>
      <c r="G3" s="42" t="s">
        <v>28</v>
      </c>
      <c r="H3" s="42" t="s">
        <v>52</v>
      </c>
      <c r="J3" s="172"/>
    </row>
    <row r="4" spans="1:12" ht="13.5" customHeight="1">
      <c r="A4" s="173" t="s">
        <v>45</v>
      </c>
      <c r="B4" s="136">
        <f aca="true" t="shared" si="0" ref="B4">B7+B6</f>
        <v>354.605</v>
      </c>
      <c r="C4" s="136">
        <v>200.265</v>
      </c>
      <c r="D4" s="136">
        <v>33.81</v>
      </c>
      <c r="E4" s="136">
        <v>0</v>
      </c>
      <c r="F4" s="136">
        <v>16.16</v>
      </c>
      <c r="G4" s="108">
        <f>F4-E4</f>
        <v>16.16</v>
      </c>
      <c r="H4" s="108">
        <f>D4-C4</f>
        <v>-166.45499999999998</v>
      </c>
      <c r="I4" s="174"/>
      <c r="K4" s="175"/>
      <c r="L4" s="175"/>
    </row>
    <row r="5" spans="1:12" ht="13.5" customHeight="1">
      <c r="A5" s="176" t="s">
        <v>46</v>
      </c>
      <c r="B5" s="177">
        <f>B6-B7</f>
        <v>29.13499999999999</v>
      </c>
      <c r="C5" s="177">
        <v>16.77499999999999</v>
      </c>
      <c r="D5" s="199">
        <v>-1.4899999999999984</v>
      </c>
      <c r="E5" s="177">
        <v>0</v>
      </c>
      <c r="F5" s="177">
        <v>16.16</v>
      </c>
      <c r="G5" s="108">
        <f>F5-E5</f>
        <v>16.16</v>
      </c>
      <c r="H5" s="108">
        <f>D5-C5</f>
        <v>-18.26499999999999</v>
      </c>
      <c r="I5" s="177"/>
      <c r="J5" s="178"/>
      <c r="K5" s="175"/>
      <c r="L5" s="175"/>
    </row>
    <row r="6" spans="1:12" ht="13.5" customHeight="1">
      <c r="A6" s="179" t="s">
        <v>47</v>
      </c>
      <c r="B6" s="137">
        <v>191.87</v>
      </c>
      <c r="C6" s="137">
        <v>108.52</v>
      </c>
      <c r="D6" s="137">
        <v>16.16</v>
      </c>
      <c r="E6" s="137">
        <v>0</v>
      </c>
      <c r="F6" s="137">
        <v>16.16</v>
      </c>
      <c r="G6" s="108">
        <f>F6-E6</f>
        <v>16.16</v>
      </c>
      <c r="H6" s="108">
        <f>D6-C6</f>
        <v>-92.36</v>
      </c>
      <c r="I6" s="180"/>
      <c r="K6" s="175"/>
      <c r="L6" s="175"/>
    </row>
    <row r="7" spans="1:12" ht="13.5" customHeight="1">
      <c r="A7" s="179" t="s">
        <v>48</v>
      </c>
      <c r="B7" s="137">
        <v>162.735</v>
      </c>
      <c r="C7" s="137">
        <v>91.745</v>
      </c>
      <c r="D7" s="137">
        <v>17.65</v>
      </c>
      <c r="E7" s="137">
        <v>0</v>
      </c>
      <c r="F7" s="137">
        <v>0</v>
      </c>
      <c r="G7" s="108">
        <f>F7-E7</f>
        <v>0</v>
      </c>
      <c r="H7" s="108">
        <f>D7-C7</f>
        <v>-74.095</v>
      </c>
      <c r="I7" s="180"/>
      <c r="K7" s="175"/>
      <c r="L7" s="175"/>
    </row>
    <row r="8" spans="1:12" ht="13.5" customHeight="1">
      <c r="A8" s="176" t="s">
        <v>49</v>
      </c>
      <c r="B8" s="180" t="s">
        <v>0</v>
      </c>
      <c r="C8" s="180" t="s">
        <v>0</v>
      </c>
      <c r="D8" s="180" t="s">
        <v>0</v>
      </c>
      <c r="E8" s="180" t="s">
        <v>0</v>
      </c>
      <c r="F8" s="180" t="s">
        <v>0</v>
      </c>
      <c r="G8" s="108" t="s">
        <v>0</v>
      </c>
      <c r="H8" s="108" t="s">
        <v>0</v>
      </c>
      <c r="I8" s="180"/>
      <c r="J8" s="180"/>
      <c r="K8" s="175"/>
      <c r="L8" s="175"/>
    </row>
    <row r="9" spans="1:13" ht="13.5" customHeight="1">
      <c r="A9" s="176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75"/>
      <c r="M9" s="175"/>
    </row>
    <row r="10" spans="1:12" s="145" customFormat="1" ht="15" customHeight="1">
      <c r="A10" s="143" t="s">
        <v>53</v>
      </c>
      <c r="B10" s="144"/>
      <c r="K10" s="181"/>
      <c r="L10" s="181"/>
    </row>
    <row r="11" spans="1:12" s="171" customFormat="1" ht="12.75" customHeight="1">
      <c r="A11" s="170" t="s">
        <v>54</v>
      </c>
      <c r="B11" s="170"/>
      <c r="C11" s="148"/>
      <c r="D11" s="148"/>
      <c r="E11" s="148"/>
      <c r="F11" s="148"/>
      <c r="G11" s="148"/>
      <c r="J11" s="145"/>
      <c r="K11" s="175"/>
      <c r="L11" s="175"/>
    </row>
    <row r="12" spans="1:12" ht="26.25" customHeight="1">
      <c r="A12" s="103"/>
      <c r="B12" s="104" t="s">
        <v>2</v>
      </c>
      <c r="C12" s="151" t="s">
        <v>50</v>
      </c>
      <c r="D12" s="151" t="s">
        <v>51</v>
      </c>
      <c r="E12" s="39" t="s">
        <v>18</v>
      </c>
      <c r="F12" s="39" t="s">
        <v>19</v>
      </c>
      <c r="G12" s="42" t="s">
        <v>28</v>
      </c>
      <c r="H12" s="42" t="s">
        <v>52</v>
      </c>
      <c r="K12" s="175"/>
      <c r="L12" s="175"/>
    </row>
    <row r="13" spans="1:12" ht="12.75" customHeight="1">
      <c r="A13" s="173" t="s">
        <v>45</v>
      </c>
      <c r="B13" s="174">
        <v>1989959.4146364199</v>
      </c>
      <c r="C13" s="174">
        <v>416474.37463642</v>
      </c>
      <c r="D13" s="174">
        <f>D18+D19+D20</f>
        <v>898978.27989319</v>
      </c>
      <c r="E13" s="174">
        <f>E19+E20</f>
        <v>225259.22</v>
      </c>
      <c r="F13" s="174">
        <f aca="true" t="shared" si="1" ref="F13">F18+F19+F20</f>
        <v>187224.36</v>
      </c>
      <c r="G13" s="182">
        <f>F13-E13</f>
        <v>-38034.860000000015</v>
      </c>
      <c r="H13" s="182">
        <f>+D13-C13</f>
        <v>482503.90525677</v>
      </c>
      <c r="I13" s="183"/>
      <c r="J13" s="145"/>
      <c r="K13" s="175"/>
      <c r="L13" s="175"/>
    </row>
    <row r="14" spans="1:10" ht="12.75" customHeight="1">
      <c r="A14" s="176" t="s">
        <v>55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37" t="s">
        <v>0</v>
      </c>
      <c r="H14" s="137" t="s">
        <v>0</v>
      </c>
      <c r="I14" s="184"/>
      <c r="J14" s="145"/>
    </row>
    <row r="15" spans="1:10" ht="12.75" customHeight="1">
      <c r="A15" s="179" t="s">
        <v>47</v>
      </c>
      <c r="B15" s="137" t="s">
        <v>0</v>
      </c>
      <c r="C15" s="137" t="s">
        <v>0</v>
      </c>
      <c r="D15" s="137" t="s">
        <v>0</v>
      </c>
      <c r="E15" s="137" t="s">
        <v>0</v>
      </c>
      <c r="F15" s="137" t="s">
        <v>0</v>
      </c>
      <c r="G15" s="137" t="s">
        <v>0</v>
      </c>
      <c r="H15" s="137" t="s">
        <v>0</v>
      </c>
      <c r="I15" s="184"/>
      <c r="J15" s="145"/>
    </row>
    <row r="16" spans="1:10" ht="12.75" customHeight="1">
      <c r="A16" s="179" t="s">
        <v>48</v>
      </c>
      <c r="B16" s="137" t="s">
        <v>0</v>
      </c>
      <c r="C16" s="137" t="s">
        <v>0</v>
      </c>
      <c r="D16" s="137" t="s">
        <v>0</v>
      </c>
      <c r="E16" s="137" t="s">
        <v>0</v>
      </c>
      <c r="F16" s="137" t="s">
        <v>0</v>
      </c>
      <c r="G16" s="137" t="s">
        <v>0</v>
      </c>
      <c r="H16" s="137" t="s">
        <v>0</v>
      </c>
      <c r="I16" s="184"/>
      <c r="J16" s="145"/>
    </row>
    <row r="17" spans="1:10" ht="12.75" customHeight="1">
      <c r="A17" s="176" t="s">
        <v>56</v>
      </c>
      <c r="B17" s="180" t="s">
        <v>0</v>
      </c>
      <c r="C17" s="137" t="s">
        <v>0</v>
      </c>
      <c r="D17" s="137" t="s">
        <v>0</v>
      </c>
      <c r="E17" s="137" t="s">
        <v>0</v>
      </c>
      <c r="F17" s="137" t="s">
        <v>0</v>
      </c>
      <c r="G17" s="137" t="s">
        <v>0</v>
      </c>
      <c r="H17" s="137" t="s">
        <v>0</v>
      </c>
      <c r="I17" s="184"/>
      <c r="J17" s="145"/>
    </row>
    <row r="18" spans="1:10" ht="12.75" customHeight="1">
      <c r="A18" s="176" t="s">
        <v>57</v>
      </c>
      <c r="B18" s="180">
        <v>2045.5746364200002</v>
      </c>
      <c r="C18" s="180">
        <v>2045.5746364200002</v>
      </c>
      <c r="D18" s="180">
        <v>50</v>
      </c>
      <c r="E18" s="180" t="s">
        <v>0</v>
      </c>
      <c r="F18" s="180">
        <v>50</v>
      </c>
      <c r="G18" s="182">
        <f>F18</f>
        <v>50</v>
      </c>
      <c r="H18" s="182">
        <f aca="true" t="shared" si="2" ref="H18:H20">+D18-C18</f>
        <v>-1995.5746364200002</v>
      </c>
      <c r="I18" s="185"/>
      <c r="J18" s="44"/>
    </row>
    <row r="19" spans="1:10" ht="12.75" customHeight="1">
      <c r="A19" s="176" t="s">
        <v>58</v>
      </c>
      <c r="B19" s="180">
        <v>1440</v>
      </c>
      <c r="C19" s="180">
        <v>1070</v>
      </c>
      <c r="D19" s="180">
        <v>2090</v>
      </c>
      <c r="E19" s="180">
        <v>500</v>
      </c>
      <c r="F19" s="180">
        <v>1590</v>
      </c>
      <c r="G19" s="182">
        <f aca="true" t="shared" si="3" ref="G19">F19-E19</f>
        <v>1090</v>
      </c>
      <c r="H19" s="182">
        <f t="shared" si="2"/>
        <v>1020</v>
      </c>
      <c r="I19" s="185"/>
      <c r="J19" s="145"/>
    </row>
    <row r="20" spans="1:10" ht="12.75" customHeight="1">
      <c r="A20" s="131" t="s">
        <v>59</v>
      </c>
      <c r="B20" s="180">
        <v>1986473.8399999999</v>
      </c>
      <c r="C20" s="180">
        <v>413358.8</v>
      </c>
      <c r="D20" s="180">
        <v>896838.27989319</v>
      </c>
      <c r="E20" s="180">
        <v>224759.22</v>
      </c>
      <c r="F20" s="180">
        <v>185584.36</v>
      </c>
      <c r="G20" s="182">
        <f>F20-E20</f>
        <v>-39174.860000000015</v>
      </c>
      <c r="H20" s="182">
        <f t="shared" si="2"/>
        <v>483479.47989319003</v>
      </c>
      <c r="I20" s="184"/>
      <c r="J20" s="145"/>
    </row>
    <row r="21" spans="1:10" ht="25.5" customHeight="1">
      <c r="A21" s="131" t="s">
        <v>60</v>
      </c>
      <c r="B21" s="137" t="s">
        <v>0</v>
      </c>
      <c r="C21" s="137" t="s">
        <v>0</v>
      </c>
      <c r="D21" s="137" t="s">
        <v>0</v>
      </c>
      <c r="E21" s="137" t="s">
        <v>0</v>
      </c>
      <c r="F21" s="137" t="s">
        <v>0</v>
      </c>
      <c r="G21" s="137" t="s">
        <v>0</v>
      </c>
      <c r="H21" s="137" t="s">
        <v>0</v>
      </c>
      <c r="I21" s="149"/>
      <c r="J21" s="44"/>
    </row>
    <row r="22" spans="1:10" ht="12.75" customHeight="1">
      <c r="A22" s="125" t="s">
        <v>61</v>
      </c>
      <c r="B22" s="137"/>
      <c r="C22" s="186"/>
      <c r="D22" s="186"/>
      <c r="E22" s="186"/>
      <c r="F22" s="186"/>
      <c r="G22" s="182"/>
      <c r="H22" s="182"/>
      <c r="I22" s="171"/>
      <c r="J22" s="44"/>
    </row>
    <row r="23" spans="1:10" ht="12.75" customHeight="1">
      <c r="A23" s="131" t="s">
        <v>62</v>
      </c>
      <c r="B23" s="186" t="s">
        <v>0</v>
      </c>
      <c r="C23" s="186" t="s">
        <v>0</v>
      </c>
      <c r="D23" s="186" t="s">
        <v>0</v>
      </c>
      <c r="E23" s="186" t="s">
        <v>0</v>
      </c>
      <c r="F23" s="186" t="s">
        <v>0</v>
      </c>
      <c r="G23" s="186" t="s">
        <v>0</v>
      </c>
      <c r="H23" s="186" t="s">
        <v>0</v>
      </c>
      <c r="I23" s="187"/>
      <c r="J23" s="44"/>
    </row>
    <row r="24" spans="1:10" ht="12.75" customHeight="1">
      <c r="A24" s="131" t="s">
        <v>63</v>
      </c>
      <c r="B24" s="186" t="s">
        <v>0</v>
      </c>
      <c r="C24" s="186" t="s">
        <v>0</v>
      </c>
      <c r="D24" s="186" t="s">
        <v>0</v>
      </c>
      <c r="E24" s="186" t="s">
        <v>0</v>
      </c>
      <c r="F24" s="186" t="s">
        <v>0</v>
      </c>
      <c r="G24" s="186" t="s">
        <v>0</v>
      </c>
      <c r="H24" s="186" t="s">
        <v>0</v>
      </c>
      <c r="I24" s="188"/>
      <c r="J24" s="189"/>
    </row>
    <row r="25" spans="1:10" ht="26.25" customHeight="1">
      <c r="A25" s="131" t="s">
        <v>57</v>
      </c>
      <c r="B25" s="186">
        <v>12</v>
      </c>
      <c r="C25" s="186">
        <v>12</v>
      </c>
      <c r="D25" s="186">
        <v>6.25</v>
      </c>
      <c r="E25" s="186" t="s">
        <v>0</v>
      </c>
      <c r="F25" s="186">
        <v>6.25</v>
      </c>
      <c r="G25" s="182">
        <f>F25</f>
        <v>6.25</v>
      </c>
      <c r="H25" s="182">
        <f aca="true" t="shared" si="4" ref="H25:H27">+D25-C25</f>
        <v>-5.75</v>
      </c>
      <c r="I25" s="188"/>
      <c r="J25" s="189"/>
    </row>
    <row r="26" spans="1:10" ht="12.75">
      <c r="A26" s="131" t="s">
        <v>64</v>
      </c>
      <c r="B26" s="186">
        <v>8.72549886334933</v>
      </c>
      <c r="C26" s="186">
        <v>10.14018691588785</v>
      </c>
      <c r="D26" s="186">
        <v>5.05622009569378</v>
      </c>
      <c r="E26" s="186">
        <v>5.106</v>
      </c>
      <c r="F26" s="186">
        <v>5.040566037735849</v>
      </c>
      <c r="G26" s="182">
        <f aca="true" t="shared" si="5" ref="G26">F26-E26</f>
        <v>-0.06543396226415066</v>
      </c>
      <c r="H26" s="182">
        <f t="shared" si="4"/>
        <v>-5.083966820194071</v>
      </c>
      <c r="I26" s="188"/>
      <c r="J26" s="145"/>
    </row>
    <row r="27" spans="1:12" ht="12.75">
      <c r="A27" s="131" t="s">
        <v>59</v>
      </c>
      <c r="B27" s="186">
        <v>1.1876061921197223</v>
      </c>
      <c r="C27" s="186">
        <v>2.696252391063394</v>
      </c>
      <c r="D27" s="186">
        <v>0.25</v>
      </c>
      <c r="E27" s="186">
        <v>0.25</v>
      </c>
      <c r="F27" s="186">
        <v>0.25</v>
      </c>
      <c r="G27" s="182">
        <f>F27-E27</f>
        <v>0</v>
      </c>
      <c r="H27" s="182">
        <f t="shared" si="4"/>
        <v>-2.446252391063394</v>
      </c>
      <c r="I27" s="188"/>
      <c r="J27" s="145"/>
      <c r="K27" s="171"/>
      <c r="L27" s="171"/>
    </row>
    <row r="28" spans="1:4" ht="12" customHeight="1">
      <c r="A28" s="9" t="s">
        <v>65</v>
      </c>
      <c r="D28" s="186"/>
    </row>
    <row r="29" spans="1:4" ht="15" customHeight="1">
      <c r="A29" s="190"/>
      <c r="D29" s="186"/>
    </row>
    <row r="30" spans="1:2" ht="15" customHeight="1">
      <c r="A30" s="31" t="s">
        <v>66</v>
      </c>
      <c r="B30" s="168"/>
    </row>
    <row r="31" spans="1:9" s="171" customFormat="1" ht="12.75" customHeight="1">
      <c r="A31" s="147" t="s">
        <v>54</v>
      </c>
      <c r="B31" s="147"/>
      <c r="C31" s="148"/>
      <c r="D31" s="145"/>
      <c r="E31" s="148"/>
      <c r="F31" s="148"/>
      <c r="G31" s="148"/>
      <c r="H31" s="149"/>
      <c r="I31" s="145"/>
    </row>
    <row r="32" spans="1:10" ht="26.25" customHeight="1">
      <c r="A32" s="103"/>
      <c r="B32" s="104" t="s">
        <v>2</v>
      </c>
      <c r="C32" s="151" t="s">
        <v>50</v>
      </c>
      <c r="D32" s="151" t="s">
        <v>51</v>
      </c>
      <c r="E32" s="39" t="s">
        <v>18</v>
      </c>
      <c r="F32" s="39" t="s">
        <v>19</v>
      </c>
      <c r="G32" s="42" t="s">
        <v>28</v>
      </c>
      <c r="H32" s="42" t="s">
        <v>52</v>
      </c>
      <c r="I32" s="145"/>
      <c r="J32" s="171"/>
    </row>
    <row r="33" spans="1:9" ht="23.25" customHeight="1">
      <c r="A33" s="211" t="s">
        <v>67</v>
      </c>
      <c r="B33" s="152">
        <v>116000</v>
      </c>
      <c r="C33" s="152">
        <v>40000</v>
      </c>
      <c r="D33" s="152">
        <v>41000</v>
      </c>
      <c r="E33" s="152">
        <v>13000</v>
      </c>
      <c r="F33" s="152">
        <f>F34+F36</f>
        <v>12000</v>
      </c>
      <c r="G33" s="108">
        <f>F33-E33</f>
        <v>-1000</v>
      </c>
      <c r="H33" s="108">
        <f>D33-C33</f>
        <v>1000</v>
      </c>
      <c r="I33" s="145"/>
    </row>
    <row r="34" spans="1:9" ht="12.75" customHeight="1">
      <c r="A34" s="212" t="s">
        <v>68</v>
      </c>
      <c r="B34" s="159">
        <v>108000</v>
      </c>
      <c r="C34" s="159">
        <v>400000</v>
      </c>
      <c r="D34" s="159">
        <v>28000</v>
      </c>
      <c r="E34" s="159">
        <v>8000</v>
      </c>
      <c r="F34" s="159">
        <v>4000</v>
      </c>
      <c r="G34" s="108">
        <f>F34-E34</f>
        <v>-4000</v>
      </c>
      <c r="H34" s="108">
        <f>D34-C34</f>
        <v>-372000</v>
      </c>
      <c r="I34" s="145"/>
    </row>
    <row r="35" spans="1:11" ht="12.75" customHeight="1">
      <c r="A35" s="212" t="s">
        <v>69</v>
      </c>
      <c r="B35" s="159">
        <v>8000</v>
      </c>
      <c r="C35" s="159" t="s">
        <v>0</v>
      </c>
      <c r="D35" s="159" t="s">
        <v>0</v>
      </c>
      <c r="E35" s="159" t="s">
        <v>0</v>
      </c>
      <c r="F35" s="159" t="s">
        <v>0</v>
      </c>
      <c r="G35" s="159" t="s">
        <v>0</v>
      </c>
      <c r="H35" s="159" t="s">
        <v>0</v>
      </c>
      <c r="I35" s="145"/>
      <c r="J35" s="191"/>
      <c r="K35" s="192"/>
    </row>
    <row r="36" spans="1:10" ht="12.75" customHeight="1">
      <c r="A36" s="212" t="s">
        <v>70</v>
      </c>
      <c r="B36" s="159" t="s">
        <v>0</v>
      </c>
      <c r="C36" s="159" t="s">
        <v>0</v>
      </c>
      <c r="D36" s="159">
        <v>13000</v>
      </c>
      <c r="E36" s="159">
        <v>5000</v>
      </c>
      <c r="F36" s="159">
        <v>8000</v>
      </c>
      <c r="G36" s="108">
        <f>F36</f>
        <v>8000</v>
      </c>
      <c r="H36" s="108">
        <f>D36</f>
        <v>13000</v>
      </c>
      <c r="I36" s="145"/>
      <c r="J36" s="191"/>
    </row>
    <row r="37" spans="1:10" ht="21">
      <c r="A37" s="211" t="s">
        <v>71</v>
      </c>
      <c r="B37" s="152">
        <v>207835.08000000002</v>
      </c>
      <c r="C37" s="152">
        <v>70377.97</v>
      </c>
      <c r="D37" s="152">
        <v>53886</v>
      </c>
      <c r="E37" s="152">
        <v>11004</v>
      </c>
      <c r="F37" s="152">
        <v>17884</v>
      </c>
      <c r="G37" s="108">
        <f>F37-E37</f>
        <v>6880</v>
      </c>
      <c r="H37" s="108">
        <f>D37-C37</f>
        <v>-16491.97</v>
      </c>
      <c r="I37" s="145"/>
      <c r="J37" s="191"/>
    </row>
    <row r="38" spans="1:10" ht="12.75" customHeight="1">
      <c r="A38" s="212" t="s">
        <v>68</v>
      </c>
      <c r="B38" s="159">
        <v>198390.48</v>
      </c>
      <c r="C38" s="159">
        <v>70377.97</v>
      </c>
      <c r="D38" s="159">
        <v>45369</v>
      </c>
      <c r="E38" s="159">
        <v>8160</v>
      </c>
      <c r="F38" s="159">
        <v>12211</v>
      </c>
      <c r="G38" s="108">
        <f>F38-E38</f>
        <v>4051</v>
      </c>
      <c r="H38" s="108">
        <f>D38-C38</f>
        <v>-25008.97</v>
      </c>
      <c r="I38" s="145"/>
      <c r="J38" s="191"/>
    </row>
    <row r="39" spans="1:10" ht="12.75" customHeight="1">
      <c r="A39" s="212" t="s">
        <v>69</v>
      </c>
      <c r="B39" s="159">
        <v>9444.6</v>
      </c>
      <c r="C39" s="159" t="s">
        <v>0</v>
      </c>
      <c r="D39" s="159" t="s">
        <v>0</v>
      </c>
      <c r="E39" s="159" t="s">
        <v>0</v>
      </c>
      <c r="F39" s="159" t="s">
        <v>0</v>
      </c>
      <c r="G39" s="108" t="s">
        <v>0</v>
      </c>
      <c r="H39" s="108" t="s">
        <v>0</v>
      </c>
      <c r="I39" s="145"/>
      <c r="J39" s="191"/>
    </row>
    <row r="40" spans="1:10" ht="12.75" customHeight="1">
      <c r="A40" s="212" t="s">
        <v>70</v>
      </c>
      <c r="B40" s="159" t="s">
        <v>0</v>
      </c>
      <c r="C40" s="159" t="s">
        <v>0</v>
      </c>
      <c r="D40" s="159">
        <v>8517</v>
      </c>
      <c r="E40" s="159">
        <v>2844</v>
      </c>
      <c r="F40" s="159">
        <v>5673</v>
      </c>
      <c r="G40" s="108">
        <f>F40</f>
        <v>5673</v>
      </c>
      <c r="H40" s="108">
        <f>D40</f>
        <v>8517</v>
      </c>
      <c r="I40" s="145"/>
      <c r="J40" s="191"/>
    </row>
    <row r="41" spans="1:10" ht="21">
      <c r="A41" s="211" t="s">
        <v>72</v>
      </c>
      <c r="B41" s="152">
        <v>110293.37</v>
      </c>
      <c r="C41" s="152">
        <v>35299.37</v>
      </c>
      <c r="D41" s="152">
        <v>34002</v>
      </c>
      <c r="E41" s="152">
        <v>8752</v>
      </c>
      <c r="F41" s="152">
        <v>9250</v>
      </c>
      <c r="G41" s="108">
        <f>F41-E41</f>
        <v>498</v>
      </c>
      <c r="H41" s="108">
        <f>D41-C41</f>
        <v>-1297.3700000000026</v>
      </c>
      <c r="I41" s="193"/>
      <c r="J41" s="191"/>
    </row>
    <row r="42" spans="1:10" ht="12.75" customHeight="1">
      <c r="A42" s="212" t="s">
        <v>68</v>
      </c>
      <c r="B42" s="159">
        <v>102293.37</v>
      </c>
      <c r="C42" s="159">
        <v>35299.37</v>
      </c>
      <c r="D42" s="159">
        <v>26352</v>
      </c>
      <c r="E42" s="159">
        <v>6352</v>
      </c>
      <c r="F42" s="159">
        <v>4000</v>
      </c>
      <c r="G42" s="108">
        <f>F42-E42</f>
        <v>-2352</v>
      </c>
      <c r="H42" s="108">
        <f>D42-C42</f>
        <v>-8947.370000000003</v>
      </c>
      <c r="I42" s="193"/>
      <c r="J42" s="191"/>
    </row>
    <row r="43" spans="1:10" ht="12.75" customHeight="1">
      <c r="A43" s="212" t="s">
        <v>69</v>
      </c>
      <c r="B43" s="159">
        <v>8000</v>
      </c>
      <c r="C43" s="159" t="s">
        <v>0</v>
      </c>
      <c r="D43" s="159" t="s">
        <v>0</v>
      </c>
      <c r="E43" s="159" t="s">
        <v>0</v>
      </c>
      <c r="F43" s="159" t="s">
        <v>0</v>
      </c>
      <c r="G43" s="108" t="s">
        <v>0</v>
      </c>
      <c r="H43" s="108" t="s">
        <v>0</v>
      </c>
      <c r="I43" s="145"/>
      <c r="J43" s="191"/>
    </row>
    <row r="44" spans="1:10" ht="12.75" customHeight="1">
      <c r="A44" s="212" t="s">
        <v>70</v>
      </c>
      <c r="B44" s="159" t="s">
        <v>0</v>
      </c>
      <c r="C44" s="159" t="s">
        <v>0</v>
      </c>
      <c r="D44" s="159">
        <v>7650</v>
      </c>
      <c r="E44" s="159">
        <v>2400</v>
      </c>
      <c r="F44" s="159">
        <v>5250</v>
      </c>
      <c r="G44" s="108">
        <f>F44</f>
        <v>5250</v>
      </c>
      <c r="H44" s="108">
        <f>D44</f>
        <v>7650</v>
      </c>
      <c r="I44" s="145"/>
      <c r="J44" s="191"/>
    </row>
    <row r="45" spans="1:10" ht="23.25" customHeight="1">
      <c r="A45" s="211" t="s">
        <v>73</v>
      </c>
      <c r="B45" s="194">
        <v>2.5798160534518506</v>
      </c>
      <c r="C45" s="194">
        <v>6.764739817432458</v>
      </c>
      <c r="D45" s="194">
        <v>0.5591364110539045</v>
      </c>
      <c r="E45" s="194">
        <v>0.6238461899886331</v>
      </c>
      <c r="F45" s="194">
        <v>1.1292481605882865</v>
      </c>
      <c r="G45" s="108">
        <f>F45-E45</f>
        <v>0.5054019705996534</v>
      </c>
      <c r="H45" s="108">
        <f>D45-C45</f>
        <v>-6.205603406378554</v>
      </c>
      <c r="I45" s="195"/>
      <c r="J45" s="191"/>
    </row>
    <row r="46" spans="1:10" ht="12" customHeight="1">
      <c r="A46" s="212" t="s">
        <v>68</v>
      </c>
      <c r="B46" s="196">
        <v>2.5655802844417286</v>
      </c>
      <c r="C46" s="196">
        <v>6.764739817432458</v>
      </c>
      <c r="D46" s="196">
        <v>0.34828059405266315</v>
      </c>
      <c r="E46" s="196">
        <v>0.428768037819377</v>
      </c>
      <c r="F46" s="196">
        <v>0.4809030447525767</v>
      </c>
      <c r="G46" s="108">
        <f>F46-E46</f>
        <v>0.05213500693319972</v>
      </c>
      <c r="H46" s="108">
        <f>D46-C46</f>
        <v>-6.416459223379795</v>
      </c>
      <c r="I46" s="195"/>
      <c r="J46" s="191"/>
    </row>
    <row r="47" spans="1:10" ht="12" customHeight="1">
      <c r="A47" s="212" t="s">
        <v>69</v>
      </c>
      <c r="B47" s="196">
        <v>0.7298960272836348</v>
      </c>
      <c r="C47" s="196" t="s">
        <v>0</v>
      </c>
      <c r="D47" s="196" t="s">
        <v>0</v>
      </c>
      <c r="E47" s="196" t="s">
        <v>0</v>
      </c>
      <c r="F47" s="196" t="s">
        <v>0</v>
      </c>
      <c r="G47" s="196" t="s">
        <v>0</v>
      </c>
      <c r="H47" s="196" t="s">
        <v>0</v>
      </c>
      <c r="I47" s="195"/>
      <c r="J47" s="191"/>
    </row>
    <row r="48" spans="1:10" ht="12" customHeight="1">
      <c r="A48" s="212" t="s">
        <v>70</v>
      </c>
      <c r="B48" s="196" t="s">
        <v>0</v>
      </c>
      <c r="C48" s="196" t="s">
        <v>0</v>
      </c>
      <c r="D48" s="196">
        <v>1.3816892122155695</v>
      </c>
      <c r="E48" s="196">
        <v>1.1401530327299307</v>
      </c>
      <c r="F48" s="196">
        <v>1.6232253917012083</v>
      </c>
      <c r="G48" s="108">
        <f>F48</f>
        <v>1.6232253917012083</v>
      </c>
      <c r="H48" s="108">
        <f>D48</f>
        <v>1.3816892122155695</v>
      </c>
      <c r="I48" s="195"/>
      <c r="J48" s="191"/>
    </row>
    <row r="49" spans="1:9" ht="13.5" customHeight="1">
      <c r="A49" s="145"/>
      <c r="B49" s="145"/>
      <c r="C49" s="145"/>
      <c r="D49" s="145"/>
      <c r="E49" s="145"/>
      <c r="F49" s="145"/>
      <c r="G49" s="145"/>
      <c r="H49" s="108"/>
      <c r="I49" s="145"/>
    </row>
    <row r="50" spans="1:9" ht="12.75">
      <c r="A50" s="145"/>
      <c r="B50" s="145"/>
      <c r="C50" s="145"/>
      <c r="D50" s="145"/>
      <c r="E50" s="197"/>
      <c r="F50" s="145"/>
      <c r="G50" s="145"/>
      <c r="H50" s="145"/>
      <c r="I50" s="145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 topLeftCell="A1">
      <selection activeCell="K6" sqref="K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74</v>
      </c>
      <c r="B1" s="1"/>
      <c r="J1"/>
    </row>
    <row r="2" spans="1:7" s="5" customFormat="1" ht="12.75" customHeight="1">
      <c r="A2" s="4" t="s">
        <v>75</v>
      </c>
      <c r="B2" s="4"/>
      <c r="C2" s="6"/>
      <c r="D2" s="6"/>
      <c r="E2" s="6"/>
      <c r="F2" s="6"/>
      <c r="G2" s="6"/>
    </row>
    <row r="3" spans="1:8" ht="26.25" customHeight="1">
      <c r="A3" s="41"/>
      <c r="B3" s="104" t="s">
        <v>2</v>
      </c>
      <c r="C3" s="151" t="s">
        <v>50</v>
      </c>
      <c r="D3" s="151" t="s">
        <v>51</v>
      </c>
      <c r="E3" s="39" t="s">
        <v>18</v>
      </c>
      <c r="F3" s="39" t="s">
        <v>19</v>
      </c>
      <c r="G3" s="42" t="s">
        <v>28</v>
      </c>
      <c r="H3" s="42" t="s">
        <v>52</v>
      </c>
    </row>
    <row r="4" spans="1:13" ht="12.75" customHeight="1">
      <c r="A4" s="47" t="s">
        <v>76</v>
      </c>
      <c r="B4" s="71">
        <v>5397</v>
      </c>
      <c r="C4" s="71">
        <v>1801</v>
      </c>
      <c r="D4" s="71">
        <v>2400</v>
      </c>
      <c r="E4" s="71">
        <v>790</v>
      </c>
      <c r="F4" s="71">
        <v>500</v>
      </c>
      <c r="G4" s="50">
        <f>F4-E4</f>
        <v>-290</v>
      </c>
      <c r="H4" s="50">
        <f>D4-C4</f>
        <v>599</v>
      </c>
      <c r="K4" s="57"/>
      <c r="L4" s="57"/>
      <c r="M4" s="57"/>
    </row>
    <row r="5" spans="1:13" ht="12.75" customHeight="1">
      <c r="A5" s="48" t="s">
        <v>77</v>
      </c>
      <c r="B5" s="68">
        <v>677</v>
      </c>
      <c r="C5" s="68">
        <v>191</v>
      </c>
      <c r="D5" s="68">
        <v>390</v>
      </c>
      <c r="E5" s="68">
        <v>140</v>
      </c>
      <c r="F5" s="68">
        <v>80</v>
      </c>
      <c r="G5" s="50">
        <f aca="true" t="shared" si="0" ref="G5:G19">F5-E5</f>
        <v>-60</v>
      </c>
      <c r="H5" s="50">
        <f aca="true" t="shared" si="1" ref="H5:H19">D5-C5</f>
        <v>199</v>
      </c>
      <c r="K5" s="57"/>
      <c r="L5" s="57"/>
      <c r="M5" s="57"/>
    </row>
    <row r="6" spans="1:13" ht="12.75" customHeight="1">
      <c r="A6" s="48" t="s">
        <v>78</v>
      </c>
      <c r="B6" s="68">
        <v>1550</v>
      </c>
      <c r="C6" s="68">
        <v>410</v>
      </c>
      <c r="D6" s="68">
        <v>800</v>
      </c>
      <c r="E6" s="68">
        <v>200</v>
      </c>
      <c r="F6" s="68">
        <v>200</v>
      </c>
      <c r="G6" s="50">
        <f t="shared" si="0"/>
        <v>0</v>
      </c>
      <c r="H6" s="50">
        <f t="shared" si="1"/>
        <v>390</v>
      </c>
      <c r="K6" s="57"/>
      <c r="L6" s="57"/>
      <c r="M6" s="57"/>
    </row>
    <row r="7" spans="1:13" ht="12.75" customHeight="1">
      <c r="A7" s="48" t="s">
        <v>79</v>
      </c>
      <c r="B7" s="68">
        <v>3170</v>
      </c>
      <c r="C7" s="68">
        <v>1200</v>
      </c>
      <c r="D7" s="68">
        <v>1210</v>
      </c>
      <c r="E7" s="68">
        <v>450</v>
      </c>
      <c r="F7" s="68">
        <v>220</v>
      </c>
      <c r="G7" s="50">
        <f t="shared" si="0"/>
        <v>-230</v>
      </c>
      <c r="H7" s="50">
        <f t="shared" si="1"/>
        <v>10</v>
      </c>
      <c r="K7" s="57"/>
      <c r="L7" s="57"/>
      <c r="M7" s="57"/>
    </row>
    <row r="8" spans="1:13" ht="12.75" customHeight="1">
      <c r="A8" s="47" t="s">
        <v>80</v>
      </c>
      <c r="B8" s="71">
        <v>10949.3032</v>
      </c>
      <c r="C8" s="71">
        <v>2082.2619999999997</v>
      </c>
      <c r="D8" s="71">
        <v>5311.034</v>
      </c>
      <c r="E8" s="71">
        <v>1521.2640000000001</v>
      </c>
      <c r="F8" s="71">
        <v>680</v>
      </c>
      <c r="G8" s="50">
        <f t="shared" si="0"/>
        <v>-841.2640000000001</v>
      </c>
      <c r="H8" s="50">
        <f>D8-C8</f>
        <v>3228.772</v>
      </c>
      <c r="K8" s="57"/>
      <c r="L8" s="57"/>
      <c r="M8" s="57"/>
    </row>
    <row r="9" spans="1:13" ht="12.75" customHeight="1">
      <c r="A9" s="48" t="s">
        <v>81</v>
      </c>
      <c r="B9" s="68">
        <v>964.8</v>
      </c>
      <c r="C9" s="68">
        <v>130.5</v>
      </c>
      <c r="D9" s="68">
        <v>963</v>
      </c>
      <c r="E9" s="68">
        <v>355</v>
      </c>
      <c r="F9" s="68">
        <v>130</v>
      </c>
      <c r="G9" s="50">
        <f t="shared" si="0"/>
        <v>-225</v>
      </c>
      <c r="H9" s="50">
        <f>D9-C9</f>
        <v>832.5</v>
      </c>
      <c r="K9" s="57"/>
      <c r="L9" s="57"/>
      <c r="M9" s="57"/>
    </row>
    <row r="10" spans="1:13" ht="12.75" customHeight="1">
      <c r="A10" s="48" t="s">
        <v>78</v>
      </c>
      <c r="B10" s="68">
        <v>4058.13</v>
      </c>
      <c r="C10" s="68">
        <v>613.5</v>
      </c>
      <c r="D10" s="68">
        <v>1759.4</v>
      </c>
      <c r="E10" s="68">
        <v>445</v>
      </c>
      <c r="F10" s="68">
        <v>250</v>
      </c>
      <c r="G10" s="50">
        <f t="shared" si="0"/>
        <v>-195</v>
      </c>
      <c r="H10" s="50">
        <f>D10-C10</f>
        <v>1145.9</v>
      </c>
      <c r="K10" s="57"/>
      <c r="L10" s="57"/>
      <c r="M10" s="57"/>
    </row>
    <row r="11" spans="1:13" ht="12.75" customHeight="1">
      <c r="A11" s="76" t="s">
        <v>79</v>
      </c>
      <c r="B11" s="68">
        <v>5926.373</v>
      </c>
      <c r="C11" s="68">
        <v>1338.262</v>
      </c>
      <c r="D11" s="68">
        <v>2588.634</v>
      </c>
      <c r="E11" s="68">
        <v>721.264</v>
      </c>
      <c r="F11" s="68">
        <v>300</v>
      </c>
      <c r="G11" s="50">
        <f t="shared" si="0"/>
        <v>-421.264</v>
      </c>
      <c r="H11" s="50">
        <f>D11-C11</f>
        <v>1250.372</v>
      </c>
      <c r="K11" s="57"/>
      <c r="L11" s="57"/>
      <c r="M11" s="57"/>
    </row>
    <row r="12" spans="1:13" ht="12.75" customHeight="1">
      <c r="A12" s="69" t="s">
        <v>82</v>
      </c>
      <c r="B12" s="71">
        <v>5719.71</v>
      </c>
      <c r="C12" s="71">
        <v>1891.61</v>
      </c>
      <c r="D12" s="71">
        <v>2405</v>
      </c>
      <c r="E12" s="71">
        <v>775</v>
      </c>
      <c r="F12" s="71">
        <v>420</v>
      </c>
      <c r="G12" s="50">
        <f t="shared" si="0"/>
        <v>-355</v>
      </c>
      <c r="H12" s="50">
        <f t="shared" si="1"/>
        <v>513.3900000000001</v>
      </c>
      <c r="J12" s="49"/>
      <c r="K12" s="57"/>
      <c r="L12" s="57"/>
      <c r="M12" s="57"/>
    </row>
    <row r="13" spans="1:13" ht="12.75" customHeight="1">
      <c r="A13" s="48" t="s">
        <v>81</v>
      </c>
      <c r="B13" s="68">
        <v>456</v>
      </c>
      <c r="C13" s="68">
        <v>127</v>
      </c>
      <c r="D13" s="68">
        <v>360</v>
      </c>
      <c r="E13" s="68">
        <v>140</v>
      </c>
      <c r="F13" s="68">
        <v>50</v>
      </c>
      <c r="G13" s="50">
        <f t="shared" si="0"/>
        <v>-90</v>
      </c>
      <c r="H13" s="50">
        <f t="shared" si="1"/>
        <v>233</v>
      </c>
      <c r="J13" s="49"/>
      <c r="K13" s="57"/>
      <c r="L13" s="57"/>
      <c r="M13" s="57"/>
    </row>
    <row r="14" spans="1:13" ht="12.75" customHeight="1">
      <c r="A14" s="48" t="s">
        <v>78</v>
      </c>
      <c r="B14" s="68">
        <v>1800</v>
      </c>
      <c r="C14" s="68">
        <v>560</v>
      </c>
      <c r="D14" s="68">
        <v>750</v>
      </c>
      <c r="E14" s="68">
        <v>200</v>
      </c>
      <c r="F14" s="68">
        <v>150</v>
      </c>
      <c r="G14" s="50">
        <f t="shared" si="0"/>
        <v>-50</v>
      </c>
      <c r="H14" s="50">
        <f t="shared" si="1"/>
        <v>190</v>
      </c>
      <c r="I14" s="73"/>
      <c r="J14" s="49"/>
      <c r="K14" s="57"/>
      <c r="L14" s="57"/>
      <c r="M14" s="57"/>
    </row>
    <row r="15" spans="1:13" ht="12.75" customHeight="1">
      <c r="A15" s="76" t="s">
        <v>79</v>
      </c>
      <c r="B15" s="68">
        <v>3463.71</v>
      </c>
      <c r="C15" s="68">
        <v>1204.61</v>
      </c>
      <c r="D15" s="68">
        <v>1295</v>
      </c>
      <c r="E15" s="68">
        <v>435</v>
      </c>
      <c r="F15" s="68">
        <v>220</v>
      </c>
      <c r="G15" s="50">
        <f t="shared" si="0"/>
        <v>-215</v>
      </c>
      <c r="H15" s="50">
        <f t="shared" si="1"/>
        <v>90.3900000000001</v>
      </c>
      <c r="J15" s="49"/>
      <c r="K15" s="57"/>
      <c r="L15" s="57"/>
      <c r="M15" s="57"/>
    </row>
    <row r="16" spans="1:13" ht="12.75" customHeight="1">
      <c r="A16" s="69" t="s">
        <v>83</v>
      </c>
      <c r="B16" s="94">
        <v>9.855235605926069</v>
      </c>
      <c r="C16" s="94">
        <v>13.897059490821755</v>
      </c>
      <c r="D16" s="94">
        <v>4.455165706605223</v>
      </c>
      <c r="E16" s="94">
        <v>4.086258064516129</v>
      </c>
      <c r="F16" s="94">
        <v>4.008571428571429</v>
      </c>
      <c r="G16" s="50">
        <f t="shared" si="0"/>
        <v>-0.07768663594470038</v>
      </c>
      <c r="H16" s="50">
        <f t="shared" si="1"/>
        <v>-9.441893784216532</v>
      </c>
      <c r="J16" s="5"/>
      <c r="K16" s="78"/>
      <c r="L16" s="57"/>
      <c r="M16" s="57"/>
    </row>
    <row r="17" spans="1:13" ht="12.75" customHeight="1">
      <c r="A17" s="48" t="s">
        <v>81</v>
      </c>
      <c r="B17" s="95">
        <v>3.6194728260869566</v>
      </c>
      <c r="C17" s="95">
        <v>5.0183333333333335</v>
      </c>
      <c r="D17" s="95">
        <v>1.9208035714285714</v>
      </c>
      <c r="E17" s="95">
        <v>1.5632142857142857</v>
      </c>
      <c r="F17" s="95">
        <v>1.5</v>
      </c>
      <c r="G17" s="50">
        <f t="shared" si="0"/>
        <v>-0.06321428571428567</v>
      </c>
      <c r="H17" s="50">
        <f t="shared" si="1"/>
        <v>-3.097529761904762</v>
      </c>
      <c r="J17" s="68"/>
      <c r="K17" s="24"/>
      <c r="L17" s="57"/>
      <c r="M17" s="57"/>
    </row>
    <row r="18" spans="1:13" ht="12.75" customHeight="1">
      <c r="A18" s="48" t="s">
        <v>78</v>
      </c>
      <c r="B18" s="95">
        <v>8.08351551724138</v>
      </c>
      <c r="C18" s="95">
        <v>12.408611111111112</v>
      </c>
      <c r="D18" s="95">
        <v>3.3047500000000003</v>
      </c>
      <c r="E18" s="95">
        <v>2.755</v>
      </c>
      <c r="F18" s="95">
        <v>2.924</v>
      </c>
      <c r="G18" s="50">
        <f t="shared" si="0"/>
        <v>0.16900000000000004</v>
      </c>
      <c r="H18" s="50">
        <f t="shared" si="1"/>
        <v>-9.103861111111112</v>
      </c>
      <c r="L18" s="57"/>
      <c r="M18" s="57"/>
    </row>
    <row r="19" spans="1:13" ht="12.75" customHeight="1">
      <c r="A19" s="48" t="s">
        <v>79</v>
      </c>
      <c r="B19" s="95">
        <v>11.278135577538727</v>
      </c>
      <c r="C19" s="95">
        <v>15.091337123945788</v>
      </c>
      <c r="D19" s="95">
        <v>5.940881661442006</v>
      </c>
      <c r="E19" s="95">
        <v>5.510344827586207</v>
      </c>
      <c r="F19" s="95">
        <v>5.318181818181818</v>
      </c>
      <c r="G19" s="50">
        <f t="shared" si="0"/>
        <v>-0.19216300940438824</v>
      </c>
      <c r="H19" s="50">
        <f t="shared" si="1"/>
        <v>-9.150455462503782</v>
      </c>
      <c r="J19" s="68"/>
      <c r="K19" s="66"/>
      <c r="L19" s="57"/>
      <c r="M19" s="57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2" t="s">
        <v>84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75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104" t="s">
        <v>2</v>
      </c>
      <c r="C24" s="151" t="s">
        <v>50</v>
      </c>
      <c r="D24" s="151" t="s">
        <v>51</v>
      </c>
      <c r="E24" s="39" t="s">
        <v>18</v>
      </c>
      <c r="F24" s="39" t="s">
        <v>19</v>
      </c>
      <c r="G24" s="42" t="s">
        <v>28</v>
      </c>
      <c r="H24" s="42" t="s">
        <v>52</v>
      </c>
    </row>
    <row r="25" spans="1:12" ht="12.75" customHeight="1">
      <c r="A25" s="88" t="s">
        <v>76</v>
      </c>
      <c r="B25" s="89">
        <v>6675</v>
      </c>
      <c r="C25" s="89">
        <v>2100</v>
      </c>
      <c r="D25" s="89">
        <f>D26+D27+D28+D29</f>
        <v>2935</v>
      </c>
      <c r="E25" s="89">
        <f>E26+E28</f>
        <v>600</v>
      </c>
      <c r="F25" s="89">
        <f>F26+F27</f>
        <v>600</v>
      </c>
      <c r="G25" s="50">
        <f>+F25-E25</f>
        <v>0</v>
      </c>
      <c r="H25" s="50">
        <f>+D25-C25</f>
        <v>835</v>
      </c>
      <c r="I25" s="68"/>
      <c r="J25" s="5"/>
      <c r="K25" s="5"/>
      <c r="L25" s="80"/>
    </row>
    <row r="26" spans="1:12" ht="12.75" customHeight="1">
      <c r="A26" s="90" t="s">
        <v>85</v>
      </c>
      <c r="B26" s="91">
        <v>3649</v>
      </c>
      <c r="C26" s="91">
        <v>1800</v>
      </c>
      <c r="D26" s="91">
        <v>935</v>
      </c>
      <c r="E26" s="91">
        <v>200</v>
      </c>
      <c r="F26" s="91">
        <v>200</v>
      </c>
      <c r="G26" s="50">
        <f aca="true" t="shared" si="2" ref="G26:G41">+F26-E26</f>
        <v>0</v>
      </c>
      <c r="H26" s="50">
        <f aca="true" t="shared" si="3" ref="H26:H43">+D26-C26</f>
        <v>-865</v>
      </c>
      <c r="I26" s="68"/>
      <c r="J26" s="135"/>
      <c r="K26" s="140"/>
      <c r="L26" s="80"/>
    </row>
    <row r="27" spans="1:12" ht="12.75" customHeight="1">
      <c r="A27" s="90" t="s">
        <v>86</v>
      </c>
      <c r="B27" s="91">
        <v>1970</v>
      </c>
      <c r="C27" s="91" t="s">
        <v>0</v>
      </c>
      <c r="D27" s="91">
        <v>700</v>
      </c>
      <c r="E27" s="91" t="s">
        <v>0</v>
      </c>
      <c r="F27" s="91">
        <v>400</v>
      </c>
      <c r="G27" s="50">
        <f>+F27</f>
        <v>400</v>
      </c>
      <c r="H27" s="50">
        <f>+D27</f>
        <v>700</v>
      </c>
      <c r="I27" s="68"/>
      <c r="J27" s="135"/>
      <c r="K27" s="140"/>
      <c r="L27" s="80"/>
    </row>
    <row r="28" spans="1:12" ht="12.75" customHeight="1">
      <c r="A28" s="90" t="s">
        <v>87</v>
      </c>
      <c r="B28" s="91">
        <v>1056</v>
      </c>
      <c r="C28" s="91">
        <v>300</v>
      </c>
      <c r="D28" s="91">
        <v>800</v>
      </c>
      <c r="E28" s="91">
        <v>400</v>
      </c>
      <c r="F28" s="91" t="s">
        <v>0</v>
      </c>
      <c r="G28" s="50">
        <f>-E28</f>
        <v>-400</v>
      </c>
      <c r="H28" s="50">
        <f t="shared" si="3"/>
        <v>500</v>
      </c>
      <c r="I28" s="51"/>
      <c r="J28" s="135"/>
      <c r="K28" s="140"/>
      <c r="L28" s="80"/>
    </row>
    <row r="29" spans="1:12" ht="12.75" customHeight="1">
      <c r="A29" s="90" t="s">
        <v>88</v>
      </c>
      <c r="B29" s="91" t="s">
        <v>0</v>
      </c>
      <c r="C29" s="91" t="s">
        <v>0</v>
      </c>
      <c r="D29" s="91">
        <v>500</v>
      </c>
      <c r="E29" s="91" t="s">
        <v>0</v>
      </c>
      <c r="F29" s="91" t="s">
        <v>0</v>
      </c>
      <c r="G29" s="50" t="s">
        <v>0</v>
      </c>
      <c r="H29" s="50">
        <f>+D29</f>
        <v>500</v>
      </c>
      <c r="I29" s="51"/>
      <c r="J29" s="135"/>
      <c r="K29" s="140"/>
      <c r="L29" s="80"/>
    </row>
    <row r="30" spans="1:12" ht="12.75" customHeight="1">
      <c r="A30" s="88" t="s">
        <v>80</v>
      </c>
      <c r="B30" s="89">
        <v>11562.787</v>
      </c>
      <c r="C30" s="89">
        <v>1889.56</v>
      </c>
      <c r="D30" s="89">
        <v>7739.5</v>
      </c>
      <c r="E30" s="89">
        <v>2148.7</v>
      </c>
      <c r="F30" s="89">
        <v>1473</v>
      </c>
      <c r="G30" s="50">
        <f t="shared" si="2"/>
        <v>-675.6999999999998</v>
      </c>
      <c r="H30" s="50">
        <f t="shared" si="3"/>
        <v>5849.9400000000005</v>
      </c>
      <c r="I30" s="51"/>
      <c r="J30" s="135"/>
      <c r="K30" s="140"/>
      <c r="L30" s="80"/>
    </row>
    <row r="31" spans="1:12" ht="12.75" customHeight="1">
      <c r="A31" s="90" t="s">
        <v>85</v>
      </c>
      <c r="B31" s="91">
        <v>5584.95</v>
      </c>
      <c r="C31" s="91">
        <v>1849.5</v>
      </c>
      <c r="D31" s="91">
        <v>2764.5</v>
      </c>
      <c r="E31" s="91">
        <v>751.7</v>
      </c>
      <c r="F31" s="91">
        <v>776</v>
      </c>
      <c r="G31" s="50">
        <f t="shared" si="2"/>
        <v>24.299999999999955</v>
      </c>
      <c r="H31" s="50">
        <f t="shared" si="3"/>
        <v>915</v>
      </c>
      <c r="I31" s="51"/>
      <c r="J31" s="141"/>
      <c r="K31" s="140"/>
      <c r="L31" s="80"/>
    </row>
    <row r="32" spans="1:12" ht="12.75" customHeight="1">
      <c r="A32" s="90" t="s">
        <v>86</v>
      </c>
      <c r="B32" s="91">
        <v>4714.4</v>
      </c>
      <c r="C32" s="91">
        <v>40.06</v>
      </c>
      <c r="D32" s="91">
        <v>2232.5</v>
      </c>
      <c r="E32" s="91" t="s">
        <v>0</v>
      </c>
      <c r="F32" s="91">
        <v>697</v>
      </c>
      <c r="G32" s="50">
        <f>+F32</f>
        <v>697</v>
      </c>
      <c r="H32" s="50">
        <f t="shared" si="3"/>
        <v>2192.44</v>
      </c>
      <c r="I32" s="51"/>
      <c r="J32" s="142"/>
      <c r="K32" s="140"/>
      <c r="L32" s="80"/>
    </row>
    <row r="33" spans="1:12" ht="12.75" customHeight="1">
      <c r="A33" s="90" t="s">
        <v>87</v>
      </c>
      <c r="B33" s="91">
        <v>1263.437</v>
      </c>
      <c r="C33" s="91" t="s">
        <v>0</v>
      </c>
      <c r="D33" s="91">
        <v>1397</v>
      </c>
      <c r="E33" s="91">
        <v>1397</v>
      </c>
      <c r="F33" s="91" t="s">
        <v>0</v>
      </c>
      <c r="G33" s="50">
        <f>-E33</f>
        <v>-1397</v>
      </c>
      <c r="H33" s="50">
        <f>+D33</f>
        <v>1397</v>
      </c>
      <c r="I33" s="72"/>
      <c r="J33" s="142"/>
      <c r="K33" s="140"/>
      <c r="L33" s="80"/>
    </row>
    <row r="34" spans="1:12" ht="12.75" customHeight="1">
      <c r="A34" s="90" t="s">
        <v>88</v>
      </c>
      <c r="B34" s="91" t="s">
        <v>0</v>
      </c>
      <c r="C34" s="91" t="s">
        <v>0</v>
      </c>
      <c r="D34" s="91">
        <v>1345.5</v>
      </c>
      <c r="E34" s="91" t="s">
        <v>0</v>
      </c>
      <c r="F34" s="91" t="s">
        <v>0</v>
      </c>
      <c r="G34" s="50" t="s">
        <v>0</v>
      </c>
      <c r="H34" s="50">
        <f>+D34</f>
        <v>1345.5</v>
      </c>
      <c r="I34" s="72"/>
      <c r="J34" s="142"/>
      <c r="K34" s="140"/>
      <c r="L34" s="80"/>
    </row>
    <row r="35" spans="1:12" ht="12.75" customHeight="1">
      <c r="A35" s="92" t="s">
        <v>82</v>
      </c>
      <c r="B35" s="89">
        <v>7994.65</v>
      </c>
      <c r="C35" s="89">
        <v>1818.8</v>
      </c>
      <c r="D35" s="89">
        <v>3585</v>
      </c>
      <c r="E35" s="89">
        <v>600</v>
      </c>
      <c r="F35" s="89">
        <v>800</v>
      </c>
      <c r="G35" s="50">
        <f t="shared" si="2"/>
        <v>200</v>
      </c>
      <c r="H35" s="50">
        <f t="shared" si="3"/>
        <v>1766.2</v>
      </c>
      <c r="I35" s="68"/>
      <c r="J35" s="142"/>
      <c r="K35" s="140"/>
      <c r="L35" s="80"/>
    </row>
    <row r="36" spans="1:12" ht="12.75" customHeight="1">
      <c r="A36" s="90" t="s">
        <v>85</v>
      </c>
      <c r="B36" s="91">
        <v>4758.5</v>
      </c>
      <c r="C36" s="91">
        <v>1779.5</v>
      </c>
      <c r="D36" s="91">
        <v>1385</v>
      </c>
      <c r="E36" s="91">
        <v>200</v>
      </c>
      <c r="F36" s="91">
        <v>400</v>
      </c>
      <c r="G36" s="50">
        <f t="shared" si="2"/>
        <v>200</v>
      </c>
      <c r="H36" s="50">
        <f t="shared" si="3"/>
        <v>-394.5</v>
      </c>
      <c r="I36" s="68"/>
      <c r="J36" s="142"/>
      <c r="K36" s="140"/>
      <c r="L36" s="80"/>
    </row>
    <row r="37" spans="1:12" ht="12.75" customHeight="1">
      <c r="A37" s="90" t="s">
        <v>86</v>
      </c>
      <c r="B37" s="91">
        <v>2140.85</v>
      </c>
      <c r="C37" s="91" t="s">
        <v>0</v>
      </c>
      <c r="D37" s="91">
        <v>1100</v>
      </c>
      <c r="E37" s="91" t="s">
        <v>0</v>
      </c>
      <c r="F37" s="91">
        <v>400</v>
      </c>
      <c r="G37" s="50">
        <f>+F37</f>
        <v>400</v>
      </c>
      <c r="H37" s="50">
        <f>+D37</f>
        <v>1100</v>
      </c>
      <c r="I37" s="68"/>
      <c r="J37" s="142"/>
      <c r="K37" s="140"/>
      <c r="L37" s="80"/>
    </row>
    <row r="38" spans="1:12" ht="12.75" customHeight="1">
      <c r="A38" s="90" t="s">
        <v>87</v>
      </c>
      <c r="B38" s="91">
        <v>1095.3</v>
      </c>
      <c r="C38" s="91">
        <v>39.3</v>
      </c>
      <c r="D38" s="91">
        <v>400</v>
      </c>
      <c r="E38" s="91">
        <v>400</v>
      </c>
      <c r="F38" s="91" t="s">
        <v>0</v>
      </c>
      <c r="G38" s="50">
        <f>-E38</f>
        <v>-400</v>
      </c>
      <c r="H38" s="50">
        <f t="shared" si="3"/>
        <v>360.7</v>
      </c>
      <c r="I38" s="68"/>
      <c r="J38" s="142"/>
      <c r="K38" s="140"/>
      <c r="L38" s="80"/>
    </row>
    <row r="39" spans="1:12" ht="12.75" customHeight="1">
      <c r="A39" s="90" t="s">
        <v>88</v>
      </c>
      <c r="B39" s="91" t="s">
        <v>0</v>
      </c>
      <c r="C39" s="91" t="s">
        <v>0</v>
      </c>
      <c r="D39" s="91">
        <v>700</v>
      </c>
      <c r="E39" s="91" t="s">
        <v>0</v>
      </c>
      <c r="F39" s="91" t="s">
        <v>0</v>
      </c>
      <c r="G39" s="50" t="s">
        <v>0</v>
      </c>
      <c r="H39" s="50">
        <f>+D39</f>
        <v>700</v>
      </c>
      <c r="I39" s="68"/>
      <c r="J39" s="142"/>
      <c r="K39" s="140"/>
      <c r="L39" s="80"/>
    </row>
    <row r="40" spans="1:12" ht="12.75" customHeight="1">
      <c r="A40" s="92" t="s">
        <v>83</v>
      </c>
      <c r="B40" s="96">
        <v>16.530439658354517</v>
      </c>
      <c r="C40" s="96">
        <v>17.37924326465927</v>
      </c>
      <c r="D40" s="96">
        <v>13.146958333333334</v>
      </c>
      <c r="E40" s="96">
        <v>13.7</v>
      </c>
      <c r="F40" s="96">
        <v>10.572</v>
      </c>
      <c r="G40" s="50">
        <f t="shared" si="2"/>
        <v>-3.128</v>
      </c>
      <c r="H40" s="50">
        <f t="shared" si="3"/>
        <v>-4.232284931325935</v>
      </c>
      <c r="I40" s="68"/>
      <c r="J40" s="142"/>
      <c r="K40" s="140"/>
      <c r="L40" s="80"/>
    </row>
    <row r="41" spans="1:12" ht="12.75" customHeight="1">
      <c r="A41" s="90" t="s">
        <v>85</v>
      </c>
      <c r="B41" s="97">
        <v>16.118000000000002</v>
      </c>
      <c r="C41" s="97">
        <v>17.2225</v>
      </c>
      <c r="D41" s="97">
        <v>11.36</v>
      </c>
      <c r="E41" s="97">
        <v>10.9</v>
      </c>
      <c r="F41" s="97">
        <v>9.93</v>
      </c>
      <c r="G41" s="50">
        <f t="shared" si="2"/>
        <v>-0.9700000000000006</v>
      </c>
      <c r="H41" s="50">
        <f t="shared" si="3"/>
        <v>-5.862500000000001</v>
      </c>
      <c r="I41" s="68"/>
      <c r="J41" s="141"/>
      <c r="K41" s="140"/>
      <c r="L41" s="80"/>
    </row>
    <row r="42" spans="1:11" ht="12.75" customHeight="1">
      <c r="A42" s="90" t="s">
        <v>86</v>
      </c>
      <c r="B42" s="97">
        <v>15.87049164520643</v>
      </c>
      <c r="C42" s="97" t="s">
        <v>0</v>
      </c>
      <c r="D42" s="97">
        <v>11.985</v>
      </c>
      <c r="E42" s="97" t="s">
        <v>0</v>
      </c>
      <c r="F42" s="97">
        <v>11</v>
      </c>
      <c r="G42" s="50">
        <f>+F42</f>
        <v>11</v>
      </c>
      <c r="H42" s="50">
        <f>+D42</f>
        <v>11.985</v>
      </c>
      <c r="I42" s="68"/>
      <c r="J42" s="5"/>
      <c r="K42" s="5"/>
    </row>
    <row r="43" spans="1:12" ht="12.75" customHeight="1">
      <c r="A43" s="90" t="s">
        <v>87</v>
      </c>
      <c r="B43" s="97">
        <v>19.1225</v>
      </c>
      <c r="C43" s="97">
        <v>20.02</v>
      </c>
      <c r="D43" s="97">
        <v>15.1</v>
      </c>
      <c r="E43" s="97">
        <v>15.1</v>
      </c>
      <c r="F43" s="97" t="s">
        <v>0</v>
      </c>
      <c r="G43" s="50">
        <f>-E43</f>
        <v>-15.1</v>
      </c>
      <c r="H43" s="50">
        <f t="shared" si="3"/>
        <v>-4.92</v>
      </c>
      <c r="I43" s="72"/>
      <c r="J43" s="142"/>
      <c r="K43" s="140"/>
      <c r="L43" s="67"/>
    </row>
    <row r="44" spans="1:12" ht="12.75" customHeight="1">
      <c r="A44" s="46" t="s">
        <v>88</v>
      </c>
      <c r="B44" s="70" t="s">
        <v>0</v>
      </c>
      <c r="C44" s="70" t="s">
        <v>0</v>
      </c>
      <c r="D44" s="97">
        <v>18</v>
      </c>
      <c r="E44" s="97" t="s">
        <v>0</v>
      </c>
      <c r="F44" s="97" t="s">
        <v>0</v>
      </c>
      <c r="G44" s="50" t="s">
        <v>0</v>
      </c>
      <c r="H44" s="50">
        <f>+D44</f>
        <v>18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213" t="s">
        <v>89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214" t="s">
        <v>90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104" t="s">
        <v>2</v>
      </c>
      <c r="C48" s="151" t="s">
        <v>50</v>
      </c>
      <c r="D48" s="151" t="s">
        <v>51</v>
      </c>
      <c r="E48" s="39" t="s">
        <v>18</v>
      </c>
      <c r="F48" s="39" t="s">
        <v>19</v>
      </c>
      <c r="G48" s="42" t="s">
        <v>28</v>
      </c>
      <c r="H48" s="42" t="s">
        <v>52</v>
      </c>
    </row>
    <row r="49" spans="1:12" ht="12.75" customHeight="1">
      <c r="A49" s="88" t="s">
        <v>76</v>
      </c>
      <c r="B49" s="89">
        <v>340</v>
      </c>
      <c r="C49" s="89" t="s">
        <v>0</v>
      </c>
      <c r="D49" s="89" t="s">
        <v>0</v>
      </c>
      <c r="E49" s="89" t="s">
        <v>0</v>
      </c>
      <c r="F49" s="89" t="s">
        <v>0</v>
      </c>
      <c r="G49" s="133" t="s">
        <v>0</v>
      </c>
      <c r="H49" s="133" t="s">
        <v>0</v>
      </c>
      <c r="I49" s="68"/>
      <c r="J49" s="68"/>
      <c r="K49" s="66"/>
      <c r="L49" s="80"/>
    </row>
    <row r="50" spans="1:12" ht="12.75" customHeight="1">
      <c r="A50" s="90" t="s">
        <v>87</v>
      </c>
      <c r="B50" s="91">
        <v>340</v>
      </c>
      <c r="C50" s="89" t="s">
        <v>0</v>
      </c>
      <c r="D50" s="89" t="s">
        <v>0</v>
      </c>
      <c r="E50" s="89" t="s">
        <v>0</v>
      </c>
      <c r="F50" s="89" t="s">
        <v>0</v>
      </c>
      <c r="G50" s="133" t="s">
        <v>0</v>
      </c>
      <c r="H50" s="133" t="s">
        <v>0</v>
      </c>
      <c r="I50" s="51"/>
      <c r="J50" s="51"/>
      <c r="K50" s="80"/>
      <c r="L50" s="80"/>
    </row>
    <row r="51" spans="1:12" ht="12.75" customHeight="1">
      <c r="A51" s="88" t="s">
        <v>80</v>
      </c>
      <c r="B51" s="89">
        <v>49.4</v>
      </c>
      <c r="C51" s="89" t="s">
        <v>0</v>
      </c>
      <c r="D51" s="89" t="s">
        <v>0</v>
      </c>
      <c r="E51" s="89" t="s">
        <v>0</v>
      </c>
      <c r="F51" s="89" t="s">
        <v>0</v>
      </c>
      <c r="G51" s="133" t="s">
        <v>0</v>
      </c>
      <c r="H51" s="133" t="s">
        <v>0</v>
      </c>
      <c r="I51" s="51"/>
      <c r="J51" s="51"/>
      <c r="K51" s="80"/>
      <c r="L51" s="80"/>
    </row>
    <row r="52" spans="1:12" ht="12.75" customHeight="1">
      <c r="A52" s="90" t="s">
        <v>87</v>
      </c>
      <c r="B52" s="91">
        <v>49.4</v>
      </c>
      <c r="C52" s="89" t="s">
        <v>0</v>
      </c>
      <c r="D52" s="89" t="s">
        <v>0</v>
      </c>
      <c r="E52" s="89" t="s">
        <v>0</v>
      </c>
      <c r="F52" s="89" t="s">
        <v>0</v>
      </c>
      <c r="G52" s="133" t="s">
        <v>0</v>
      </c>
      <c r="H52" s="133" t="s">
        <v>0</v>
      </c>
      <c r="I52" s="72"/>
      <c r="J52" s="68"/>
      <c r="K52" s="80"/>
      <c r="L52" s="80"/>
    </row>
    <row r="53" spans="1:12" ht="12.75" customHeight="1">
      <c r="A53" s="92" t="s">
        <v>82</v>
      </c>
      <c r="B53" s="89">
        <v>49.4</v>
      </c>
      <c r="C53" s="89" t="s">
        <v>0</v>
      </c>
      <c r="D53" s="89" t="s">
        <v>0</v>
      </c>
      <c r="E53" s="89" t="s">
        <v>0</v>
      </c>
      <c r="F53" s="89" t="s">
        <v>0</v>
      </c>
      <c r="G53" s="133" t="s">
        <v>0</v>
      </c>
      <c r="H53" s="133" t="s">
        <v>0</v>
      </c>
      <c r="I53" s="68"/>
      <c r="J53" s="68"/>
      <c r="K53" s="80"/>
      <c r="L53" s="80"/>
    </row>
    <row r="54" spans="1:12" ht="12.75" customHeight="1">
      <c r="A54" s="90" t="s">
        <v>87</v>
      </c>
      <c r="B54" s="91">
        <v>49.4</v>
      </c>
      <c r="C54" s="89" t="s">
        <v>0</v>
      </c>
      <c r="D54" s="89" t="s">
        <v>0</v>
      </c>
      <c r="E54" s="89" t="s">
        <v>0</v>
      </c>
      <c r="F54" s="89" t="s">
        <v>0</v>
      </c>
      <c r="G54" s="133" t="s">
        <v>0</v>
      </c>
      <c r="H54" s="133" t="s">
        <v>0</v>
      </c>
      <c r="I54" s="68"/>
      <c r="J54" s="68"/>
      <c r="K54" s="80"/>
      <c r="L54" s="80"/>
    </row>
    <row r="55" spans="1:12" ht="12.75" customHeight="1">
      <c r="A55" s="92" t="s">
        <v>83</v>
      </c>
      <c r="B55" s="96">
        <v>1.75</v>
      </c>
      <c r="C55" s="89" t="s">
        <v>0</v>
      </c>
      <c r="D55" s="89" t="s">
        <v>0</v>
      </c>
      <c r="E55" s="89" t="s">
        <v>0</v>
      </c>
      <c r="F55" s="89" t="s">
        <v>0</v>
      </c>
      <c r="G55" s="133" t="s">
        <v>0</v>
      </c>
      <c r="H55" s="133" t="s">
        <v>0</v>
      </c>
      <c r="I55" s="68"/>
      <c r="J55" s="68"/>
      <c r="K55" s="80"/>
      <c r="L55" s="80"/>
    </row>
    <row r="56" spans="1:12" ht="12.75" customHeight="1">
      <c r="A56" s="90" t="s">
        <v>87</v>
      </c>
      <c r="B56" s="97">
        <v>1.75</v>
      </c>
      <c r="C56" s="89" t="s">
        <v>0</v>
      </c>
      <c r="D56" s="89" t="s">
        <v>0</v>
      </c>
      <c r="E56" s="89" t="s">
        <v>0</v>
      </c>
      <c r="F56" s="89" t="s">
        <v>0</v>
      </c>
      <c r="G56" s="133" t="s">
        <v>0</v>
      </c>
      <c r="H56" s="133" t="s">
        <v>0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 topLeftCell="A1">
      <selection activeCell="J8" sqref="J8"/>
    </sheetView>
  </sheetViews>
  <sheetFormatPr defaultColWidth="9.00390625" defaultRowHeight="12.75"/>
  <cols>
    <col min="1" max="1" width="27.25390625" style="145" customWidth="1"/>
    <col min="2" max="2" width="10.75390625" style="145" customWidth="1"/>
    <col min="3" max="4" width="11.125" style="145" customWidth="1"/>
    <col min="5" max="8" width="10.75390625" style="145" customWidth="1"/>
    <col min="9" max="9" width="9.00390625" style="145" customWidth="1"/>
    <col min="10" max="10" width="11.125" style="145" customWidth="1"/>
    <col min="11" max="16384" width="9.125" style="145" customWidth="1"/>
  </cols>
  <sheetData>
    <row r="1" spans="1:10" ht="12.75">
      <c r="A1" s="32" t="s">
        <v>91</v>
      </c>
      <c r="B1" s="144"/>
      <c r="J1" s="146"/>
    </row>
    <row r="2" spans="1:11" s="149" customFormat="1" ht="12.75">
      <c r="A2" s="4" t="s">
        <v>92</v>
      </c>
      <c r="B2" s="147"/>
      <c r="C2" s="148"/>
      <c r="D2" s="148"/>
      <c r="E2" s="148"/>
      <c r="F2" s="148"/>
      <c r="G2" s="148"/>
      <c r="K2" s="150"/>
    </row>
    <row r="3" spans="1:13" ht="26.25" customHeight="1">
      <c r="A3" s="103"/>
      <c r="B3" s="104" t="s">
        <v>2</v>
      </c>
      <c r="C3" s="151" t="s">
        <v>50</v>
      </c>
      <c r="D3" s="151" t="s">
        <v>51</v>
      </c>
      <c r="E3" s="39" t="s">
        <v>18</v>
      </c>
      <c r="F3" s="39" t="s">
        <v>19</v>
      </c>
      <c r="G3" s="42" t="s">
        <v>28</v>
      </c>
      <c r="H3" s="42" t="s">
        <v>52</v>
      </c>
      <c r="I3" s="106"/>
      <c r="J3" s="152"/>
      <c r="K3" s="152"/>
      <c r="L3" s="153"/>
      <c r="M3" s="154"/>
    </row>
    <row r="4" spans="1:13" ht="12.75" customHeight="1">
      <c r="A4" s="155" t="s">
        <v>55</v>
      </c>
      <c r="B4" s="166">
        <v>3.969491370853831</v>
      </c>
      <c r="C4" s="166">
        <v>7.605701559692379</v>
      </c>
      <c r="D4" s="166">
        <v>1.3318969366794677</v>
      </c>
      <c r="E4" s="166">
        <v>1.64</v>
      </c>
      <c r="F4" s="166">
        <v>1.1307862189030864</v>
      </c>
      <c r="G4" s="108">
        <f>F4-E4</f>
        <v>-0.5092137810969135</v>
      </c>
      <c r="H4" s="108">
        <f>+D4-C4</f>
        <v>-6.273804623012912</v>
      </c>
      <c r="I4" s="152"/>
      <c r="J4" s="200"/>
      <c r="K4" s="200"/>
      <c r="L4" s="152"/>
      <c r="M4" s="152"/>
    </row>
    <row r="5" spans="1:13" ht="12.75">
      <c r="A5" s="111" t="s">
        <v>93</v>
      </c>
      <c r="B5" s="156">
        <v>4.79482024017098</v>
      </c>
      <c r="C5" s="156">
        <v>6.890935420299213</v>
      </c>
      <c r="D5" s="156">
        <v>2</v>
      </c>
      <c r="E5" s="156">
        <v>2</v>
      </c>
      <c r="F5" s="156" t="s">
        <v>0</v>
      </c>
      <c r="G5" s="108" t="str">
        <f>F5</f>
        <v>-</v>
      </c>
      <c r="H5" s="108">
        <f>+D5-C5</f>
        <v>-4.890935420299213</v>
      </c>
      <c r="I5" s="203"/>
      <c r="J5" s="201"/>
      <c r="K5" s="200"/>
      <c r="L5" s="157"/>
      <c r="M5" s="157"/>
    </row>
    <row r="6" spans="1:13" ht="12.75" customHeight="1">
      <c r="A6" s="111" t="s">
        <v>94</v>
      </c>
      <c r="B6" s="156">
        <v>3.7245906684030565</v>
      </c>
      <c r="C6" s="156">
        <v>6.943274247360849</v>
      </c>
      <c r="D6" s="156">
        <v>1.1858242479203092</v>
      </c>
      <c r="E6" s="156">
        <v>1.5</v>
      </c>
      <c r="F6" s="156">
        <v>1.051151014091432</v>
      </c>
      <c r="G6" s="108">
        <f>F6-E6</f>
        <v>-0.44884898590856803</v>
      </c>
      <c r="H6" s="108">
        <f>+D6-C6</f>
        <v>-5.7574499994405395</v>
      </c>
      <c r="I6" s="196"/>
      <c r="J6" s="201"/>
      <c r="K6" s="200"/>
      <c r="L6" s="159"/>
      <c r="M6" s="159"/>
    </row>
    <row r="7" spans="1:13" ht="12.75" customHeight="1">
      <c r="A7" s="111" t="s">
        <v>95</v>
      </c>
      <c r="B7" s="156">
        <v>4.608242303947717</v>
      </c>
      <c r="C7" s="156">
        <v>8.518545183882365</v>
      </c>
      <c r="D7" s="156">
        <v>1.5000000000000002</v>
      </c>
      <c r="E7" s="156">
        <v>1.5</v>
      </c>
      <c r="F7" s="156">
        <v>1.5</v>
      </c>
      <c r="G7" s="108">
        <f>F7-E7</f>
        <v>0</v>
      </c>
      <c r="H7" s="108">
        <f>+D7-C7</f>
        <v>-7.018545183882365</v>
      </c>
      <c r="I7" s="196"/>
      <c r="J7" s="201"/>
      <c r="K7" s="200"/>
      <c r="L7" s="159"/>
      <c r="M7" s="159"/>
    </row>
    <row r="8" spans="1:13" ht="12.75" customHeight="1">
      <c r="A8" s="111" t="s">
        <v>96</v>
      </c>
      <c r="B8" s="156">
        <v>1.5</v>
      </c>
      <c r="C8" s="156">
        <v>1.5</v>
      </c>
      <c r="D8" s="156">
        <v>1.5</v>
      </c>
      <c r="E8" s="156">
        <v>1.5</v>
      </c>
      <c r="F8" s="156" t="s">
        <v>0</v>
      </c>
      <c r="G8" s="108" t="str">
        <f>F8</f>
        <v>-</v>
      </c>
      <c r="H8" s="108">
        <f>+D8</f>
        <v>1.5</v>
      </c>
      <c r="I8" s="196"/>
      <c r="J8" s="200"/>
      <c r="K8" s="200"/>
      <c r="L8" s="159"/>
      <c r="M8" s="159"/>
    </row>
    <row r="9" spans="1:13" ht="12.75" customHeight="1">
      <c r="A9" s="111" t="s">
        <v>97</v>
      </c>
      <c r="B9" s="160" t="s">
        <v>0</v>
      </c>
      <c r="C9" s="160" t="s">
        <v>0</v>
      </c>
      <c r="D9" s="160">
        <v>1.7388445831818862</v>
      </c>
      <c r="E9" s="160">
        <v>1.7</v>
      </c>
      <c r="F9" s="160">
        <v>1.8</v>
      </c>
      <c r="G9" s="108">
        <f>F9</f>
        <v>1.8</v>
      </c>
      <c r="H9" s="108">
        <f>+D9</f>
        <v>1.7388445831818862</v>
      </c>
      <c r="I9" s="157"/>
      <c r="J9" s="200"/>
      <c r="K9" s="200"/>
      <c r="L9" s="157"/>
      <c r="M9" s="157"/>
    </row>
    <row r="10" spans="1:13" ht="12.75" customHeight="1">
      <c r="A10" s="111" t="s">
        <v>98</v>
      </c>
      <c r="B10" s="160" t="s">
        <v>0</v>
      </c>
      <c r="C10" s="160" t="s">
        <v>0</v>
      </c>
      <c r="D10" s="160" t="s">
        <v>0</v>
      </c>
      <c r="E10" s="160" t="s">
        <v>0</v>
      </c>
      <c r="F10" s="160" t="s">
        <v>0</v>
      </c>
      <c r="G10" s="198" t="s">
        <v>0</v>
      </c>
      <c r="H10" s="198" t="s">
        <v>0</v>
      </c>
      <c r="I10" s="157"/>
      <c r="J10" s="150"/>
      <c r="K10" s="200"/>
      <c r="L10" s="157"/>
      <c r="M10" s="157"/>
    </row>
    <row r="11" spans="1:13" ht="12.75" customHeight="1">
      <c r="A11" s="111" t="s">
        <v>99</v>
      </c>
      <c r="B11" s="160" t="s">
        <v>0</v>
      </c>
      <c r="C11" s="160" t="s">
        <v>0</v>
      </c>
      <c r="D11" s="160" t="s">
        <v>0</v>
      </c>
      <c r="E11" s="160" t="s">
        <v>0</v>
      </c>
      <c r="F11" s="160" t="s">
        <v>0</v>
      </c>
      <c r="G11" s="198" t="s">
        <v>0</v>
      </c>
      <c r="H11" s="198" t="s">
        <v>0</v>
      </c>
      <c r="I11" s="157"/>
      <c r="J11" s="150"/>
      <c r="K11" s="150"/>
      <c r="L11" s="157"/>
      <c r="M11" s="157"/>
    </row>
    <row r="12" spans="1:13" ht="12.75" customHeight="1">
      <c r="A12" s="111" t="s">
        <v>100</v>
      </c>
      <c r="B12" s="160" t="s">
        <v>0</v>
      </c>
      <c r="C12" s="160" t="s">
        <v>0</v>
      </c>
      <c r="D12" s="160" t="s">
        <v>0</v>
      </c>
      <c r="E12" s="160" t="s">
        <v>0</v>
      </c>
      <c r="F12" s="160" t="s">
        <v>0</v>
      </c>
      <c r="G12" s="198" t="s">
        <v>0</v>
      </c>
      <c r="H12" s="198" t="s">
        <v>0</v>
      </c>
      <c r="I12" s="157"/>
      <c r="J12" s="150"/>
      <c r="K12" s="150"/>
      <c r="L12" s="157"/>
      <c r="M12" s="157"/>
    </row>
    <row r="13" spans="1:13" ht="12.75" customHeight="1">
      <c r="A13" s="111" t="s">
        <v>101</v>
      </c>
      <c r="B13" s="160" t="s">
        <v>0</v>
      </c>
      <c r="C13" s="160" t="s">
        <v>0</v>
      </c>
      <c r="D13" s="160" t="s">
        <v>0</v>
      </c>
      <c r="E13" s="160" t="s">
        <v>0</v>
      </c>
      <c r="F13" s="160" t="s">
        <v>0</v>
      </c>
      <c r="G13" s="198" t="s">
        <v>0</v>
      </c>
      <c r="H13" s="198" t="s">
        <v>0</v>
      </c>
      <c r="I13" s="157"/>
      <c r="J13" s="161"/>
      <c r="K13" s="162"/>
      <c r="L13" s="157"/>
      <c r="M13" s="157"/>
    </row>
    <row r="14" spans="1:13" ht="12.75" customHeight="1">
      <c r="A14" s="155" t="s">
        <v>102</v>
      </c>
      <c r="B14" s="166">
        <v>6.889275128289065</v>
      </c>
      <c r="C14" s="166">
        <v>13.253059036600666</v>
      </c>
      <c r="D14" s="166">
        <v>2.6042270920948907</v>
      </c>
      <c r="E14" s="166">
        <v>1.63</v>
      </c>
      <c r="F14" s="166">
        <v>1.6015683851473166</v>
      </c>
      <c r="G14" s="108">
        <f>F14-E14</f>
        <v>-0.028431614852683307</v>
      </c>
      <c r="H14" s="108">
        <f>+D14-C14</f>
        <v>-10.648831944505776</v>
      </c>
      <c r="I14" s="163"/>
      <c r="J14" s="202"/>
      <c r="K14" s="200"/>
      <c r="L14" s="163"/>
      <c r="M14" s="163"/>
    </row>
    <row r="15" spans="1:13" ht="12.75" customHeight="1">
      <c r="A15" s="111" t="s">
        <v>93</v>
      </c>
      <c r="B15" s="164" t="s">
        <v>0</v>
      </c>
      <c r="C15" s="164" t="s">
        <v>0</v>
      </c>
      <c r="D15" s="164" t="s">
        <v>0</v>
      </c>
      <c r="E15" s="164" t="s">
        <v>0</v>
      </c>
      <c r="F15" s="164" t="s">
        <v>0</v>
      </c>
      <c r="G15" s="108" t="s">
        <v>0</v>
      </c>
      <c r="H15" s="108" t="s">
        <v>0</v>
      </c>
      <c r="I15" s="159"/>
      <c r="J15" s="202"/>
      <c r="K15" s="200"/>
      <c r="L15" s="159"/>
      <c r="M15" s="159"/>
    </row>
    <row r="16" spans="1:13" ht="12.75" customHeight="1">
      <c r="A16" s="111" t="s">
        <v>94</v>
      </c>
      <c r="B16" s="164">
        <v>8.25</v>
      </c>
      <c r="C16" s="164">
        <v>11.75</v>
      </c>
      <c r="D16" s="164">
        <v>1.5</v>
      </c>
      <c r="E16" s="164" t="s">
        <v>0</v>
      </c>
      <c r="F16" s="164">
        <v>1.5</v>
      </c>
      <c r="G16" s="108" t="s">
        <v>0</v>
      </c>
      <c r="H16" s="108">
        <f>-C16</f>
        <v>-11.75</v>
      </c>
      <c r="I16" s="159"/>
      <c r="J16" s="202"/>
      <c r="K16" s="200"/>
      <c r="L16" s="159"/>
      <c r="M16" s="159"/>
    </row>
    <row r="17" spans="1:13" ht="12.75" customHeight="1">
      <c r="A17" s="111" t="s">
        <v>95</v>
      </c>
      <c r="B17" s="164">
        <v>3.305555555555555</v>
      </c>
      <c r="C17" s="164" t="s">
        <v>0</v>
      </c>
      <c r="D17" s="164">
        <v>1.7852682372977575</v>
      </c>
      <c r="E17" s="164">
        <v>1.5</v>
      </c>
      <c r="F17" s="164" t="s">
        <v>0</v>
      </c>
      <c r="G17" s="108" t="str">
        <f>F17</f>
        <v>-</v>
      </c>
      <c r="H17" s="108">
        <f>+D17</f>
        <v>1.7852682372977575</v>
      </c>
      <c r="I17" s="159"/>
      <c r="J17" s="202"/>
      <c r="K17" s="200"/>
      <c r="L17" s="159"/>
      <c r="M17" s="159"/>
    </row>
    <row r="18" spans="1:13" ht="12.75" customHeight="1">
      <c r="A18" s="111" t="s">
        <v>96</v>
      </c>
      <c r="B18" s="164">
        <v>6.68333333333334</v>
      </c>
      <c r="C18" s="164">
        <v>13.33333333333335</v>
      </c>
      <c r="D18" s="164">
        <v>1.6875354107648726</v>
      </c>
      <c r="E18" s="164">
        <v>1.5</v>
      </c>
      <c r="F18" s="164">
        <v>1.8</v>
      </c>
      <c r="G18" s="108">
        <f>F18-E18</f>
        <v>0.30000000000000004</v>
      </c>
      <c r="H18" s="108">
        <f>+D18-C18</f>
        <v>-11.645797922568477</v>
      </c>
      <c r="I18" s="159"/>
      <c r="J18" s="202"/>
      <c r="K18" s="200"/>
      <c r="L18" s="159"/>
      <c r="M18" s="159"/>
    </row>
    <row r="19" spans="1:13" ht="12.75" customHeight="1">
      <c r="A19" s="111" t="s">
        <v>97</v>
      </c>
      <c r="B19" s="160">
        <v>2</v>
      </c>
      <c r="C19" s="160" t="s">
        <v>0</v>
      </c>
      <c r="D19" s="160">
        <v>1.7036697247706423</v>
      </c>
      <c r="E19" s="160">
        <v>1.70366972477064</v>
      </c>
      <c r="F19" s="160" t="s">
        <v>0</v>
      </c>
      <c r="G19" s="108" t="str">
        <f>F19</f>
        <v>-</v>
      </c>
      <c r="H19" s="108">
        <f>+D19</f>
        <v>1.7036697247706423</v>
      </c>
      <c r="I19" s="159"/>
      <c r="J19" s="202"/>
      <c r="K19" s="200"/>
      <c r="L19" s="159"/>
      <c r="M19" s="159"/>
    </row>
    <row r="20" spans="1:13" ht="12.75" customHeight="1">
      <c r="A20" s="111" t="s">
        <v>98</v>
      </c>
      <c r="B20" s="160">
        <v>10</v>
      </c>
      <c r="C20" s="164">
        <v>10</v>
      </c>
      <c r="D20" s="160" t="s">
        <v>0</v>
      </c>
      <c r="E20" s="160" t="s">
        <v>0</v>
      </c>
      <c r="F20" s="160" t="s">
        <v>0</v>
      </c>
      <c r="G20" s="108" t="s">
        <v>0</v>
      </c>
      <c r="H20" s="108">
        <f>-C20</f>
        <v>-10</v>
      </c>
      <c r="I20" s="159"/>
      <c r="J20" s="202"/>
      <c r="K20" s="200"/>
      <c r="L20" s="159"/>
      <c r="M20" s="159"/>
    </row>
    <row r="21" spans="1:13" ht="12.75" customHeight="1">
      <c r="A21" s="111" t="s">
        <v>99</v>
      </c>
      <c r="B21" s="164">
        <v>12</v>
      </c>
      <c r="C21" s="164">
        <v>16</v>
      </c>
      <c r="D21" s="164" t="s">
        <v>0</v>
      </c>
      <c r="E21" s="164" t="s">
        <v>0</v>
      </c>
      <c r="F21" s="160" t="s">
        <v>0</v>
      </c>
      <c r="G21" s="108" t="s">
        <v>0</v>
      </c>
      <c r="H21" s="108">
        <f>-C21</f>
        <v>-16</v>
      </c>
      <c r="I21" s="159"/>
      <c r="J21" s="202"/>
      <c r="K21" s="200"/>
      <c r="L21" s="159"/>
      <c r="M21" s="159"/>
    </row>
    <row r="22" spans="1:13" ht="12.75" customHeight="1">
      <c r="A22" s="111" t="s">
        <v>100</v>
      </c>
      <c r="B22" s="164">
        <v>10.588235294117649</v>
      </c>
      <c r="C22" s="164" t="s">
        <v>0</v>
      </c>
      <c r="D22" s="164" t="s">
        <v>0</v>
      </c>
      <c r="E22" s="164" t="s">
        <v>0</v>
      </c>
      <c r="F22" s="160" t="s">
        <v>0</v>
      </c>
      <c r="G22" s="108" t="s">
        <v>0</v>
      </c>
      <c r="H22" s="108" t="s">
        <v>0</v>
      </c>
      <c r="I22" s="159"/>
      <c r="J22" s="158"/>
      <c r="K22" s="200"/>
      <c r="L22" s="159"/>
      <c r="M22" s="159"/>
    </row>
    <row r="23" spans="1:13" ht="12.75" customHeight="1">
      <c r="A23" s="111" t="s">
        <v>101</v>
      </c>
      <c r="B23" s="160" t="s">
        <v>0</v>
      </c>
      <c r="C23" s="160" t="s">
        <v>0</v>
      </c>
      <c r="D23" s="160">
        <v>6.7</v>
      </c>
      <c r="E23" s="164" t="s">
        <v>0</v>
      </c>
      <c r="F23" s="160" t="s">
        <v>0</v>
      </c>
      <c r="G23" s="108" t="s">
        <v>0</v>
      </c>
      <c r="H23" s="108">
        <f>+D23</f>
        <v>6.7</v>
      </c>
      <c r="I23" s="159"/>
      <c r="J23" s="161"/>
      <c r="K23" s="200"/>
      <c r="L23" s="159"/>
      <c r="M23" s="159"/>
    </row>
    <row r="24" spans="1:13" ht="12.75" customHeight="1">
      <c r="A24" s="155" t="s">
        <v>103</v>
      </c>
      <c r="B24" s="166">
        <v>2</v>
      </c>
      <c r="C24" s="166" t="s">
        <v>0</v>
      </c>
      <c r="D24" s="166" t="s">
        <v>0</v>
      </c>
      <c r="E24" s="166" t="s">
        <v>0</v>
      </c>
      <c r="F24" s="166" t="s">
        <v>0</v>
      </c>
      <c r="G24" s="108" t="s">
        <v>0</v>
      </c>
      <c r="H24" s="108" t="s">
        <v>0</v>
      </c>
      <c r="I24" s="163"/>
      <c r="J24" s="158"/>
      <c r="K24" s="200"/>
      <c r="L24" s="163"/>
      <c r="M24" s="163"/>
    </row>
    <row r="25" spans="1:13" ht="12.75" customHeight="1">
      <c r="A25" s="111" t="s">
        <v>93</v>
      </c>
      <c r="B25" s="164" t="s">
        <v>0</v>
      </c>
      <c r="C25" s="164" t="s">
        <v>0</v>
      </c>
      <c r="D25" s="164" t="s">
        <v>0</v>
      </c>
      <c r="E25" s="164" t="s">
        <v>0</v>
      </c>
      <c r="F25" s="164" t="s">
        <v>0</v>
      </c>
      <c r="G25" s="138" t="s">
        <v>0</v>
      </c>
      <c r="H25" s="138" t="s">
        <v>0</v>
      </c>
      <c r="I25" s="159"/>
      <c r="J25" s="158"/>
      <c r="K25" s="200"/>
      <c r="L25" s="159"/>
      <c r="M25" s="159"/>
    </row>
    <row r="26" spans="1:13" ht="12.75" customHeight="1">
      <c r="A26" s="111" t="s">
        <v>94</v>
      </c>
      <c r="B26" s="164">
        <v>2</v>
      </c>
      <c r="C26" s="164" t="s">
        <v>0</v>
      </c>
      <c r="D26" s="164" t="s">
        <v>0</v>
      </c>
      <c r="E26" s="164" t="s">
        <v>0</v>
      </c>
      <c r="F26" s="164" t="s">
        <v>0</v>
      </c>
      <c r="G26" s="138" t="s">
        <v>0</v>
      </c>
      <c r="H26" s="138" t="s">
        <v>0</v>
      </c>
      <c r="I26" s="159"/>
      <c r="J26" s="158"/>
      <c r="K26" s="200"/>
      <c r="L26" s="159"/>
      <c r="M26" s="159"/>
    </row>
    <row r="27" spans="1:13" ht="12.75" customHeight="1">
      <c r="A27" s="111" t="s">
        <v>95</v>
      </c>
      <c r="B27" s="164">
        <v>2</v>
      </c>
      <c r="C27" s="164" t="s">
        <v>0</v>
      </c>
      <c r="D27" s="164" t="s">
        <v>0</v>
      </c>
      <c r="E27" s="164" t="s">
        <v>0</v>
      </c>
      <c r="F27" s="164" t="s">
        <v>0</v>
      </c>
      <c r="G27" s="138" t="s">
        <v>0</v>
      </c>
      <c r="H27" s="138" t="s">
        <v>0</v>
      </c>
      <c r="I27" s="159"/>
      <c r="J27" s="158"/>
      <c r="K27" s="200"/>
      <c r="L27" s="159"/>
      <c r="M27" s="159"/>
    </row>
    <row r="28" spans="1:13" ht="12.75" customHeight="1">
      <c r="A28" s="111" t="s">
        <v>96</v>
      </c>
      <c r="B28" s="164" t="s">
        <v>0</v>
      </c>
      <c r="C28" s="164" t="s">
        <v>0</v>
      </c>
      <c r="D28" s="164" t="s">
        <v>0</v>
      </c>
      <c r="E28" s="164" t="s">
        <v>0</v>
      </c>
      <c r="F28" s="164" t="s">
        <v>0</v>
      </c>
      <c r="G28" s="138" t="s">
        <v>0</v>
      </c>
      <c r="H28" s="138" t="s">
        <v>0</v>
      </c>
      <c r="I28" s="159"/>
      <c r="J28" s="158"/>
      <c r="K28" s="158"/>
      <c r="L28" s="159"/>
      <c r="M28" s="159"/>
    </row>
    <row r="29" spans="1:13" ht="12.75" customHeight="1">
      <c r="A29" s="111" t="s">
        <v>97</v>
      </c>
      <c r="B29" s="160" t="s">
        <v>0</v>
      </c>
      <c r="C29" s="160" t="s">
        <v>0</v>
      </c>
      <c r="D29" s="160" t="s">
        <v>0</v>
      </c>
      <c r="E29" s="160" t="s">
        <v>0</v>
      </c>
      <c r="F29" s="160" t="s">
        <v>0</v>
      </c>
      <c r="G29" s="198" t="s">
        <v>0</v>
      </c>
      <c r="H29" s="198" t="s">
        <v>0</v>
      </c>
      <c r="I29" s="159"/>
      <c r="J29" s="158"/>
      <c r="K29" s="158"/>
      <c r="L29" s="159"/>
      <c r="M29" s="159"/>
    </row>
    <row r="30" spans="1:13" ht="12.75" customHeight="1">
      <c r="A30" s="111" t="s">
        <v>98</v>
      </c>
      <c r="B30" s="160" t="s">
        <v>0</v>
      </c>
      <c r="C30" s="160" t="s">
        <v>0</v>
      </c>
      <c r="D30" s="160" t="s">
        <v>0</v>
      </c>
      <c r="E30" s="160" t="s">
        <v>0</v>
      </c>
      <c r="F30" s="160" t="s">
        <v>0</v>
      </c>
      <c r="G30" s="198" t="s">
        <v>0</v>
      </c>
      <c r="H30" s="198" t="s">
        <v>0</v>
      </c>
      <c r="I30" s="159"/>
      <c r="J30" s="158"/>
      <c r="K30" s="158"/>
      <c r="L30" s="159"/>
      <c r="M30" s="159"/>
    </row>
    <row r="31" spans="1:13" ht="12.75" customHeight="1">
      <c r="A31" s="111" t="s">
        <v>99</v>
      </c>
      <c r="B31" s="160" t="s">
        <v>0</v>
      </c>
      <c r="C31" s="160" t="s">
        <v>0</v>
      </c>
      <c r="D31" s="160" t="s">
        <v>0</v>
      </c>
      <c r="E31" s="160" t="s">
        <v>0</v>
      </c>
      <c r="F31" s="160" t="s">
        <v>0</v>
      </c>
      <c r="G31" s="198" t="s">
        <v>0</v>
      </c>
      <c r="H31" s="198" t="s">
        <v>0</v>
      </c>
      <c r="I31" s="159"/>
      <c r="J31" s="158"/>
      <c r="K31" s="158"/>
      <c r="L31" s="159"/>
      <c r="M31" s="159"/>
    </row>
    <row r="32" spans="1:13" ht="12.75" customHeight="1">
      <c r="A32" s="111" t="s">
        <v>100</v>
      </c>
      <c r="B32" s="160" t="s">
        <v>0</v>
      </c>
      <c r="C32" s="160" t="s">
        <v>0</v>
      </c>
      <c r="D32" s="160" t="s">
        <v>0</v>
      </c>
      <c r="E32" s="160" t="s">
        <v>0</v>
      </c>
      <c r="F32" s="160" t="s">
        <v>0</v>
      </c>
      <c r="G32" s="198" t="s">
        <v>0</v>
      </c>
      <c r="H32" s="198" t="s">
        <v>0</v>
      </c>
      <c r="I32" s="159"/>
      <c r="J32" s="158"/>
      <c r="K32" s="158"/>
      <c r="L32" s="159"/>
      <c r="M32" s="159"/>
    </row>
    <row r="33" spans="1:13" ht="12.75" customHeight="1">
      <c r="A33" s="111" t="s">
        <v>101</v>
      </c>
      <c r="B33" s="160" t="s">
        <v>0</v>
      </c>
      <c r="C33" s="160" t="s">
        <v>0</v>
      </c>
      <c r="D33" s="160" t="s">
        <v>0</v>
      </c>
      <c r="E33" s="160" t="s">
        <v>0</v>
      </c>
      <c r="F33" s="160" t="s">
        <v>0</v>
      </c>
      <c r="G33" s="198" t="s">
        <v>0</v>
      </c>
      <c r="H33" s="198" t="s">
        <v>0</v>
      </c>
      <c r="I33" s="159"/>
      <c r="J33" s="149"/>
      <c r="K33" s="149"/>
      <c r="L33" s="159"/>
      <c r="M33" s="159"/>
    </row>
    <row r="34" ht="12.75">
      <c r="D34" s="165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workbookViewId="0" topLeftCell="A43">
      <selection activeCell="N2" sqref="N2"/>
    </sheetView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104</v>
      </c>
    </row>
    <row r="2" spans="1:7" s="119" customFormat="1" ht="12.75" customHeight="1">
      <c r="A2" s="4" t="s">
        <v>21</v>
      </c>
      <c r="B2" s="118"/>
      <c r="C2" s="77"/>
      <c r="D2" s="77"/>
      <c r="E2" s="77"/>
      <c r="F2" s="77"/>
      <c r="G2" s="77"/>
    </row>
    <row r="3" spans="1:8" ht="24" customHeight="1">
      <c r="A3" s="103"/>
      <c r="B3" s="104" t="s">
        <v>2</v>
      </c>
      <c r="C3" s="151" t="s">
        <v>50</v>
      </c>
      <c r="D3" s="151" t="s">
        <v>51</v>
      </c>
      <c r="E3" s="39" t="s">
        <v>18</v>
      </c>
      <c r="F3" s="39" t="s">
        <v>19</v>
      </c>
      <c r="G3" s="42" t="s">
        <v>28</v>
      </c>
      <c r="H3" s="42" t="s">
        <v>52</v>
      </c>
    </row>
    <row r="4" spans="1:9" ht="12.75" customHeight="1">
      <c r="A4" s="105" t="s">
        <v>105</v>
      </c>
      <c r="B4" s="167">
        <v>6402.918100000001</v>
      </c>
      <c r="C4" s="167">
        <v>3744.0652</v>
      </c>
      <c r="D4" s="167">
        <f>D5+D15</f>
        <v>800.1067</v>
      </c>
      <c r="E4" s="167">
        <v>160.4484</v>
      </c>
      <c r="F4" s="167">
        <f>F5+F15</f>
        <v>282.17040000000003</v>
      </c>
      <c r="G4" s="138">
        <f>F4-E4</f>
        <v>121.72200000000004</v>
      </c>
      <c r="H4" s="108">
        <f>D4-C4</f>
        <v>-2943.9584999999997</v>
      </c>
      <c r="I4" s="120"/>
    </row>
    <row r="5" spans="1:9" ht="12.75" customHeight="1">
      <c r="A5" s="109" t="s">
        <v>55</v>
      </c>
      <c r="B5" s="136">
        <v>4515.2439</v>
      </c>
      <c r="C5" s="136">
        <v>2823.9835</v>
      </c>
      <c r="D5" s="136">
        <v>398.6132</v>
      </c>
      <c r="E5" s="136">
        <v>89.9284</v>
      </c>
      <c r="F5" s="167">
        <v>223.0969</v>
      </c>
      <c r="G5" s="138">
        <f>F5-E5</f>
        <v>133.1685</v>
      </c>
      <c r="H5" s="108">
        <f>D5-C5</f>
        <v>-2425.3702999999996</v>
      </c>
      <c r="I5" s="120"/>
    </row>
    <row r="6" spans="1:10" ht="12.75" customHeight="1">
      <c r="A6" s="110" t="s">
        <v>93</v>
      </c>
      <c r="B6" s="137">
        <v>824.7366999999999</v>
      </c>
      <c r="C6" s="137">
        <v>528.3821</v>
      </c>
      <c r="D6" s="137">
        <v>14.0244</v>
      </c>
      <c r="E6" s="137">
        <v>14.0244</v>
      </c>
      <c r="F6" s="137" t="s">
        <v>0</v>
      </c>
      <c r="G6" s="138" t="str">
        <f>F6</f>
        <v>-</v>
      </c>
      <c r="H6" s="108">
        <f>D6-C6</f>
        <v>-514.3577</v>
      </c>
      <c r="I6" s="120"/>
      <c r="J6" s="121"/>
    </row>
    <row r="7" spans="1:10" ht="12.75" customHeight="1">
      <c r="A7" s="110" t="s">
        <v>94</v>
      </c>
      <c r="B7" s="137">
        <v>2152.0083999999997</v>
      </c>
      <c r="C7" s="137">
        <v>1472.1394000000003</v>
      </c>
      <c r="D7" s="137">
        <v>271.1581</v>
      </c>
      <c r="E7" s="137">
        <v>9.904</v>
      </c>
      <c r="F7" s="137">
        <v>195.6579</v>
      </c>
      <c r="G7" s="138">
        <f>F7-E7</f>
        <v>185.75390000000002</v>
      </c>
      <c r="H7" s="108">
        <f>D7-C7</f>
        <v>-1200.9813000000004</v>
      </c>
      <c r="I7" s="120"/>
      <c r="J7" s="121"/>
    </row>
    <row r="8" spans="1:10" ht="12.75" customHeight="1">
      <c r="A8" s="110" t="s">
        <v>95</v>
      </c>
      <c r="B8" s="137">
        <v>1441.4638000000002</v>
      </c>
      <c r="C8" s="137">
        <v>726.427</v>
      </c>
      <c r="D8" s="137">
        <v>48.3087</v>
      </c>
      <c r="E8" s="137">
        <v>19.046</v>
      </c>
      <c r="F8" s="137">
        <v>9.271</v>
      </c>
      <c r="G8" s="138">
        <f>F8-E8</f>
        <v>-9.774999999999999</v>
      </c>
      <c r="H8" s="108">
        <f>D8-C8</f>
        <v>-678.1183</v>
      </c>
      <c r="I8" s="120"/>
      <c r="J8" s="121"/>
    </row>
    <row r="9" spans="1:10" ht="12.75" customHeight="1">
      <c r="A9" s="110" t="s">
        <v>96</v>
      </c>
      <c r="B9" s="137">
        <v>97.035</v>
      </c>
      <c r="C9" s="137">
        <v>97.035</v>
      </c>
      <c r="D9" s="137">
        <v>18.351</v>
      </c>
      <c r="E9" s="137">
        <v>18.351</v>
      </c>
      <c r="F9" s="137" t="s">
        <v>0</v>
      </c>
      <c r="G9" s="138" t="str">
        <f>F9</f>
        <v>-</v>
      </c>
      <c r="H9" s="108">
        <f>D9</f>
        <v>18.351</v>
      </c>
      <c r="I9" s="120"/>
      <c r="J9" s="121"/>
    </row>
    <row r="10" spans="1:10" ht="12.75" customHeight="1">
      <c r="A10" s="110" t="s">
        <v>97</v>
      </c>
      <c r="B10" s="137" t="s">
        <v>0</v>
      </c>
      <c r="C10" s="137" t="s">
        <v>0</v>
      </c>
      <c r="D10" s="137">
        <v>46.771</v>
      </c>
      <c r="E10" s="137">
        <v>28.603</v>
      </c>
      <c r="F10" s="137">
        <v>18.168</v>
      </c>
      <c r="G10" s="138">
        <f>F10</f>
        <v>18.168</v>
      </c>
      <c r="H10" s="108">
        <f>D10</f>
        <v>46.771</v>
      </c>
      <c r="I10" s="120"/>
      <c r="J10" s="121"/>
    </row>
    <row r="11" spans="1:10" ht="12.75" customHeight="1">
      <c r="A11" s="110" t="s">
        <v>98</v>
      </c>
      <c r="B11" s="137" t="s">
        <v>0</v>
      </c>
      <c r="C11" s="137" t="s">
        <v>0</v>
      </c>
      <c r="D11" s="137" t="s">
        <v>0</v>
      </c>
      <c r="E11" s="137" t="s">
        <v>0</v>
      </c>
      <c r="F11" s="137" t="s">
        <v>0</v>
      </c>
      <c r="G11" s="108" t="s">
        <v>0</v>
      </c>
      <c r="H11" s="108" t="s">
        <v>0</v>
      </c>
      <c r="J11" s="121"/>
    </row>
    <row r="12" spans="1:10" ht="12.75" customHeight="1">
      <c r="A12" s="110" t="s">
        <v>99</v>
      </c>
      <c r="B12" s="137" t="s">
        <v>0</v>
      </c>
      <c r="C12" s="137" t="s">
        <v>0</v>
      </c>
      <c r="D12" s="137" t="s">
        <v>0</v>
      </c>
      <c r="E12" s="137" t="s">
        <v>0</v>
      </c>
      <c r="F12" s="137" t="s">
        <v>0</v>
      </c>
      <c r="G12" s="108" t="s">
        <v>0</v>
      </c>
      <c r="H12" s="108" t="s">
        <v>0</v>
      </c>
      <c r="J12" s="121"/>
    </row>
    <row r="13" spans="1:10" ht="12.75" customHeight="1">
      <c r="A13" s="110" t="s">
        <v>100</v>
      </c>
      <c r="B13" s="137" t="s">
        <v>0</v>
      </c>
      <c r="C13" s="137" t="s">
        <v>0</v>
      </c>
      <c r="D13" s="137" t="s">
        <v>0</v>
      </c>
      <c r="E13" s="137" t="s">
        <v>0</v>
      </c>
      <c r="F13" s="137" t="s">
        <v>0</v>
      </c>
      <c r="G13" s="108" t="s">
        <v>0</v>
      </c>
      <c r="H13" s="108" t="s">
        <v>0</v>
      </c>
      <c r="J13" s="121"/>
    </row>
    <row r="14" spans="1:10" ht="12.75" customHeight="1">
      <c r="A14" s="110" t="s">
        <v>101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08" t="s">
        <v>0</v>
      </c>
      <c r="H14" s="108" t="s">
        <v>0</v>
      </c>
      <c r="J14" s="121"/>
    </row>
    <row r="15" spans="1:10" ht="22.5">
      <c r="A15" s="109" t="s">
        <v>102</v>
      </c>
      <c r="B15" s="136">
        <v>1852.0497</v>
      </c>
      <c r="C15" s="136">
        <v>920.0817</v>
      </c>
      <c r="D15" s="136">
        <v>401.4935</v>
      </c>
      <c r="E15" s="136">
        <v>70.52</v>
      </c>
      <c r="F15" s="136">
        <v>59.0735</v>
      </c>
      <c r="G15" s="138">
        <f>F15-E15</f>
        <v>-11.446499999999993</v>
      </c>
      <c r="H15" s="108">
        <f>D15-C15</f>
        <v>-518.5881999999999</v>
      </c>
      <c r="I15" s="120"/>
      <c r="J15" s="121"/>
    </row>
    <row r="16" spans="1:10" ht="12.75" customHeight="1">
      <c r="A16" s="110" t="s">
        <v>93</v>
      </c>
      <c r="B16" s="137" t="s">
        <v>0</v>
      </c>
      <c r="C16" s="137" t="s">
        <v>0</v>
      </c>
      <c r="D16" s="137" t="s">
        <v>0</v>
      </c>
      <c r="E16" s="137" t="s">
        <v>0</v>
      </c>
      <c r="F16" s="137" t="s">
        <v>0</v>
      </c>
      <c r="G16" s="138" t="s">
        <v>0</v>
      </c>
      <c r="H16" s="108" t="s">
        <v>0</v>
      </c>
      <c r="I16" s="120"/>
      <c r="J16" s="121"/>
    </row>
    <row r="17" spans="1:10" ht="12.75" customHeight="1">
      <c r="A17" s="110" t="s">
        <v>94</v>
      </c>
      <c r="B17" s="137">
        <v>362.0817</v>
      </c>
      <c r="C17" s="137">
        <v>330.0817</v>
      </c>
      <c r="D17" s="137">
        <v>39.0735</v>
      </c>
      <c r="E17" s="137" t="s">
        <v>0</v>
      </c>
      <c r="F17" s="137">
        <v>39.0735</v>
      </c>
      <c r="G17" s="138" t="s">
        <v>0</v>
      </c>
      <c r="H17" s="108">
        <f>-C17</f>
        <v>-330.0817</v>
      </c>
      <c r="I17" s="120"/>
      <c r="J17" s="121"/>
    </row>
    <row r="18" spans="1:10" ht="12.75" customHeight="1">
      <c r="A18" s="110" t="s">
        <v>95</v>
      </c>
      <c r="B18" s="137">
        <v>390</v>
      </c>
      <c r="C18" s="137" t="s">
        <v>0</v>
      </c>
      <c r="D18" s="137">
        <v>140.92</v>
      </c>
      <c r="E18" s="137">
        <v>6.92</v>
      </c>
      <c r="F18" s="137" t="s">
        <v>0</v>
      </c>
      <c r="G18" s="138" t="str">
        <f>F18</f>
        <v>-</v>
      </c>
      <c r="H18" s="108">
        <f>D18</f>
        <v>140.92</v>
      </c>
      <c r="I18" s="120"/>
      <c r="J18" s="121"/>
    </row>
    <row r="19" spans="1:10" ht="12.75" customHeight="1">
      <c r="A19" s="110" t="s">
        <v>96</v>
      </c>
      <c r="B19" s="137">
        <v>569.968</v>
      </c>
      <c r="C19" s="137">
        <v>400</v>
      </c>
      <c r="D19" s="137">
        <v>105.9</v>
      </c>
      <c r="E19" s="137">
        <v>20</v>
      </c>
      <c r="F19" s="137">
        <v>20</v>
      </c>
      <c r="G19" s="138">
        <f>F19-E19</f>
        <v>0</v>
      </c>
      <c r="H19" s="108">
        <f>D19-C19</f>
        <v>-294.1</v>
      </c>
      <c r="I19" s="120"/>
      <c r="J19" s="121"/>
    </row>
    <row r="20" spans="1:10" ht="12.75" customHeight="1">
      <c r="A20" s="110" t="s">
        <v>97</v>
      </c>
      <c r="B20" s="137">
        <v>20</v>
      </c>
      <c r="C20" s="137" t="s">
        <v>0</v>
      </c>
      <c r="D20" s="137">
        <v>43.6</v>
      </c>
      <c r="E20" s="137">
        <v>43.6</v>
      </c>
      <c r="F20" s="137" t="s">
        <v>0</v>
      </c>
      <c r="G20" s="138" t="str">
        <f>F20</f>
        <v>-</v>
      </c>
      <c r="H20" s="108">
        <f>D20</f>
        <v>43.6</v>
      </c>
      <c r="I20" s="120"/>
      <c r="J20" s="121"/>
    </row>
    <row r="21" spans="1:10" ht="12.75" customHeight="1">
      <c r="A21" s="110" t="s">
        <v>98</v>
      </c>
      <c r="B21" s="137">
        <v>100</v>
      </c>
      <c r="C21" s="137">
        <v>100</v>
      </c>
      <c r="D21" s="137" t="s">
        <v>0</v>
      </c>
      <c r="E21" s="137" t="s">
        <v>0</v>
      </c>
      <c r="F21" s="137" t="s">
        <v>0</v>
      </c>
      <c r="G21" s="138" t="s">
        <v>0</v>
      </c>
      <c r="H21" s="108">
        <f>-C21</f>
        <v>-100</v>
      </c>
      <c r="I21" s="120"/>
      <c r="J21" s="121"/>
    </row>
    <row r="22" spans="1:10" ht="12.75" customHeight="1">
      <c r="A22" s="110" t="s">
        <v>99</v>
      </c>
      <c r="B22" s="137">
        <v>190</v>
      </c>
      <c r="C22" s="137">
        <v>90</v>
      </c>
      <c r="D22" s="137" t="s">
        <v>0</v>
      </c>
      <c r="E22" s="137" t="s">
        <v>0</v>
      </c>
      <c r="F22" s="137" t="s">
        <v>0</v>
      </c>
      <c r="G22" s="138" t="s">
        <v>0</v>
      </c>
      <c r="H22" s="108">
        <f>-C22</f>
        <v>-90</v>
      </c>
      <c r="I22" s="120"/>
      <c r="J22" s="121"/>
    </row>
    <row r="23" spans="1:10" ht="12.75" customHeight="1">
      <c r="A23" s="110" t="s">
        <v>100</v>
      </c>
      <c r="B23" s="137">
        <v>220</v>
      </c>
      <c r="C23" s="137" t="s">
        <v>0</v>
      </c>
      <c r="D23" s="137" t="s">
        <v>0</v>
      </c>
      <c r="E23" s="137" t="s">
        <v>0</v>
      </c>
      <c r="F23" s="137" t="s">
        <v>0</v>
      </c>
      <c r="G23" s="138" t="s">
        <v>0</v>
      </c>
      <c r="H23" s="108" t="s">
        <v>0</v>
      </c>
      <c r="I23" s="120"/>
      <c r="J23" s="121"/>
    </row>
    <row r="24" spans="1:10" ht="12.75" customHeight="1">
      <c r="A24" s="111" t="s">
        <v>101</v>
      </c>
      <c r="B24" s="137" t="s">
        <v>0</v>
      </c>
      <c r="C24" s="137" t="s">
        <v>0</v>
      </c>
      <c r="D24" s="137">
        <v>72</v>
      </c>
      <c r="E24" s="138" t="s">
        <v>0</v>
      </c>
      <c r="F24" s="138" t="s">
        <v>0</v>
      </c>
      <c r="G24" s="138" t="s">
        <v>0</v>
      </c>
      <c r="H24" s="108">
        <f>D24</f>
        <v>72</v>
      </c>
      <c r="I24" s="120"/>
      <c r="J24" s="121"/>
    </row>
    <row r="25" spans="1:10" ht="22.5">
      <c r="A25" s="109" t="s">
        <v>103</v>
      </c>
      <c r="B25" s="136">
        <v>35.6245</v>
      </c>
      <c r="C25" s="136" t="s">
        <v>0</v>
      </c>
      <c r="D25" s="136" t="s">
        <v>0</v>
      </c>
      <c r="E25" s="136" t="s">
        <v>0</v>
      </c>
      <c r="F25" s="136" t="s">
        <v>0</v>
      </c>
      <c r="G25" s="108" t="s">
        <v>0</v>
      </c>
      <c r="H25" s="108" t="s">
        <v>0</v>
      </c>
      <c r="I25" s="122"/>
      <c r="J25" s="121"/>
    </row>
    <row r="26" spans="1:10" ht="12.75" customHeight="1">
      <c r="A26" s="110" t="s">
        <v>93</v>
      </c>
      <c r="B26" s="137" t="s">
        <v>0</v>
      </c>
      <c r="C26" s="137" t="s">
        <v>0</v>
      </c>
      <c r="D26" s="137" t="s">
        <v>0</v>
      </c>
      <c r="E26" s="137" t="s">
        <v>0</v>
      </c>
      <c r="F26" s="137" t="s">
        <v>0</v>
      </c>
      <c r="G26" s="108" t="s">
        <v>0</v>
      </c>
      <c r="H26" s="108" t="s">
        <v>0</v>
      </c>
      <c r="I26" s="122"/>
      <c r="J26" s="121"/>
    </row>
    <row r="27" spans="1:10" ht="12.75" customHeight="1">
      <c r="A27" s="110" t="s">
        <v>94</v>
      </c>
      <c r="B27" s="137">
        <v>17.7499</v>
      </c>
      <c r="C27" s="137" t="s">
        <v>0</v>
      </c>
      <c r="D27" s="137" t="s">
        <v>0</v>
      </c>
      <c r="E27" s="137" t="s">
        <v>0</v>
      </c>
      <c r="F27" s="137" t="s">
        <v>0</v>
      </c>
      <c r="G27" s="108" t="s">
        <v>0</v>
      </c>
      <c r="H27" s="108" t="s">
        <v>0</v>
      </c>
      <c r="I27" s="122"/>
      <c r="J27" s="121"/>
    </row>
    <row r="28" spans="1:10" ht="12.75" customHeight="1">
      <c r="A28" s="110" t="s">
        <v>95</v>
      </c>
      <c r="B28" s="137">
        <v>17.874599999999997</v>
      </c>
      <c r="C28" s="137" t="s">
        <v>0</v>
      </c>
      <c r="D28" s="137" t="s">
        <v>0</v>
      </c>
      <c r="E28" s="137" t="s">
        <v>0</v>
      </c>
      <c r="F28" s="137" t="s">
        <v>0</v>
      </c>
      <c r="G28" s="108" t="s">
        <v>0</v>
      </c>
      <c r="H28" s="108" t="s">
        <v>0</v>
      </c>
      <c r="I28" s="122"/>
      <c r="J28" s="121"/>
    </row>
    <row r="29" spans="1:10" ht="12.75" customHeight="1">
      <c r="A29" s="110" t="s">
        <v>96</v>
      </c>
      <c r="B29" s="137" t="s">
        <v>0</v>
      </c>
      <c r="C29" s="137" t="s">
        <v>0</v>
      </c>
      <c r="D29" s="137" t="s">
        <v>0</v>
      </c>
      <c r="E29" s="137" t="s">
        <v>0</v>
      </c>
      <c r="F29" s="137" t="s">
        <v>0</v>
      </c>
      <c r="G29" s="108" t="s">
        <v>0</v>
      </c>
      <c r="H29" s="108" t="s">
        <v>0</v>
      </c>
      <c r="I29" s="122"/>
      <c r="J29" s="121"/>
    </row>
    <row r="30" spans="1:10" ht="12.75" customHeight="1">
      <c r="A30" s="110" t="s">
        <v>97</v>
      </c>
      <c r="B30" s="137" t="s">
        <v>0</v>
      </c>
      <c r="C30" s="137" t="s">
        <v>0</v>
      </c>
      <c r="D30" s="137" t="s">
        <v>0</v>
      </c>
      <c r="E30" s="137" t="s">
        <v>0</v>
      </c>
      <c r="F30" s="137" t="s">
        <v>0</v>
      </c>
      <c r="G30" s="108" t="s">
        <v>0</v>
      </c>
      <c r="H30" s="108" t="s">
        <v>0</v>
      </c>
      <c r="I30" s="122"/>
      <c r="J30" s="121"/>
    </row>
    <row r="31" spans="1:10" ht="12.75" customHeight="1">
      <c r="A31" s="110" t="s">
        <v>98</v>
      </c>
      <c r="B31" s="137" t="s">
        <v>0</v>
      </c>
      <c r="C31" s="137" t="s">
        <v>0</v>
      </c>
      <c r="D31" s="137" t="s">
        <v>0</v>
      </c>
      <c r="E31" s="137" t="s">
        <v>0</v>
      </c>
      <c r="F31" s="137" t="s">
        <v>0</v>
      </c>
      <c r="G31" s="108" t="s">
        <v>0</v>
      </c>
      <c r="H31" s="108" t="s">
        <v>0</v>
      </c>
      <c r="I31" s="122"/>
      <c r="J31" s="121"/>
    </row>
    <row r="32" spans="1:10" ht="12.75" customHeight="1">
      <c r="A32" s="110" t="s">
        <v>99</v>
      </c>
      <c r="B32" s="137" t="s">
        <v>0</v>
      </c>
      <c r="C32" s="137" t="s">
        <v>0</v>
      </c>
      <c r="D32" s="137" t="s">
        <v>0</v>
      </c>
      <c r="E32" s="137" t="s">
        <v>0</v>
      </c>
      <c r="F32" s="137" t="s">
        <v>0</v>
      </c>
      <c r="G32" s="108" t="s">
        <v>0</v>
      </c>
      <c r="H32" s="108" t="s">
        <v>0</v>
      </c>
      <c r="I32" s="122"/>
      <c r="J32" s="121"/>
    </row>
    <row r="33" spans="1:10" ht="12.75" customHeight="1">
      <c r="A33" s="110" t="s">
        <v>100</v>
      </c>
      <c r="B33" s="137" t="s">
        <v>0</v>
      </c>
      <c r="C33" s="137" t="s">
        <v>0</v>
      </c>
      <c r="D33" s="137" t="s">
        <v>0</v>
      </c>
      <c r="E33" s="137" t="s">
        <v>0</v>
      </c>
      <c r="F33" s="137" t="s">
        <v>0</v>
      </c>
      <c r="G33" s="108" t="s">
        <v>0</v>
      </c>
      <c r="H33" s="108" t="s">
        <v>0</v>
      </c>
      <c r="I33" s="122"/>
      <c r="J33" s="121"/>
    </row>
    <row r="34" spans="1:10" ht="12.75" customHeight="1">
      <c r="A34" s="111" t="s">
        <v>101</v>
      </c>
      <c r="B34" s="137" t="s">
        <v>0</v>
      </c>
      <c r="C34" s="137" t="s">
        <v>0</v>
      </c>
      <c r="D34" s="137" t="s">
        <v>0</v>
      </c>
      <c r="E34" s="137" t="s">
        <v>0</v>
      </c>
      <c r="F34" s="137" t="s">
        <v>0</v>
      </c>
      <c r="G34" s="108" t="s">
        <v>0</v>
      </c>
      <c r="H34" s="108" t="s">
        <v>0</v>
      </c>
      <c r="I34" s="122"/>
      <c r="J34" s="121"/>
    </row>
    <row r="36" ht="14.25" customHeight="1">
      <c r="A36" s="32" t="s">
        <v>106</v>
      </c>
    </row>
    <row r="37" ht="12.75" customHeight="1">
      <c r="A37" s="9" t="s">
        <v>21</v>
      </c>
    </row>
    <row r="38" spans="1:10" ht="21">
      <c r="A38" s="112"/>
      <c r="B38" s="104" t="s">
        <v>1</v>
      </c>
      <c r="C38" s="39" t="s">
        <v>26</v>
      </c>
      <c r="D38" s="39" t="s">
        <v>27</v>
      </c>
      <c r="E38" s="104" t="s">
        <v>2</v>
      </c>
      <c r="F38" s="39" t="s">
        <v>18</v>
      </c>
      <c r="G38" s="39" t="s">
        <v>19</v>
      </c>
      <c r="H38" s="42" t="s">
        <v>28</v>
      </c>
      <c r="I38" s="42" t="s">
        <v>52</v>
      </c>
      <c r="J38" s="124"/>
    </row>
    <row r="39" spans="1:9" ht="12.75" customHeight="1">
      <c r="A39" s="113" t="s">
        <v>107</v>
      </c>
      <c r="B39" s="106">
        <v>102877.68537795</v>
      </c>
      <c r="C39" s="106">
        <v>95761.70992338</v>
      </c>
      <c r="D39" s="106">
        <v>98643.92791528</v>
      </c>
      <c r="E39" s="106">
        <v>107079.35494352</v>
      </c>
      <c r="F39" s="106">
        <v>109695.63664666</v>
      </c>
      <c r="G39" s="106">
        <v>111480.85300710001</v>
      </c>
      <c r="H39" s="132">
        <f>G39/F39-1</f>
        <v>0.016274269560879295</v>
      </c>
      <c r="I39" s="132">
        <f>G39/E39-1</f>
        <v>0.041105011007039005</v>
      </c>
    </row>
    <row r="40" spans="1:9" ht="12.75" customHeight="1">
      <c r="A40" s="131" t="s">
        <v>108</v>
      </c>
      <c r="B40" s="114">
        <v>42225.592244900006</v>
      </c>
      <c r="C40" s="114">
        <v>35840.79899198</v>
      </c>
      <c r="D40" s="114">
        <v>37532.59144204</v>
      </c>
      <c r="E40" s="114">
        <v>41297.61361281</v>
      </c>
      <c r="F40" s="114">
        <v>41918.36874119</v>
      </c>
      <c r="G40" s="114">
        <v>42680.30720103</v>
      </c>
      <c r="H40" s="132">
        <f aca="true" t="shared" si="0" ref="H40:H53">G40/F40-1</f>
        <v>0.018176720199784446</v>
      </c>
      <c r="I40" s="132">
        <f aca="true" t="shared" si="1" ref="I40:I53">G40/E40-1</f>
        <v>0.03348119824025653</v>
      </c>
    </row>
    <row r="41" spans="1:9" ht="12.75" customHeight="1">
      <c r="A41" s="131" t="s">
        <v>109</v>
      </c>
      <c r="B41" s="114">
        <v>47128.88711009</v>
      </c>
      <c r="C41" s="114">
        <v>46032.31325052</v>
      </c>
      <c r="D41" s="114">
        <v>46904.72189785</v>
      </c>
      <c r="E41" s="114">
        <v>52664.35055128</v>
      </c>
      <c r="F41" s="114">
        <v>54542.50547962001</v>
      </c>
      <c r="G41" s="114">
        <v>55114.28022867</v>
      </c>
      <c r="H41" s="132">
        <f t="shared" si="0"/>
        <v>0.010483103847578779</v>
      </c>
      <c r="I41" s="132">
        <f t="shared" si="1"/>
        <v>0.04651969789325472</v>
      </c>
    </row>
    <row r="42" spans="1:9" ht="12.75" customHeight="1">
      <c r="A42" s="131" t="s">
        <v>110</v>
      </c>
      <c r="B42" s="114">
        <v>7108.0608438300005</v>
      </c>
      <c r="C42" s="114">
        <v>7778.513729429999</v>
      </c>
      <c r="D42" s="114">
        <v>8218.8281701</v>
      </c>
      <c r="E42" s="114">
        <v>7255.34431592</v>
      </c>
      <c r="F42" s="114">
        <v>7280.72774473</v>
      </c>
      <c r="G42" s="114">
        <v>7701.53499346</v>
      </c>
      <c r="H42" s="132">
        <f t="shared" si="0"/>
        <v>0.057797415791929874</v>
      </c>
      <c r="I42" s="132">
        <f t="shared" si="1"/>
        <v>0.06149820850830601</v>
      </c>
    </row>
    <row r="43" spans="1:9" ht="12.75" customHeight="1">
      <c r="A43" s="131" t="s">
        <v>111</v>
      </c>
      <c r="B43" s="114">
        <v>6415.14517913</v>
      </c>
      <c r="C43" s="114">
        <v>6110.083951449999</v>
      </c>
      <c r="D43" s="114">
        <v>5987.78640529</v>
      </c>
      <c r="E43" s="114">
        <v>5862.04646351</v>
      </c>
      <c r="F43" s="114">
        <v>5954.03468112</v>
      </c>
      <c r="G43" s="114">
        <v>5984.7305839400005</v>
      </c>
      <c r="H43" s="132">
        <f t="shared" si="0"/>
        <v>0.005155479345348102</v>
      </c>
      <c r="I43" s="132">
        <f t="shared" si="1"/>
        <v>0.02092854793862231</v>
      </c>
    </row>
    <row r="44" spans="1:9" ht="12.75" customHeight="1">
      <c r="A44" s="125" t="s">
        <v>112</v>
      </c>
      <c r="B44" s="106">
        <v>35383.464017800005</v>
      </c>
      <c r="C44" s="106">
        <v>39265.39686916999</v>
      </c>
      <c r="D44" s="106">
        <v>43470.89200421</v>
      </c>
      <c r="E44" s="106">
        <v>52427.11634585</v>
      </c>
      <c r="F44" s="106">
        <v>54213.82020334001</v>
      </c>
      <c r="G44" s="106">
        <v>57369.27139534</v>
      </c>
      <c r="H44" s="132">
        <f t="shared" si="0"/>
        <v>0.058203815561508554</v>
      </c>
      <c r="I44" s="132">
        <f t="shared" si="1"/>
        <v>0.09426715398359331</v>
      </c>
    </row>
    <row r="45" spans="1:9" ht="12.75" customHeight="1">
      <c r="A45" s="131" t="s">
        <v>108</v>
      </c>
      <c r="B45" s="114">
        <v>12997.217447359999</v>
      </c>
      <c r="C45" s="114">
        <v>14205.759616069998</v>
      </c>
      <c r="D45" s="114">
        <v>16121.86082715</v>
      </c>
      <c r="E45" s="114">
        <v>19032.1253949</v>
      </c>
      <c r="F45" s="114">
        <v>18869.032530329998</v>
      </c>
      <c r="G45" s="114">
        <v>20090.90019739</v>
      </c>
      <c r="H45" s="132">
        <f t="shared" si="0"/>
        <v>0.06475518366381428</v>
      </c>
      <c r="I45" s="132">
        <f t="shared" si="1"/>
        <v>0.055630928260577805</v>
      </c>
    </row>
    <row r="46" spans="1:9" ht="12.75" customHeight="1">
      <c r="A46" s="131" t="s">
        <v>109</v>
      </c>
      <c r="B46" s="114">
        <v>15860.4432707</v>
      </c>
      <c r="C46" s="114">
        <v>17614.574555670002</v>
      </c>
      <c r="D46" s="114">
        <v>19429.01351741</v>
      </c>
      <c r="E46" s="114">
        <v>26644.56084145</v>
      </c>
      <c r="F46" s="114">
        <v>28819.491989030004</v>
      </c>
      <c r="G46" s="114">
        <v>30061.10480895</v>
      </c>
      <c r="H46" s="132">
        <f t="shared" si="0"/>
        <v>0.043082397857415744</v>
      </c>
      <c r="I46" s="132">
        <f t="shared" si="1"/>
        <v>0.12822669466501413</v>
      </c>
    </row>
    <row r="47" spans="1:9" ht="12.75" customHeight="1">
      <c r="A47" s="131" t="s">
        <v>110</v>
      </c>
      <c r="B47" s="114">
        <v>6112.28155894</v>
      </c>
      <c r="C47" s="114">
        <v>6961.694050070001</v>
      </c>
      <c r="D47" s="114">
        <v>7383.77536546</v>
      </c>
      <c r="E47" s="114">
        <v>6033.44677984</v>
      </c>
      <c r="F47" s="114">
        <v>5780.318120819999</v>
      </c>
      <c r="G47" s="114">
        <v>6415.7746959</v>
      </c>
      <c r="H47" s="132">
        <f t="shared" si="0"/>
        <v>0.10993453332458691</v>
      </c>
      <c r="I47" s="132">
        <f t="shared" si="1"/>
        <v>0.06336807632703412</v>
      </c>
    </row>
    <row r="48" spans="1:9" ht="12.75" customHeight="1">
      <c r="A48" s="131" t="s">
        <v>111</v>
      </c>
      <c r="B48" s="114">
        <v>413.52174080000003</v>
      </c>
      <c r="C48" s="114">
        <v>483.36864736</v>
      </c>
      <c r="D48" s="114">
        <v>536.24229419</v>
      </c>
      <c r="E48" s="114">
        <v>716.98332966</v>
      </c>
      <c r="F48" s="114">
        <v>744.97756316</v>
      </c>
      <c r="G48" s="114">
        <v>801.4916931</v>
      </c>
      <c r="H48" s="132">
        <f t="shared" si="0"/>
        <v>0.07586017718477556</v>
      </c>
      <c r="I48" s="132">
        <f t="shared" si="1"/>
        <v>0.11786656668862117</v>
      </c>
    </row>
    <row r="49" spans="1:9" ht="12.75" customHeight="1">
      <c r="A49" s="125" t="s">
        <v>113</v>
      </c>
      <c r="B49" s="107">
        <v>67494.22136015</v>
      </c>
      <c r="C49" s="107">
        <v>56496.313054210004</v>
      </c>
      <c r="D49" s="107">
        <v>55173.03591107</v>
      </c>
      <c r="E49" s="107">
        <v>54652.238597669995</v>
      </c>
      <c r="F49" s="107">
        <v>55481.81644332001</v>
      </c>
      <c r="G49" s="107">
        <v>54111.581611760004</v>
      </c>
      <c r="H49" s="132">
        <f t="shared" si="0"/>
        <v>-0.02469700740529701</v>
      </c>
      <c r="I49" s="132">
        <f t="shared" si="1"/>
        <v>-0.009892677770989566</v>
      </c>
    </row>
    <row r="50" spans="1:9" ht="12.75" customHeight="1">
      <c r="A50" s="131" t="s">
        <v>108</v>
      </c>
      <c r="B50" s="114">
        <v>29228.374797540007</v>
      </c>
      <c r="C50" s="114">
        <v>21635.039375910004</v>
      </c>
      <c r="D50" s="114">
        <v>21410.730614890002</v>
      </c>
      <c r="E50" s="114">
        <v>22265.48821791</v>
      </c>
      <c r="F50" s="139">
        <v>23049.33621086</v>
      </c>
      <c r="G50" s="139">
        <v>22589.40700364</v>
      </c>
      <c r="H50" s="132">
        <f t="shared" si="0"/>
        <v>-0.019954119416389027</v>
      </c>
      <c r="I50" s="132">
        <f t="shared" si="1"/>
        <v>0.014548020800615014</v>
      </c>
    </row>
    <row r="51" spans="1:10" ht="12.75" customHeight="1">
      <c r="A51" s="131" t="s">
        <v>109</v>
      </c>
      <c r="B51" s="114">
        <v>31268.443839389998</v>
      </c>
      <c r="C51" s="114">
        <v>28417.738694849995</v>
      </c>
      <c r="D51" s="114">
        <v>27475.708380440003</v>
      </c>
      <c r="E51" s="114">
        <v>26019.789709829998</v>
      </c>
      <c r="F51" s="139">
        <v>25723.013490589998</v>
      </c>
      <c r="G51" s="139">
        <v>25053.175419720003</v>
      </c>
      <c r="H51" s="132">
        <f t="shared" si="0"/>
        <v>-0.026040419840973716</v>
      </c>
      <c r="I51" s="132">
        <f t="shared" si="1"/>
        <v>-0.0371491968570683</v>
      </c>
      <c r="J51" s="127"/>
    </row>
    <row r="52" spans="1:10" ht="12.75" customHeight="1">
      <c r="A52" s="131" t="s">
        <v>110</v>
      </c>
      <c r="B52" s="114">
        <v>995.7792848900008</v>
      </c>
      <c r="C52" s="114">
        <v>816.8196793599982</v>
      </c>
      <c r="D52" s="114">
        <v>835.0528046399995</v>
      </c>
      <c r="E52" s="114">
        <v>1221.8975360799996</v>
      </c>
      <c r="F52" s="139">
        <v>1500.4096239100002</v>
      </c>
      <c r="G52" s="139">
        <v>1285.76029756</v>
      </c>
      <c r="H52" s="132">
        <f t="shared" si="0"/>
        <v>-0.1430604835702357</v>
      </c>
      <c r="I52" s="132">
        <f t="shared" si="1"/>
        <v>0.05226523468152666</v>
      </c>
      <c r="J52" s="127"/>
    </row>
    <row r="53" spans="1:10" ht="12.75" customHeight="1">
      <c r="A53" s="131" t="s">
        <v>111</v>
      </c>
      <c r="B53" s="114">
        <v>6001.62343833</v>
      </c>
      <c r="C53" s="114">
        <v>5626.715304089999</v>
      </c>
      <c r="D53" s="114">
        <v>5451.5441111</v>
      </c>
      <c r="E53" s="114">
        <v>5145.06313385</v>
      </c>
      <c r="F53" s="139">
        <v>5209.057117959999</v>
      </c>
      <c r="G53" s="139">
        <v>5183.23889084</v>
      </c>
      <c r="H53" s="132">
        <f t="shared" si="0"/>
        <v>-0.004956410831238989</v>
      </c>
      <c r="I53" s="132">
        <f t="shared" si="1"/>
        <v>0.0074198811553618516</v>
      </c>
      <c r="J53" s="127"/>
    </row>
    <row r="54" spans="1:10" ht="12.75">
      <c r="A54" s="44"/>
      <c r="B54" s="114"/>
      <c r="C54" s="114"/>
      <c r="D54" s="114"/>
      <c r="E54" s="114"/>
      <c r="F54" s="114"/>
      <c r="G54" s="114"/>
      <c r="H54" s="114"/>
      <c r="I54" s="115"/>
      <c r="J54" s="115"/>
    </row>
    <row r="55" spans="1:8" ht="14.25" customHeight="1">
      <c r="A55" s="116" t="s">
        <v>114</v>
      </c>
      <c r="C55" s="128"/>
      <c r="D55" s="128"/>
      <c r="E55" s="128"/>
      <c r="F55" s="128"/>
      <c r="G55" s="128"/>
      <c r="H55" s="128"/>
    </row>
    <row r="56" spans="1:10" ht="12.75" customHeight="1">
      <c r="A56" s="123" t="s">
        <v>21</v>
      </c>
      <c r="B56" s="123"/>
      <c r="C56" s="123"/>
      <c r="D56" s="123"/>
      <c r="E56" s="123"/>
      <c r="F56" s="123"/>
      <c r="G56" s="123"/>
      <c r="H56" s="124"/>
      <c r="I56" s="124"/>
      <c r="J56" s="124"/>
    </row>
    <row r="57" spans="1:10" s="126" customFormat="1" ht="21">
      <c r="A57" s="112"/>
      <c r="B57" s="104" t="s">
        <v>1</v>
      </c>
      <c r="C57" s="39" t="s">
        <v>26</v>
      </c>
      <c r="D57" s="39" t="s">
        <v>27</v>
      </c>
      <c r="E57" s="104" t="s">
        <v>2</v>
      </c>
      <c r="F57" s="39" t="s">
        <v>18</v>
      </c>
      <c r="G57" s="39" t="s">
        <v>19</v>
      </c>
      <c r="H57" s="42" t="s">
        <v>28</v>
      </c>
      <c r="I57" s="42" t="s">
        <v>52</v>
      </c>
      <c r="J57" s="129"/>
    </row>
    <row r="58" spans="1:10" ht="12.75" customHeight="1">
      <c r="A58" s="113" t="s">
        <v>115</v>
      </c>
      <c r="B58" s="106">
        <v>93953.51624837</v>
      </c>
      <c r="C58" s="106">
        <v>91376.16482754</v>
      </c>
      <c r="D58" s="106">
        <v>91758.12526978999</v>
      </c>
      <c r="E58" s="106">
        <v>93498.99718681</v>
      </c>
      <c r="F58" s="106">
        <v>94546.71082994003</v>
      </c>
      <c r="G58" s="106">
        <v>96034.45499234</v>
      </c>
      <c r="H58" s="132">
        <f>G58/F58-1</f>
        <v>0.0157355464758151</v>
      </c>
      <c r="I58" s="132">
        <f>G58/E58-1</f>
        <v>0.02711748662356439</v>
      </c>
      <c r="J58" s="130"/>
    </row>
    <row r="59" spans="1:10" ht="12.75" customHeight="1">
      <c r="A59" s="131" t="s">
        <v>108</v>
      </c>
      <c r="B59" s="114">
        <v>65526.569945979994</v>
      </c>
      <c r="C59" s="114">
        <v>61686.42516526</v>
      </c>
      <c r="D59" s="114">
        <v>62009.79186329</v>
      </c>
      <c r="E59" s="114">
        <v>62965.85700413</v>
      </c>
      <c r="F59" s="114">
        <v>58085.34936943999</v>
      </c>
      <c r="G59" s="114">
        <v>58843.89512691</v>
      </c>
      <c r="H59" s="132">
        <f aca="true" t="shared" si="2" ref="H59:H69">G59/F59-1</f>
        <v>0.013059158044233188</v>
      </c>
      <c r="I59" s="132">
        <f aca="true" t="shared" si="3" ref="I59:I69">G59/E59-1</f>
        <v>-0.0654634443703297</v>
      </c>
      <c r="J59" s="130"/>
    </row>
    <row r="60" spans="1:10" ht="12.75" customHeight="1">
      <c r="A60" s="131" t="s">
        <v>109</v>
      </c>
      <c r="B60" s="114">
        <v>27523.470896839997</v>
      </c>
      <c r="C60" s="114">
        <v>28808.538295090006</v>
      </c>
      <c r="D60" s="114">
        <v>28870.17667101</v>
      </c>
      <c r="E60" s="114">
        <v>29729.21311045</v>
      </c>
      <c r="F60" s="114">
        <v>35640.98377676</v>
      </c>
      <c r="G60" s="114">
        <v>36592.18530253</v>
      </c>
      <c r="H60" s="132">
        <f t="shared" si="2"/>
        <v>0.02668841948156997</v>
      </c>
      <c r="I60" s="132">
        <f t="shared" si="3"/>
        <v>0.2308494397945442</v>
      </c>
      <c r="J60" s="130"/>
    </row>
    <row r="61" spans="1:10" ht="12.75" customHeight="1">
      <c r="A61" s="131" t="s">
        <v>111</v>
      </c>
      <c r="B61" s="114">
        <v>903.47540555</v>
      </c>
      <c r="C61" s="114">
        <v>881.20136719</v>
      </c>
      <c r="D61" s="114">
        <v>878.15673549</v>
      </c>
      <c r="E61" s="114">
        <v>803.92707223</v>
      </c>
      <c r="F61" s="114">
        <v>820.37768374</v>
      </c>
      <c r="G61" s="114">
        <v>598.3745629</v>
      </c>
      <c r="H61" s="132">
        <f t="shared" si="2"/>
        <v>-0.2706108725775125</v>
      </c>
      <c r="I61" s="132">
        <f t="shared" si="3"/>
        <v>-0.2556855172942756</v>
      </c>
      <c r="J61" s="130"/>
    </row>
    <row r="62" spans="1:10" ht="12.75" customHeight="1">
      <c r="A62" s="125" t="s">
        <v>112</v>
      </c>
      <c r="B62" s="106">
        <v>42215.26383393</v>
      </c>
      <c r="C62" s="106">
        <v>48531.63483737001</v>
      </c>
      <c r="D62" s="106">
        <v>49829.648378950005</v>
      </c>
      <c r="E62" s="106">
        <v>51874.99897488</v>
      </c>
      <c r="F62" s="106">
        <v>52931.862489160005</v>
      </c>
      <c r="G62" s="106">
        <v>54954.15443941</v>
      </c>
      <c r="H62" s="132">
        <f t="shared" si="2"/>
        <v>0.03820556948405396</v>
      </c>
      <c r="I62" s="132">
        <f t="shared" si="3"/>
        <v>0.05935721494705093</v>
      </c>
      <c r="J62" s="130"/>
    </row>
    <row r="63" spans="1:10" ht="12.75" customHeight="1">
      <c r="A63" s="131" t="s">
        <v>108</v>
      </c>
      <c r="B63" s="114">
        <v>30202.87464953</v>
      </c>
      <c r="C63" s="114">
        <v>30643.953352779998</v>
      </c>
      <c r="D63" s="114">
        <v>31708.352198260003</v>
      </c>
      <c r="E63" s="114">
        <v>31972.481218379995</v>
      </c>
      <c r="F63" s="114">
        <v>29899.660792950002</v>
      </c>
      <c r="G63" s="114">
        <v>30673.67488269</v>
      </c>
      <c r="H63" s="132">
        <f t="shared" si="2"/>
        <v>0.02588705253547574</v>
      </c>
      <c r="I63" s="132">
        <f t="shared" si="3"/>
        <v>-0.04062263190707105</v>
      </c>
      <c r="J63" s="130"/>
    </row>
    <row r="64" spans="1:10" ht="12.75" customHeight="1">
      <c r="A64" s="131" t="s">
        <v>109</v>
      </c>
      <c r="B64" s="114">
        <v>11847.759267790001</v>
      </c>
      <c r="C64" s="114">
        <v>17859.26160975</v>
      </c>
      <c r="D64" s="114">
        <v>18094.691303350002</v>
      </c>
      <c r="E64" s="114">
        <v>19849.56790216</v>
      </c>
      <c r="F64" s="114">
        <v>22978.84715226</v>
      </c>
      <c r="G64" s="114">
        <v>24230.63339613</v>
      </c>
      <c r="H64" s="132">
        <f t="shared" si="2"/>
        <v>0.05447558946606623</v>
      </c>
      <c r="I64" s="132">
        <f t="shared" si="3"/>
        <v>0.22071339363983133</v>
      </c>
      <c r="J64" s="130"/>
    </row>
    <row r="65" spans="1:10" ht="12.75" customHeight="1">
      <c r="A65" s="131" t="s">
        <v>111</v>
      </c>
      <c r="B65" s="114">
        <v>164.62991660999998</v>
      </c>
      <c r="C65" s="114">
        <v>28.419874840000002</v>
      </c>
      <c r="D65" s="114">
        <v>26.604877339999994</v>
      </c>
      <c r="E65" s="114">
        <v>52.94985433999999</v>
      </c>
      <c r="F65" s="114">
        <v>53.35454394999999</v>
      </c>
      <c r="G65" s="114">
        <v>49.846160590000004</v>
      </c>
      <c r="H65" s="132">
        <f t="shared" si="2"/>
        <v>-0.06575603688577658</v>
      </c>
      <c r="I65" s="132">
        <f t="shared" si="3"/>
        <v>-0.0586157183751751</v>
      </c>
      <c r="J65" s="130"/>
    </row>
    <row r="66" spans="1:10" ht="12.75" customHeight="1">
      <c r="A66" s="125" t="s">
        <v>113</v>
      </c>
      <c r="B66" s="106">
        <v>51738.252414439994</v>
      </c>
      <c r="C66" s="106">
        <v>42844.529990169984</v>
      </c>
      <c r="D66" s="106">
        <v>41928.476890839986</v>
      </c>
      <c r="E66" s="106">
        <v>41623.99821193</v>
      </c>
      <c r="F66" s="106">
        <v>41614.84834078002</v>
      </c>
      <c r="G66" s="106">
        <v>41080.300552930006</v>
      </c>
      <c r="H66" s="132">
        <f t="shared" si="2"/>
        <v>-0.012845121613147659</v>
      </c>
      <c r="I66" s="132">
        <f t="shared" si="3"/>
        <v>-0.01306211998741047</v>
      </c>
      <c r="J66" s="130"/>
    </row>
    <row r="67" spans="1:10" ht="12.75" customHeight="1">
      <c r="A67" s="131" t="s">
        <v>108</v>
      </c>
      <c r="B67" s="114">
        <v>35323.695296449994</v>
      </c>
      <c r="C67" s="114">
        <v>31042.471812480002</v>
      </c>
      <c r="D67" s="114">
        <v>30301.439665029993</v>
      </c>
      <c r="E67" s="114">
        <v>30993.375785750002</v>
      </c>
      <c r="F67" s="114">
        <v>28185.688576489985</v>
      </c>
      <c r="G67" s="114">
        <v>28170.22024422</v>
      </c>
      <c r="H67" s="132">
        <f t="shared" si="2"/>
        <v>-0.0005488009359079227</v>
      </c>
      <c r="I67" s="132">
        <f t="shared" si="3"/>
        <v>-0.09108899788928515</v>
      </c>
      <c r="J67" s="130"/>
    </row>
    <row r="68" spans="1:10" ht="12.75" customHeight="1">
      <c r="A68" s="131" t="s">
        <v>109</v>
      </c>
      <c r="B68" s="114">
        <v>15675.711629049996</v>
      </c>
      <c r="C68" s="114">
        <v>10949.276685340006</v>
      </c>
      <c r="D68" s="114">
        <v>10775.485367659996</v>
      </c>
      <c r="E68" s="114">
        <v>9879.64520829</v>
      </c>
      <c r="F68" s="114">
        <v>12662.136624499995</v>
      </c>
      <c r="G68" s="114">
        <v>12361.5519064</v>
      </c>
      <c r="H68" s="132">
        <f t="shared" si="2"/>
        <v>-0.023738862327420618</v>
      </c>
      <c r="I68" s="132">
        <f t="shared" si="3"/>
        <v>0.25121415251100676</v>
      </c>
      <c r="J68" s="130"/>
    </row>
    <row r="69" spans="1:10" ht="12.75" customHeight="1">
      <c r="A69" s="131" t="s">
        <v>111</v>
      </c>
      <c r="B69" s="114">
        <v>738.84548894</v>
      </c>
      <c r="C69" s="114">
        <v>852.78149235</v>
      </c>
      <c r="D69" s="114">
        <v>851.5518581499999</v>
      </c>
      <c r="E69" s="114">
        <v>750.97721789</v>
      </c>
      <c r="F69" s="114">
        <v>767.02313979</v>
      </c>
      <c r="G69" s="114">
        <v>548.52840231</v>
      </c>
      <c r="H69" s="132">
        <f t="shared" si="2"/>
        <v>-0.28486068561089395</v>
      </c>
      <c r="I69" s="132">
        <f t="shared" si="3"/>
        <v>-0.26958050225386976</v>
      </c>
      <c r="J69" s="13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2017-05-13T09:04:35Z</cp:lastPrinted>
  <dcterms:created xsi:type="dcterms:W3CDTF">2008-11-05T07:26:31Z</dcterms:created>
  <dcterms:modified xsi:type="dcterms:W3CDTF">2017-05-15T07:08:48Z</dcterms:modified>
  <cp:category/>
  <cp:version/>
  <cp:contentType/>
  <cp:contentStatus/>
</cp:coreProperties>
</file>