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965" windowHeight="12000" tabRatio="808" activeTab="0"/>
  </bookViews>
  <sheets>
    <sheet name="Macroeconom" sheetId="3" r:id="rId1"/>
    <sheet name="NBKR operations" sheetId="1" r:id="rId2"/>
    <sheet name="T-bikk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T-bonds'!$A$1:$H$48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<sst xmlns="http://schemas.openxmlformats.org/spreadsheetml/2006/main" count="835" uniqueCount="114">
  <si>
    <t>-</t>
  </si>
  <si>
    <t>2015</t>
  </si>
  <si>
    <t>2016</t>
  </si>
  <si>
    <t>Monthly Press-Release of the NBKR</t>
  </si>
  <si>
    <t>February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</si>
  <si>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</si>
  <si>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</si>
  <si>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</si>
  <si>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</si>
  <si>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</si>
  <si>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</si>
  <si>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</si>
  <si>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</si>
  <si>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</si>
  <si>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</si>
  <si>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</si>
  <si>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</si>
  <si>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</si>
  <si>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</si>
  <si>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</si>
  <si>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</si>
  <si>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</si>
  <si>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</si>
  <si>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</si>
  <si>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</si>
  <si>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</si>
  <si>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Feb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</si>
  <si>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</si>
  <si>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</si>
  <si>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</si>
  <si>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</si>
  <si>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</si>
  <si>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</si>
  <si>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</si>
  <si>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</si>
  <si>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</si>
  <si>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</si>
  <si>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</si>
  <si>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</si>
  <si>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</si>
  <si>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</si>
  <si>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</si>
  <si>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</si>
  <si>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</si>
  <si>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</si>
  <si>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</si>
  <si>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</si>
  <si>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</si>
  <si>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</si>
  <si>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2016</t>
  </si>
  <si>
    <t>Jan-Feb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</si>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</sst>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8" fontId="40" fillId="0" borderId="0" xfId="0" applyNumberFormat="1" applyFont="1" applyFill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520936"/>
        <c:axId val="5536183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093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494450"/>
        <c:axId val="5512345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445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815165"/>
        <c:crosses val="autoZero"/>
        <c:auto val="0"/>
        <c:lblOffset val="100"/>
        <c:tickLblSkip val="1"/>
        <c:noMultiLvlLbl val="0"/>
      </c:catAx>
      <c:valAx>
        <c:axId val="358151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4908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901030"/>
        <c:axId val="1534722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907280"/>
        <c:axId val="35165521"/>
      </c:lineChart>
      <c:catAx>
        <c:axId val="539010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347223"/>
        <c:crosses val="autoZero"/>
        <c:auto val="0"/>
        <c:lblOffset val="100"/>
        <c:tickLblSkip val="5"/>
        <c:noMultiLvlLbl val="0"/>
      </c:catAx>
      <c:valAx>
        <c:axId val="1534722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01030"/>
        <c:crosses val="autoZero"/>
        <c:crossBetween val="between"/>
        <c:dispUnits/>
        <c:majorUnit val="2000"/>
        <c:minorUnit val="100"/>
      </c:valAx>
      <c:catAx>
        <c:axId val="3907280"/>
        <c:scaling>
          <c:orientation val="minMax"/>
        </c:scaling>
        <c:axPos val="b"/>
        <c:delete val="1"/>
        <c:majorTickMark val="out"/>
        <c:minorTickMark val="none"/>
        <c:tickLblPos val="none"/>
        <c:crossAx val="35165521"/>
        <c:crossesAt val="39"/>
        <c:auto val="0"/>
        <c:lblOffset val="100"/>
        <c:noMultiLvlLbl val="0"/>
      </c:catAx>
      <c:valAx>
        <c:axId val="351655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72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8054234"/>
        <c:axId val="2983492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054234"/>
        <c:axId val="2983492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8852"/>
        <c:axId val="709669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0"/>
        <c:lblOffset val="100"/>
        <c:tickLblSkip val="1"/>
        <c:noMultiLvlLbl val="0"/>
      </c:catAx>
      <c:valAx>
        <c:axId val="298349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crossBetween val="between"/>
        <c:dispUnits/>
        <c:majorUnit val="1"/>
      </c:valAx>
      <c:catAx>
        <c:axId val="78852"/>
        <c:scaling>
          <c:orientation val="minMax"/>
        </c:scaling>
        <c:axPos val="b"/>
        <c:delete val="1"/>
        <c:majorTickMark val="out"/>
        <c:minorTickMark val="none"/>
        <c:tickLblPos val="none"/>
        <c:crossAx val="709669"/>
        <c:crosses val="autoZero"/>
        <c:auto val="0"/>
        <c:lblOffset val="100"/>
        <c:noMultiLvlLbl val="0"/>
      </c:catAx>
      <c:valAx>
        <c:axId val="7096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387022"/>
        <c:axId val="5748319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702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77"/>
      <c r="K1" s="77"/>
      <c r="L1" s="77"/>
      <c r="M1" s="77"/>
      <c r="N1" s="77"/>
      <c r="O1" s="77"/>
      <c r="P1" s="77"/>
      <c r="Q1" s="37"/>
      <c r="R1" s="37"/>
      <c r="S1" s="37"/>
      <c r="T1" s="37"/>
      <c r="U1" s="37"/>
      <c r="V1" s="37"/>
      <c r="W1" s="37"/>
      <c r="X1" s="37"/>
    </row>
    <row r="2" spans="1:24" ht="15.75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78"/>
      <c r="K2" s="78"/>
      <c r="L2" s="78"/>
      <c r="M2" s="78"/>
      <c r="N2" s="78"/>
      <c r="O2" s="78"/>
      <c r="P2" s="78"/>
      <c r="Q2" s="56"/>
      <c r="R2" s="56"/>
      <c r="S2" s="56"/>
      <c r="T2" s="56"/>
      <c r="U2" s="56"/>
      <c r="V2" s="56"/>
      <c r="W2" s="56"/>
      <c r="X2" s="56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5" s="20" customFormat="1" ht="26.25" customHeight="1">
      <c r="A6" s="38"/>
      <c r="B6" s="99" t="s">
        <v>1</v>
      </c>
      <c r="C6" s="99" t="s">
        <v>2</v>
      </c>
      <c r="D6" s="39" t="s">
        <v>16</v>
      </c>
      <c r="E6" s="39" t="s">
        <v>17</v>
      </c>
    </row>
    <row r="7" spans="1:9" ht="26.25" customHeight="1">
      <c r="A7" s="22" t="s">
        <v>7</v>
      </c>
      <c r="B7" s="64">
        <v>3.9</v>
      </c>
      <c r="C7" s="85">
        <v>3.8</v>
      </c>
      <c r="D7" s="85">
        <v>7.9</v>
      </c>
      <c r="E7" s="85">
        <v>5.4</v>
      </c>
      <c r="F7" s="18"/>
      <c r="G7" s="18"/>
      <c r="H7" s="12"/>
      <c r="I7" s="12"/>
    </row>
    <row r="8" spans="1:9" ht="26.25" customHeight="1">
      <c r="A8" s="22" t="s">
        <v>8</v>
      </c>
      <c r="B8" s="50">
        <v>103.35191559523442</v>
      </c>
      <c r="C8" s="86">
        <v>99.49744258985639</v>
      </c>
      <c r="D8" s="50">
        <v>100.9758228216086</v>
      </c>
      <c r="E8" s="50">
        <v>101.5</v>
      </c>
      <c r="F8" s="18"/>
      <c r="G8" s="12"/>
      <c r="H8" s="12"/>
      <c r="I8" s="12"/>
    </row>
    <row r="9" spans="1:9" ht="26.25" customHeight="1">
      <c r="A9" s="22" t="s">
        <v>9</v>
      </c>
      <c r="B9" s="51" t="s">
        <v>0</v>
      </c>
      <c r="C9" s="51" t="s">
        <v>0</v>
      </c>
      <c r="D9" s="50">
        <v>100.9758228216086</v>
      </c>
      <c r="E9" s="50">
        <v>100.55626914435479</v>
      </c>
      <c r="F9" s="12"/>
      <c r="G9" s="12"/>
      <c r="H9" s="12"/>
      <c r="I9" s="12"/>
    </row>
    <row r="10" spans="1:9" ht="26.25" customHeight="1">
      <c r="A10" s="22" t="s">
        <v>10</v>
      </c>
      <c r="B10" s="51">
        <v>10</v>
      </c>
      <c r="C10" s="61">
        <v>5</v>
      </c>
      <c r="D10" s="51">
        <v>5</v>
      </c>
      <c r="E10" s="51">
        <v>5</v>
      </c>
      <c r="F10" s="18"/>
      <c r="G10" s="18"/>
      <c r="H10" s="12"/>
      <c r="I10" s="12"/>
    </row>
    <row r="11" spans="1:9" ht="26.25" customHeight="1">
      <c r="A11" s="22" t="s">
        <v>11</v>
      </c>
      <c r="B11" s="51">
        <v>12</v>
      </c>
      <c r="C11" s="61">
        <v>6.25</v>
      </c>
      <c r="D11" s="51">
        <v>6.25</v>
      </c>
      <c r="E11" s="51">
        <v>6.25</v>
      </c>
      <c r="F11" s="12"/>
      <c r="G11" s="12"/>
      <c r="H11" s="12"/>
      <c r="I11" s="12"/>
    </row>
    <row r="12" spans="1:9" ht="26.25" customHeight="1">
      <c r="A12" s="22" t="s">
        <v>12</v>
      </c>
      <c r="B12" s="51">
        <v>4</v>
      </c>
      <c r="C12" s="61">
        <v>0.25</v>
      </c>
      <c r="D12" s="51">
        <v>0.25</v>
      </c>
      <c r="E12" s="51">
        <v>0.25</v>
      </c>
      <c r="F12" s="12"/>
      <c r="G12" s="12"/>
      <c r="H12" s="12"/>
      <c r="I12" s="12"/>
    </row>
    <row r="13" spans="1:9" ht="26.25" customHeight="1">
      <c r="A13" s="22" t="s">
        <v>13</v>
      </c>
      <c r="B13" s="65">
        <v>75.8993</v>
      </c>
      <c r="C13" s="65">
        <v>69.2301</v>
      </c>
      <c r="D13" s="65">
        <v>69.1338</v>
      </c>
      <c r="E13" s="65">
        <v>69.1298</v>
      </c>
      <c r="F13" s="12"/>
      <c r="G13" s="12"/>
      <c r="H13" s="12"/>
      <c r="I13" s="12"/>
    </row>
    <row r="14" spans="1:5" s="18" customFormat="1" ht="26.25" customHeight="1">
      <c r="A14" s="22" t="s">
        <v>14</v>
      </c>
      <c r="B14" s="66">
        <v>28.8908323639544</v>
      </c>
      <c r="C14" s="66">
        <f>C13/B13*100-100</f>
        <v>-8.786905808090467</v>
      </c>
      <c r="D14" s="66">
        <f>D13/C13*100-100</f>
        <v>-0.13910134464633472</v>
      </c>
      <c r="E14" s="66">
        <f>E13/C13*100-100</f>
        <v>-0.1448791782764971</v>
      </c>
    </row>
    <row r="15" spans="1:5" s="18" customFormat="1" ht="26.25" customHeight="1">
      <c r="A15" s="22" t="s">
        <v>15</v>
      </c>
      <c r="B15" s="66" t="s">
        <v>0</v>
      </c>
      <c r="C15" s="66" t="s">
        <v>0</v>
      </c>
      <c r="D15" s="66">
        <f>D13/C13*100-100</f>
        <v>-0.13910134464633472</v>
      </c>
      <c r="E15" s="66">
        <f>E13/D13*100-100</f>
        <v>-0.005785881869641685</v>
      </c>
    </row>
    <row r="16" spans="1:24" s="18" customFormat="1" ht="15" customHeight="1">
      <c r="A16" s="23"/>
      <c r="B16" s="36"/>
      <c r="C16" s="54"/>
      <c r="D16" s="54"/>
      <c r="E16" s="57"/>
      <c r="F16" s="55"/>
      <c r="G16" s="55"/>
      <c r="H16" s="55"/>
      <c r="I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8"/>
      <c r="Z17" s="58"/>
      <c r="AA17" s="58"/>
    </row>
    <row r="18" spans="1:24" s="18" customFormat="1" ht="12.75" customHeight="1">
      <c r="A18" s="9" t="s">
        <v>19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9" t="s">
        <v>1</v>
      </c>
      <c r="C19" s="39" t="s">
        <v>25</v>
      </c>
      <c r="D19" s="39" t="s">
        <v>26</v>
      </c>
      <c r="E19" s="99" t="s">
        <v>2</v>
      </c>
      <c r="F19" s="39" t="s">
        <v>16</v>
      </c>
      <c r="G19" s="39" t="s">
        <v>17</v>
      </c>
      <c r="H19" s="42" t="s">
        <v>27</v>
      </c>
      <c r="I19" s="42" t="s">
        <v>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20</v>
      </c>
      <c r="B20" s="51">
        <v>58398.0154</v>
      </c>
      <c r="C20" s="51">
        <v>51148.9568</v>
      </c>
      <c r="D20" s="51">
        <v>53183.9024</v>
      </c>
      <c r="E20" s="51">
        <v>74838.79939367</v>
      </c>
      <c r="F20" s="51">
        <v>70712.08016916999</v>
      </c>
      <c r="G20" s="51">
        <v>71344.79368117</v>
      </c>
      <c r="H20" s="52">
        <f>G20-F20</f>
        <v>632.7135120000166</v>
      </c>
      <c r="I20" s="52">
        <f>G20-E20</f>
        <v>-3494.0057124999876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21</v>
      </c>
      <c r="B21" s="51">
        <v>67055.3192</v>
      </c>
      <c r="C21" s="51">
        <v>60469.8499</v>
      </c>
      <c r="D21" s="51">
        <v>62009.34220000001</v>
      </c>
      <c r="E21" s="51">
        <v>85584.06260646001</v>
      </c>
      <c r="F21" s="51">
        <v>80032.55680102001</v>
      </c>
      <c r="G21" s="51">
        <v>80523.69762928</v>
      </c>
      <c r="H21" s="52">
        <f>G21-F21</f>
        <v>491.14082825998776</v>
      </c>
      <c r="I21" s="52">
        <f>G21-E21</f>
        <v>-5060.364977180012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22</v>
      </c>
      <c r="B22" s="51">
        <v>143142.99196366</v>
      </c>
      <c r="C22" s="51">
        <v>133070.27449309998</v>
      </c>
      <c r="D22" s="51">
        <v>132058.28388295998</v>
      </c>
      <c r="E22" s="51">
        <v>164017.43263565</v>
      </c>
      <c r="F22" s="51">
        <v>158704.82474861</v>
      </c>
      <c r="G22" s="51">
        <v>158836.73727584002</v>
      </c>
      <c r="H22" s="52">
        <f>G22-F22</f>
        <v>131.91252723001526</v>
      </c>
      <c r="I22" s="52">
        <f>G22-E22</f>
        <v>-5180.6953598099935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23</v>
      </c>
      <c r="B23" s="61">
        <v>30.033926594994558</v>
      </c>
      <c r="C23" s="61">
        <v>30.46583555149059</v>
      </c>
      <c r="D23" s="61">
        <v>30.69241843329461</v>
      </c>
      <c r="E23" s="61">
        <v>32.23181121899239</v>
      </c>
      <c r="F23" s="61">
        <v>32.599281616202006</v>
      </c>
      <c r="G23" s="61">
        <v>33.000611865046736</v>
      </c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1"/>
      <c r="C24" s="61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80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107"/>
      <c r="L25" s="107"/>
      <c r="M25" s="107"/>
      <c r="N25" s="107"/>
      <c r="O25" s="107"/>
      <c r="P25" s="107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104"/>
      <c r="F26" s="105"/>
      <c r="G26" s="105"/>
      <c r="H26" s="14"/>
      <c r="I26" s="68"/>
      <c r="K26" s="62"/>
    </row>
    <row r="27" spans="1:8" s="26" customFormat="1" ht="15" customHeight="1">
      <c r="A27" s="25" t="s">
        <v>29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30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9" t="s">
        <v>1</v>
      </c>
      <c r="C29" s="39" t="s">
        <v>25</v>
      </c>
      <c r="D29" s="39" t="s">
        <v>26</v>
      </c>
      <c r="E29" s="99" t="s">
        <v>2</v>
      </c>
      <c r="F29" s="39" t="s">
        <v>16</v>
      </c>
      <c r="G29" s="39" t="s">
        <v>17</v>
      </c>
      <c r="H29" s="42" t="s">
        <v>27</v>
      </c>
      <c r="I29" s="42" t="s">
        <v>28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31</v>
      </c>
      <c r="B30" s="108">
        <v>1778.26210273</v>
      </c>
      <c r="C30" s="108">
        <v>1686.94417013</v>
      </c>
      <c r="D30" s="108">
        <v>1794.14953402</v>
      </c>
      <c r="E30" s="108">
        <v>1969.13229238</v>
      </c>
      <c r="F30" s="108">
        <v>1983.06841462</v>
      </c>
      <c r="G30" s="108">
        <v>1991.49185846</v>
      </c>
      <c r="H30" s="52">
        <f>G30-F30</f>
        <v>8.42344383999989</v>
      </c>
      <c r="I30" s="52">
        <f>G30-E30</f>
        <v>22.359566079999922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2" spans="1:2" s="2" customFormat="1" ht="15.75" customHeight="1">
      <c r="A32" s="32" t="s">
        <v>32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9" t="s">
        <v>1</v>
      </c>
      <c r="C34" s="39" t="s">
        <v>25</v>
      </c>
      <c r="D34" s="39" t="s">
        <v>26</v>
      </c>
      <c r="E34" s="99" t="s">
        <v>2</v>
      </c>
      <c r="F34" s="39" t="s">
        <v>16</v>
      </c>
      <c r="G34" s="39" t="s">
        <v>17</v>
      </c>
      <c r="H34" s="42" t="s">
        <v>27</v>
      </c>
      <c r="I34" s="42" t="s">
        <v>28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33</v>
      </c>
      <c r="B35" s="63">
        <v>75.8993</v>
      </c>
      <c r="C35" s="65">
        <v>75.8826</v>
      </c>
      <c r="D35" s="65">
        <v>74.2525</v>
      </c>
      <c r="E35" s="63">
        <v>69.2301</v>
      </c>
      <c r="F35" s="65">
        <v>69.1338</v>
      </c>
      <c r="G35" s="65">
        <v>69.1298</v>
      </c>
      <c r="H35" s="52">
        <f>G35-F35</f>
        <v>-0.003999999999990678</v>
      </c>
      <c r="I35" s="52">
        <f>G35-E35</f>
        <v>-0.10029999999999006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34</v>
      </c>
      <c r="B36" s="63">
        <v>75.8969</v>
      </c>
      <c r="C36" s="63">
        <v>75.8826</v>
      </c>
      <c r="D36" s="63">
        <v>73.8888</v>
      </c>
      <c r="E36" s="63">
        <v>69.2301</v>
      </c>
      <c r="F36" s="63">
        <v>69.1119</v>
      </c>
      <c r="G36" s="63">
        <v>69.1766</v>
      </c>
      <c r="H36" s="52">
        <f>G36-F36</f>
        <v>0.06469999999998777</v>
      </c>
      <c r="I36" s="52">
        <f>G36-E36</f>
        <v>-0.05349999999999966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35</v>
      </c>
      <c r="B37" s="63">
        <v>1.086</v>
      </c>
      <c r="C37" s="63">
        <v>1.0834</v>
      </c>
      <c r="D37" s="63">
        <v>1.0871</v>
      </c>
      <c r="E37" s="63">
        <v>1.0513</v>
      </c>
      <c r="F37" s="63">
        <v>1.0795</v>
      </c>
      <c r="G37" s="63">
        <v>1.0575</v>
      </c>
      <c r="H37" s="52">
        <f>G37-F37</f>
        <v>-0.021999999999999797</v>
      </c>
      <c r="I37" s="52">
        <f>G37-E37</f>
        <v>0.006200000000000205</v>
      </c>
      <c r="J37" s="63"/>
      <c r="K37" s="63"/>
      <c r="L37" s="6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36</v>
      </c>
      <c r="B38" s="63"/>
      <c r="C38" s="63"/>
      <c r="D38" s="63"/>
      <c r="E38" s="63"/>
      <c r="F38" s="63"/>
      <c r="G38" s="63"/>
      <c r="H38" s="52"/>
      <c r="I38" s="5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37</v>
      </c>
      <c r="B39" s="63">
        <v>75.9737</v>
      </c>
      <c r="C39" s="63">
        <v>75.7808</v>
      </c>
      <c r="D39" s="63">
        <v>73.5444</v>
      </c>
      <c r="E39" s="63">
        <v>69.24457518999081</v>
      </c>
      <c r="F39" s="63">
        <v>69.23366571553139</v>
      </c>
      <c r="G39" s="63">
        <v>69.21394291117159</v>
      </c>
      <c r="H39" s="52">
        <f aca="true" t="shared" si="0" ref="H39:H42">G39-F39</f>
        <v>-0.01972280435980167</v>
      </c>
      <c r="I39" s="52">
        <f aca="true" t="shared" si="1" ref="I39:I42">G39-E39</f>
        <v>-0.030632278819226144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38</v>
      </c>
      <c r="B40" s="63">
        <v>82.8511</v>
      </c>
      <c r="C40" s="63">
        <v>82.6326</v>
      </c>
      <c r="D40" s="63">
        <v>80.8383</v>
      </c>
      <c r="E40" s="63">
        <v>72.8165573598008</v>
      </c>
      <c r="F40" s="63">
        <v>74.11006935474529</v>
      </c>
      <c r="G40" s="63">
        <v>73.40643162528168</v>
      </c>
      <c r="H40" s="52">
        <f t="shared" si="0"/>
        <v>-0.7036377294636083</v>
      </c>
      <c r="I40" s="52">
        <f t="shared" si="1"/>
        <v>0.5898742654808871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39</v>
      </c>
      <c r="B41" s="63">
        <v>1.0381</v>
      </c>
      <c r="C41" s="63">
        <v>0.9998</v>
      </c>
      <c r="D41" s="63">
        <v>0.9743</v>
      </c>
      <c r="E41" s="63">
        <v>1.1401834900824734</v>
      </c>
      <c r="F41" s="63">
        <v>1.1563582252478177</v>
      </c>
      <c r="G41" s="63">
        <v>1.1932545923032216</v>
      </c>
      <c r="H41" s="52">
        <f t="shared" si="0"/>
        <v>0.03689636705540389</v>
      </c>
      <c r="I41" s="52">
        <f t="shared" si="1"/>
        <v>0.05307110222074818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40</v>
      </c>
      <c r="B42" s="63">
        <v>0.2241</v>
      </c>
      <c r="C42" s="63">
        <v>0.208</v>
      </c>
      <c r="D42" s="63">
        <v>0.2123</v>
      </c>
      <c r="E42" s="63">
        <v>0.20922880714048198</v>
      </c>
      <c r="F42" s="63">
        <v>0.21206123095619164</v>
      </c>
      <c r="G42" s="63">
        <v>0.22157626297804758</v>
      </c>
      <c r="H42" s="52">
        <f t="shared" si="0"/>
        <v>0.00951503202185594</v>
      </c>
      <c r="I42" s="52">
        <f t="shared" si="1"/>
        <v>0.012347455837565607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7"/>
      <c r="D44" s="67"/>
      <c r="E44" s="67"/>
    </row>
    <row r="45" spans="3:7" ht="12.75">
      <c r="C45" s="67"/>
      <c r="D45" s="67"/>
      <c r="E45" s="67"/>
      <c r="G45" s="82"/>
    </row>
    <row r="46" spans="3:7" ht="12.75">
      <c r="C46" s="67"/>
      <c r="D46" s="67"/>
      <c r="E46" s="67"/>
      <c r="G46" s="82"/>
    </row>
    <row r="47" spans="3:7" ht="15.75">
      <c r="C47" s="67"/>
      <c r="D47" s="67"/>
      <c r="E47" s="67"/>
      <c r="G47" s="84"/>
    </row>
    <row r="48" ht="15.75">
      <c r="G48" s="84"/>
    </row>
    <row r="49" ht="15.75">
      <c r="G49" s="84"/>
    </row>
    <row r="50" ht="15.75">
      <c r="G50" s="8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2" sqref="K42"/>
    </sheetView>
  </sheetViews>
  <sheetFormatPr defaultColWidth="9.00390625" defaultRowHeight="12.75"/>
  <cols>
    <col min="1" max="1" width="24.375" style="171" customWidth="1"/>
    <col min="2" max="2" width="10.75390625" style="171" customWidth="1"/>
    <col min="3" max="4" width="11.125" style="171" customWidth="1"/>
    <col min="5" max="6" width="10.75390625" style="171" customWidth="1"/>
    <col min="7" max="7" width="11.375" style="171" customWidth="1"/>
    <col min="8" max="8" width="10.75390625" style="171" customWidth="1"/>
    <col min="9" max="9" width="9.875" style="171" customWidth="1"/>
    <col min="10" max="10" width="8.375" style="171" customWidth="1"/>
    <col min="11" max="11" width="13.125" style="171" customWidth="1"/>
    <col min="12" max="16384" width="9.125" style="171" customWidth="1"/>
  </cols>
  <sheetData>
    <row r="1" spans="1:2" ht="15" customHeight="1">
      <c r="A1" s="32" t="s">
        <v>41</v>
      </c>
      <c r="B1" s="170"/>
    </row>
    <row r="2" spans="1:7" s="173" customFormat="1" ht="12.75" customHeight="1">
      <c r="A2" s="4" t="s">
        <v>42</v>
      </c>
      <c r="B2" s="172"/>
      <c r="C2" s="151"/>
      <c r="D2" s="151"/>
      <c r="E2" s="151"/>
      <c r="F2" s="151"/>
      <c r="G2" s="151"/>
    </row>
    <row r="3" spans="1:10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J3" s="174"/>
    </row>
    <row r="4" spans="1:12" ht="13.5" customHeight="1">
      <c r="A4" s="200" t="s">
        <v>43</v>
      </c>
      <c r="B4" s="140">
        <f aca="true" t="shared" si="0" ref="B4:D4">B7+B6</f>
        <v>354.605</v>
      </c>
      <c r="C4" s="140">
        <f>C7+C6</f>
        <v>77.445</v>
      </c>
      <c r="D4" s="140">
        <f t="shared" si="0"/>
        <v>17.65</v>
      </c>
      <c r="E4" s="140">
        <f>E7+E6</f>
        <v>17.65</v>
      </c>
      <c r="F4" s="140">
        <f>F7+F6</f>
        <v>0</v>
      </c>
      <c r="G4" s="113">
        <f>F4-E4</f>
        <v>-17.65</v>
      </c>
      <c r="H4" s="113">
        <f>D4-C4</f>
        <v>-59.794999999999995</v>
      </c>
      <c r="I4" s="175"/>
      <c r="K4" s="176"/>
      <c r="L4" s="176"/>
    </row>
    <row r="5" spans="1:12" ht="13.5" customHeight="1">
      <c r="A5" s="201" t="s">
        <v>44</v>
      </c>
      <c r="B5" s="178">
        <f>B6-B7</f>
        <v>29.13499999999999</v>
      </c>
      <c r="C5" s="178">
        <f>C6-C7</f>
        <v>-77.445</v>
      </c>
      <c r="D5" s="178">
        <f>D6-D7</f>
        <v>-17.65</v>
      </c>
      <c r="E5" s="178">
        <f>E6-E7</f>
        <v>-17.65</v>
      </c>
      <c r="F5" s="141">
        <f>F6-F7</f>
        <v>0</v>
      </c>
      <c r="G5" s="113">
        <f aca="true" t="shared" si="1" ref="G5:G7">F5-E5</f>
        <v>17.65</v>
      </c>
      <c r="H5" s="113">
        <f aca="true" t="shared" si="2" ref="H5:H7">D5-C5</f>
        <v>59.794999999999995</v>
      </c>
      <c r="I5" s="178"/>
      <c r="J5" s="179"/>
      <c r="K5" s="176"/>
      <c r="L5" s="176"/>
    </row>
    <row r="6" spans="1:12" ht="13.5" customHeight="1">
      <c r="A6" s="202" t="s">
        <v>45</v>
      </c>
      <c r="B6" s="141">
        <v>191.87</v>
      </c>
      <c r="C6" s="141">
        <v>0</v>
      </c>
      <c r="D6" s="141">
        <v>0</v>
      </c>
      <c r="E6" s="141">
        <v>0</v>
      </c>
      <c r="F6" s="141">
        <v>0</v>
      </c>
      <c r="G6" s="113">
        <f t="shared" si="1"/>
        <v>0</v>
      </c>
      <c r="H6" s="113">
        <f t="shared" si="2"/>
        <v>0</v>
      </c>
      <c r="I6" s="180"/>
      <c r="K6" s="176"/>
      <c r="L6" s="176"/>
    </row>
    <row r="7" spans="1:12" ht="13.5" customHeight="1">
      <c r="A7" s="202" t="s">
        <v>46</v>
      </c>
      <c r="B7" s="141">
        <v>162.735</v>
      </c>
      <c r="C7" s="141">
        <v>77.445</v>
      </c>
      <c r="D7" s="141">
        <v>17.65</v>
      </c>
      <c r="E7" s="141">
        <v>17.65</v>
      </c>
      <c r="F7" s="141">
        <v>0</v>
      </c>
      <c r="G7" s="113">
        <f t="shared" si="1"/>
        <v>-17.65</v>
      </c>
      <c r="H7" s="113">
        <f t="shared" si="2"/>
        <v>-59.794999999999995</v>
      </c>
      <c r="I7" s="180"/>
      <c r="K7" s="176"/>
      <c r="L7" s="176"/>
    </row>
    <row r="8" spans="1:12" ht="13.5" customHeight="1">
      <c r="A8" s="201" t="s">
        <v>47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58" t="s">
        <v>0</v>
      </c>
      <c r="H8" s="158" t="s">
        <v>0</v>
      </c>
      <c r="I8" s="180"/>
      <c r="J8" s="180"/>
      <c r="K8" s="176"/>
      <c r="L8" s="176"/>
    </row>
    <row r="9" spans="1:13" ht="13.5" customHeight="1">
      <c r="A9" s="17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6"/>
      <c r="M9" s="176"/>
    </row>
    <row r="10" spans="1:12" s="148" customFormat="1" ht="15" customHeight="1">
      <c r="A10" s="203" t="s">
        <v>51</v>
      </c>
      <c r="B10" s="147"/>
      <c r="K10" s="181"/>
      <c r="L10" s="181"/>
    </row>
    <row r="11" spans="1:12" s="173" customFormat="1" ht="12.75" customHeight="1">
      <c r="A11" s="4" t="s">
        <v>52</v>
      </c>
      <c r="B11" s="172"/>
      <c r="C11" s="151"/>
      <c r="D11" s="151"/>
      <c r="E11" s="151"/>
      <c r="F11" s="151"/>
      <c r="G11" s="151"/>
      <c r="J11" s="148"/>
      <c r="K11" s="176"/>
      <c r="L11" s="176"/>
    </row>
    <row r="12" spans="1:12" ht="26.25" customHeight="1">
      <c r="A12" s="41"/>
      <c r="B12" s="110" t="s">
        <v>2</v>
      </c>
      <c r="C12" s="39" t="s">
        <v>49</v>
      </c>
      <c r="D12" s="39" t="s">
        <v>50</v>
      </c>
      <c r="E12" s="39" t="s">
        <v>16</v>
      </c>
      <c r="F12" s="39" t="s">
        <v>17</v>
      </c>
      <c r="G12" s="42" t="s">
        <v>27</v>
      </c>
      <c r="H12" s="42" t="s">
        <v>48</v>
      </c>
      <c r="K12" s="176"/>
      <c r="L12" s="176"/>
    </row>
    <row r="13" spans="1:12" ht="12.75" customHeight="1">
      <c r="A13" s="200" t="s">
        <v>43</v>
      </c>
      <c r="B13" s="175">
        <v>1989959.4146364199</v>
      </c>
      <c r="C13" s="175">
        <v>77781.11100004999</v>
      </c>
      <c r="D13" s="175">
        <f>D20</f>
        <v>486494.69989319</v>
      </c>
      <c r="E13" s="175">
        <v>234309.93989319</v>
      </c>
      <c r="F13" s="175">
        <f>F20</f>
        <v>252184.76</v>
      </c>
      <c r="G13" s="182">
        <f>F13-E13</f>
        <v>17874.820106810017</v>
      </c>
      <c r="H13" s="182">
        <f>+D13-C13</f>
        <v>408713.58889314</v>
      </c>
      <c r="I13" s="183"/>
      <c r="J13" s="148"/>
      <c r="K13" s="176"/>
      <c r="L13" s="176"/>
    </row>
    <row r="14" spans="1:10" ht="12.75" customHeight="1">
      <c r="A14" s="201" t="s">
        <v>53</v>
      </c>
      <c r="B14" s="141" t="s">
        <v>0</v>
      </c>
      <c r="C14" s="141" t="s">
        <v>0</v>
      </c>
      <c r="D14" s="141" t="s">
        <v>0</v>
      </c>
      <c r="E14" s="141" t="s">
        <v>0</v>
      </c>
      <c r="F14" s="141" t="s">
        <v>0</v>
      </c>
      <c r="G14" s="182" t="s">
        <v>0</v>
      </c>
      <c r="H14" s="182" t="s">
        <v>0</v>
      </c>
      <c r="I14" s="184"/>
      <c r="J14" s="148"/>
    </row>
    <row r="15" spans="1:10" ht="12.75" customHeight="1">
      <c r="A15" s="202" t="s">
        <v>45</v>
      </c>
      <c r="B15" s="141" t="s">
        <v>0</v>
      </c>
      <c r="C15" s="141" t="s">
        <v>0</v>
      </c>
      <c r="D15" s="141" t="s">
        <v>0</v>
      </c>
      <c r="E15" s="141" t="s">
        <v>0</v>
      </c>
      <c r="F15" s="141" t="s">
        <v>0</v>
      </c>
      <c r="G15" s="182" t="s">
        <v>0</v>
      </c>
      <c r="H15" s="182" t="s">
        <v>0</v>
      </c>
      <c r="I15" s="184"/>
      <c r="J15" s="148"/>
    </row>
    <row r="16" spans="1:10" ht="12.75" customHeight="1">
      <c r="A16" s="202" t="s">
        <v>46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82" t="s">
        <v>0</v>
      </c>
      <c r="H16" s="182" t="s">
        <v>0</v>
      </c>
      <c r="I16" s="184"/>
      <c r="J16" s="148"/>
    </row>
    <row r="17" spans="1:10" ht="12.75" customHeight="1">
      <c r="A17" s="201" t="s">
        <v>54</v>
      </c>
      <c r="B17" s="180" t="s">
        <v>0</v>
      </c>
      <c r="C17" s="141" t="s">
        <v>0</v>
      </c>
      <c r="D17" s="141"/>
      <c r="E17" s="141" t="s">
        <v>0</v>
      </c>
      <c r="F17" s="141" t="s">
        <v>0</v>
      </c>
      <c r="G17" s="182" t="s">
        <v>0</v>
      </c>
      <c r="H17" s="182" t="s">
        <v>0</v>
      </c>
      <c r="I17" s="184"/>
      <c r="J17" s="148"/>
    </row>
    <row r="18" spans="1:10" ht="12.75" customHeight="1">
      <c r="A18" s="201" t="s">
        <v>55</v>
      </c>
      <c r="B18" s="180">
        <v>2045.5746364200002</v>
      </c>
      <c r="C18" s="180">
        <v>1359.2110000500002</v>
      </c>
      <c r="D18" s="180"/>
      <c r="E18" s="180" t="s">
        <v>0</v>
      </c>
      <c r="F18" s="141" t="s">
        <v>0</v>
      </c>
      <c r="G18" s="182" t="s">
        <v>0</v>
      </c>
      <c r="H18" s="182">
        <f>+D18-C18</f>
        <v>-1359.2110000500002</v>
      </c>
      <c r="I18" s="185"/>
      <c r="J18" s="44"/>
    </row>
    <row r="19" spans="1:10" ht="12.75" customHeight="1">
      <c r="A19" s="201" t="s">
        <v>56</v>
      </c>
      <c r="B19" s="180">
        <v>1440</v>
      </c>
      <c r="C19" s="180" t="s">
        <v>0</v>
      </c>
      <c r="D19" s="180" t="s">
        <v>0</v>
      </c>
      <c r="E19" s="180" t="s">
        <v>0</v>
      </c>
      <c r="F19" s="141" t="s">
        <v>0</v>
      </c>
      <c r="G19" s="182" t="s">
        <v>0</v>
      </c>
      <c r="H19" s="182" t="s">
        <v>0</v>
      </c>
      <c r="I19" s="185"/>
      <c r="J19" s="148"/>
    </row>
    <row r="20" spans="1:10" ht="12.75" customHeight="1">
      <c r="A20" s="204" t="s">
        <v>57</v>
      </c>
      <c r="B20" s="180">
        <v>1986473.8399999999</v>
      </c>
      <c r="C20" s="180">
        <v>76421.9</v>
      </c>
      <c r="D20" s="180">
        <v>486494.69989319</v>
      </c>
      <c r="E20" s="180">
        <v>234309.93989319</v>
      </c>
      <c r="F20" s="180">
        <v>252184.76</v>
      </c>
      <c r="G20" s="182">
        <f>F20-E20</f>
        <v>17874.820106810017</v>
      </c>
      <c r="H20" s="182">
        <f>+D20-C20</f>
        <v>410072.79989319004</v>
      </c>
      <c r="I20" s="184"/>
      <c r="J20" s="148"/>
    </row>
    <row r="21" spans="1:10" ht="25.5" customHeight="1">
      <c r="A21" s="204" t="s">
        <v>58</v>
      </c>
      <c r="B21" s="141" t="s">
        <v>0</v>
      </c>
      <c r="C21" s="141" t="s">
        <v>0</v>
      </c>
      <c r="D21" s="141" t="s">
        <v>0</v>
      </c>
      <c r="E21" s="141" t="s">
        <v>0</v>
      </c>
      <c r="F21" s="141" t="s">
        <v>0</v>
      </c>
      <c r="G21" s="182" t="s">
        <v>0</v>
      </c>
      <c r="H21" s="182" t="s">
        <v>0</v>
      </c>
      <c r="I21" s="152"/>
      <c r="J21" s="44"/>
    </row>
    <row r="22" spans="1:10" ht="12.75" customHeight="1">
      <c r="A22" s="205" t="s">
        <v>59</v>
      </c>
      <c r="B22" s="141"/>
      <c r="C22" s="186"/>
      <c r="D22" s="186"/>
      <c r="E22" s="186"/>
      <c r="F22" s="186"/>
      <c r="G22" s="182"/>
      <c r="H22" s="182"/>
      <c r="I22" s="173"/>
      <c r="J22" s="44"/>
    </row>
    <row r="23" spans="1:10" ht="12.75" customHeight="1">
      <c r="A23" s="204" t="s">
        <v>60</v>
      </c>
      <c r="B23" s="186" t="s">
        <v>0</v>
      </c>
      <c r="C23" s="186" t="s">
        <v>0</v>
      </c>
      <c r="D23" s="186"/>
      <c r="E23" s="186" t="s">
        <v>0</v>
      </c>
      <c r="F23" s="186" t="s">
        <v>0</v>
      </c>
      <c r="G23" s="186" t="s">
        <v>0</v>
      </c>
      <c r="H23" s="182" t="s">
        <v>0</v>
      </c>
      <c r="I23" s="187"/>
      <c r="J23" s="44"/>
    </row>
    <row r="24" spans="1:10" ht="12.75" customHeight="1">
      <c r="A24" s="204" t="s">
        <v>61</v>
      </c>
      <c r="B24" s="186" t="s">
        <v>0</v>
      </c>
      <c r="C24" s="186" t="s">
        <v>0</v>
      </c>
      <c r="D24" s="186"/>
      <c r="E24" s="186" t="s">
        <v>0</v>
      </c>
      <c r="F24" s="186" t="s">
        <v>0</v>
      </c>
      <c r="G24" s="186" t="s">
        <v>0</v>
      </c>
      <c r="H24" s="182" t="s">
        <v>0</v>
      </c>
      <c r="I24" s="188"/>
      <c r="J24" s="189"/>
    </row>
    <row r="25" spans="1:10" ht="26.25" customHeight="1">
      <c r="A25" s="204" t="s">
        <v>55</v>
      </c>
      <c r="B25" s="186">
        <v>12</v>
      </c>
      <c r="C25" s="186">
        <v>12</v>
      </c>
      <c r="D25" s="186" t="s">
        <v>0</v>
      </c>
      <c r="E25" s="186" t="s">
        <v>0</v>
      </c>
      <c r="F25" s="186" t="s">
        <v>0</v>
      </c>
      <c r="G25" s="186" t="s">
        <v>0</v>
      </c>
      <c r="H25" s="182">
        <f>-C25</f>
        <v>-12</v>
      </c>
      <c r="I25" s="188"/>
      <c r="J25" s="189"/>
    </row>
    <row r="26" spans="1:10" ht="12.75">
      <c r="A26" s="204" t="s">
        <v>62</v>
      </c>
      <c r="B26" s="186">
        <v>8.72549886334933</v>
      </c>
      <c r="C26" s="186" t="s">
        <v>0</v>
      </c>
      <c r="D26" s="186" t="s">
        <v>0</v>
      </c>
      <c r="E26" s="186" t="s">
        <v>0</v>
      </c>
      <c r="F26" s="186" t="s">
        <v>0</v>
      </c>
      <c r="G26" s="186" t="s">
        <v>0</v>
      </c>
      <c r="H26" s="182" t="s">
        <v>0</v>
      </c>
      <c r="I26" s="188"/>
      <c r="J26" s="148"/>
    </row>
    <row r="27" spans="1:12" ht="12.75">
      <c r="A27" s="204" t="s">
        <v>57</v>
      </c>
      <c r="B27" s="186">
        <v>1.1876061921197223</v>
      </c>
      <c r="C27" s="186">
        <v>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-3.75</v>
      </c>
      <c r="I27" s="188"/>
      <c r="J27" s="148"/>
      <c r="K27" s="173"/>
      <c r="L27" s="173"/>
    </row>
    <row r="28" spans="1:4" ht="12" customHeight="1">
      <c r="A28" s="9" t="s">
        <v>63</v>
      </c>
      <c r="D28" s="186"/>
    </row>
    <row r="29" spans="1:4" ht="15" customHeight="1">
      <c r="A29" s="190"/>
      <c r="D29" s="186"/>
    </row>
    <row r="30" spans="1:2" ht="15" customHeight="1">
      <c r="A30" s="32" t="s">
        <v>64</v>
      </c>
      <c r="B30" s="170"/>
    </row>
    <row r="31" spans="1:9" s="173" customFormat="1" ht="12.75" customHeight="1">
      <c r="A31" s="4" t="s">
        <v>52</v>
      </c>
      <c r="B31" s="150"/>
      <c r="C31" s="151"/>
      <c r="D31" s="148"/>
      <c r="E31" s="151"/>
      <c r="F31" s="151"/>
      <c r="G31" s="151"/>
      <c r="H31" s="152"/>
      <c r="I31" s="148"/>
    </row>
    <row r="32" spans="1:10" ht="26.25" customHeight="1">
      <c r="A32" s="41"/>
      <c r="B32" s="110" t="s">
        <v>2</v>
      </c>
      <c r="C32" s="39" t="s">
        <v>49</v>
      </c>
      <c r="D32" s="39" t="s">
        <v>50</v>
      </c>
      <c r="E32" s="39" t="s">
        <v>16</v>
      </c>
      <c r="F32" s="39" t="s">
        <v>17</v>
      </c>
      <c r="G32" s="42" t="s">
        <v>27</v>
      </c>
      <c r="H32" s="42" t="s">
        <v>48</v>
      </c>
      <c r="I32" s="148"/>
      <c r="J32" s="173"/>
    </row>
    <row r="33" spans="1:9" ht="23.25" customHeight="1">
      <c r="A33" s="200" t="s">
        <v>65</v>
      </c>
      <c r="B33" s="154">
        <v>116000</v>
      </c>
      <c r="C33" s="154">
        <v>22000</v>
      </c>
      <c r="D33" s="154">
        <v>16000</v>
      </c>
      <c r="E33" s="154">
        <v>8000</v>
      </c>
      <c r="F33" s="154">
        <v>8000</v>
      </c>
      <c r="G33" s="113">
        <f>F33-E33</f>
        <v>0</v>
      </c>
      <c r="H33" s="113">
        <f>D33-C33</f>
        <v>-6000</v>
      </c>
      <c r="I33" s="148"/>
    </row>
    <row r="34" spans="1:9" ht="12.75" customHeight="1">
      <c r="A34" s="206" t="s">
        <v>66</v>
      </c>
      <c r="B34" s="161">
        <v>108000</v>
      </c>
      <c r="C34" s="161">
        <v>22000</v>
      </c>
      <c r="D34" s="161">
        <v>22000</v>
      </c>
      <c r="E34" s="161">
        <v>8000</v>
      </c>
      <c r="F34" s="161">
        <v>8000</v>
      </c>
      <c r="G34" s="113">
        <f>F34-E34</f>
        <v>0</v>
      </c>
      <c r="H34" s="113">
        <f>D34-C34</f>
        <v>0</v>
      </c>
      <c r="I34" s="148"/>
    </row>
    <row r="35" spans="1:11" ht="12.75" customHeight="1">
      <c r="A35" s="206" t="s">
        <v>67</v>
      </c>
      <c r="B35" s="161">
        <v>8000</v>
      </c>
      <c r="C35" s="161" t="s">
        <v>0</v>
      </c>
      <c r="D35" s="161" t="s">
        <v>0</v>
      </c>
      <c r="E35" s="161" t="s">
        <v>0</v>
      </c>
      <c r="F35" s="161" t="s">
        <v>0</v>
      </c>
      <c r="G35" s="113" t="s">
        <v>0</v>
      </c>
      <c r="H35" s="113" t="s">
        <v>0</v>
      </c>
      <c r="I35" s="148"/>
      <c r="J35" s="191"/>
      <c r="K35" s="192"/>
    </row>
    <row r="36" spans="1:10" ht="12.75" customHeight="1">
      <c r="A36" s="206" t="s">
        <v>68</v>
      </c>
      <c r="B36" s="161" t="s">
        <v>0</v>
      </c>
      <c r="C36" s="161" t="s">
        <v>0</v>
      </c>
      <c r="D36" s="161" t="s">
        <v>0</v>
      </c>
      <c r="E36" s="161" t="s">
        <v>0</v>
      </c>
      <c r="F36" s="161" t="s">
        <v>0</v>
      </c>
      <c r="G36" s="113" t="s">
        <v>0</v>
      </c>
      <c r="H36" s="113" t="s">
        <v>0</v>
      </c>
      <c r="I36" s="148"/>
      <c r="J36" s="191"/>
    </row>
    <row r="37" spans="1:10" ht="12.75" customHeight="1">
      <c r="A37" s="200" t="s">
        <v>69</v>
      </c>
      <c r="B37" s="154">
        <v>207835.08000000002</v>
      </c>
      <c r="C37" s="154">
        <v>18597.88</v>
      </c>
      <c r="D37" s="154">
        <f>E37+F37</f>
        <v>24998</v>
      </c>
      <c r="E37" s="154">
        <f>E38</f>
        <v>12684</v>
      </c>
      <c r="F37" s="154">
        <v>12314</v>
      </c>
      <c r="G37" s="113">
        <f>F37-E37</f>
        <v>-370</v>
      </c>
      <c r="H37" s="113">
        <f>D37-C37</f>
        <v>6400.119999999999</v>
      </c>
      <c r="I37" s="148"/>
      <c r="J37" s="191"/>
    </row>
    <row r="38" spans="1:10" ht="12.75" customHeight="1">
      <c r="A38" s="206" t="s">
        <v>66</v>
      </c>
      <c r="B38" s="161">
        <v>198390.48</v>
      </c>
      <c r="C38" s="161">
        <v>18597.88</v>
      </c>
      <c r="D38" s="161">
        <f>E38+F38</f>
        <v>24998</v>
      </c>
      <c r="E38" s="161">
        <v>12684</v>
      </c>
      <c r="F38" s="161">
        <v>12314</v>
      </c>
      <c r="G38" s="113">
        <f>F38-E38</f>
        <v>-370</v>
      </c>
      <c r="H38" s="113">
        <f>D38-C38</f>
        <v>6400.119999999999</v>
      </c>
      <c r="I38" s="148"/>
      <c r="J38" s="191"/>
    </row>
    <row r="39" spans="1:10" ht="12.75" customHeight="1">
      <c r="A39" s="206" t="s">
        <v>67</v>
      </c>
      <c r="B39" s="161">
        <v>9444.6</v>
      </c>
      <c r="C39" s="161" t="s">
        <v>0</v>
      </c>
      <c r="D39" s="161" t="s">
        <v>0</v>
      </c>
      <c r="E39" s="161" t="s">
        <v>0</v>
      </c>
      <c r="F39" s="161" t="s">
        <v>0</v>
      </c>
      <c r="G39" s="161" t="s">
        <v>0</v>
      </c>
      <c r="H39" s="161" t="s">
        <v>0</v>
      </c>
      <c r="I39" s="148"/>
      <c r="J39" s="191"/>
    </row>
    <row r="40" spans="1:10" ht="12.75" customHeight="1">
      <c r="A40" s="206" t="s">
        <v>68</v>
      </c>
      <c r="B40" s="161" t="s">
        <v>0</v>
      </c>
      <c r="C40" s="161" t="s">
        <v>0</v>
      </c>
      <c r="D40" s="161" t="s">
        <v>0</v>
      </c>
      <c r="E40" s="161" t="s">
        <v>0</v>
      </c>
      <c r="F40" s="161" t="s">
        <v>0</v>
      </c>
      <c r="G40" s="161" t="s">
        <v>0</v>
      </c>
      <c r="H40" s="161" t="s">
        <v>0</v>
      </c>
      <c r="I40" s="148"/>
      <c r="J40" s="191"/>
    </row>
    <row r="41" spans="1:10" ht="12.75" customHeight="1">
      <c r="A41" s="200" t="s">
        <v>70</v>
      </c>
      <c r="B41" s="154">
        <v>110293.37</v>
      </c>
      <c r="C41" s="154">
        <v>17299.37</v>
      </c>
      <c r="D41" s="154">
        <f>E41+F41</f>
        <v>16000</v>
      </c>
      <c r="E41" s="154">
        <v>8000</v>
      </c>
      <c r="F41" s="154">
        <v>8000</v>
      </c>
      <c r="G41" s="113">
        <f>F41-E41</f>
        <v>0</v>
      </c>
      <c r="H41" s="113">
        <f>D41-C41</f>
        <v>-1299.369999999999</v>
      </c>
      <c r="I41" s="193"/>
      <c r="J41" s="191"/>
    </row>
    <row r="42" spans="1:10" ht="12.75" customHeight="1">
      <c r="A42" s="206" t="s">
        <v>66</v>
      </c>
      <c r="B42" s="161">
        <v>102293.37</v>
      </c>
      <c r="C42" s="161">
        <v>17299.37</v>
      </c>
      <c r="D42" s="161">
        <f>E42+F42</f>
        <v>16000</v>
      </c>
      <c r="E42" s="161">
        <v>8000</v>
      </c>
      <c r="F42" s="161">
        <v>8000</v>
      </c>
      <c r="G42" s="113">
        <f>F42-E42</f>
        <v>0</v>
      </c>
      <c r="H42" s="113">
        <f>D42-C42</f>
        <v>-1299.369999999999</v>
      </c>
      <c r="I42" s="193"/>
      <c r="J42" s="191"/>
    </row>
    <row r="43" spans="1:10" ht="12.75" customHeight="1">
      <c r="A43" s="206" t="s">
        <v>67</v>
      </c>
      <c r="B43" s="161">
        <v>8000</v>
      </c>
      <c r="C43" s="161" t="s">
        <v>0</v>
      </c>
      <c r="D43" s="161" t="s">
        <v>0</v>
      </c>
      <c r="E43" s="161" t="s">
        <v>0</v>
      </c>
      <c r="F43" s="161" t="s">
        <v>0</v>
      </c>
      <c r="G43" s="161" t="s">
        <v>0</v>
      </c>
      <c r="H43" s="161" t="s">
        <v>0</v>
      </c>
      <c r="I43" s="148"/>
      <c r="J43" s="191"/>
    </row>
    <row r="44" spans="1:10" ht="12.75" customHeight="1">
      <c r="A44" s="206" t="s">
        <v>68</v>
      </c>
      <c r="B44" s="161" t="s">
        <v>0</v>
      </c>
      <c r="C44" s="161" t="s">
        <v>0</v>
      </c>
      <c r="D44" s="161" t="s">
        <v>0</v>
      </c>
      <c r="E44" s="161" t="s">
        <v>0</v>
      </c>
      <c r="F44" s="161" t="s">
        <v>0</v>
      </c>
      <c r="G44" s="161" t="s">
        <v>0</v>
      </c>
      <c r="H44" s="161" t="s">
        <v>0</v>
      </c>
      <c r="I44" s="148"/>
      <c r="J44" s="191"/>
    </row>
    <row r="45" spans="1:10" ht="23.25" customHeight="1">
      <c r="A45" s="200" t="s">
        <v>71</v>
      </c>
      <c r="B45" s="194">
        <v>2.5798160534518506</v>
      </c>
      <c r="C45" s="194">
        <v>9.98687683558347</v>
      </c>
      <c r="D45" s="194">
        <v>0.24172564681934944</v>
      </c>
      <c r="E45" s="194">
        <v>0.24172564681934944</v>
      </c>
      <c r="F45" s="194">
        <v>0.24172564681934944</v>
      </c>
      <c r="G45" s="113">
        <f>F45-E45</f>
        <v>0</v>
      </c>
      <c r="H45" s="113">
        <f>D45-C45</f>
        <v>-9.74515118876412</v>
      </c>
      <c r="I45" s="195"/>
      <c r="J45" s="191"/>
    </row>
    <row r="46" spans="1:10" ht="12" customHeight="1">
      <c r="A46" s="206" t="s">
        <v>66</v>
      </c>
      <c r="B46" s="196">
        <v>2.5655802844417286</v>
      </c>
      <c r="C46" s="196">
        <v>9.98687683558347</v>
      </c>
      <c r="D46" s="196">
        <v>0.24172564681934944</v>
      </c>
      <c r="E46" s="196">
        <v>0.24172564681934944</v>
      </c>
      <c r="F46" s="196">
        <v>0.24172564681934944</v>
      </c>
      <c r="G46" s="113">
        <f>F46-E46</f>
        <v>0</v>
      </c>
      <c r="H46" s="113">
        <f>D46-C46</f>
        <v>-9.74515118876412</v>
      </c>
      <c r="I46" s="195"/>
      <c r="J46" s="191"/>
    </row>
    <row r="47" spans="1:10" ht="12" customHeight="1">
      <c r="A47" s="206" t="s">
        <v>67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06" t="s">
        <v>68</v>
      </c>
      <c r="B48" s="196" t="s">
        <v>0</v>
      </c>
      <c r="C48" s="196" t="s">
        <v>0</v>
      </c>
      <c r="D48" s="196" t="s">
        <v>0</v>
      </c>
      <c r="E48" s="196" t="s">
        <v>0</v>
      </c>
      <c r="F48" s="196" t="s">
        <v>0</v>
      </c>
      <c r="G48" s="196" t="s">
        <v>0</v>
      </c>
      <c r="H48" s="196" t="s">
        <v>0</v>
      </c>
      <c r="I48" s="195"/>
      <c r="J48" s="191"/>
    </row>
    <row r="49" spans="1:9" ht="13.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97"/>
      <c r="F50" s="148"/>
      <c r="G50" s="148"/>
      <c r="H50" s="148"/>
      <c r="I50" s="14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72</v>
      </c>
      <c r="B1" s="1"/>
      <c r="J1"/>
    </row>
    <row r="2" spans="1:7" s="5" customFormat="1" ht="12.75" customHeight="1">
      <c r="A2" s="4" t="s">
        <v>73</v>
      </c>
      <c r="B2" s="4"/>
      <c r="C2" s="6"/>
      <c r="D2" s="6"/>
      <c r="E2" s="6"/>
      <c r="F2" s="6"/>
      <c r="G2" s="6"/>
    </row>
    <row r="3" spans="1:8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13" ht="12.75" customHeight="1">
      <c r="A4" s="47" t="s">
        <v>74</v>
      </c>
      <c r="B4" s="74">
        <v>5397</v>
      </c>
      <c r="C4" s="74">
        <v>754</v>
      </c>
      <c r="D4" s="74">
        <v>1110</v>
      </c>
      <c r="E4" s="74">
        <f>E5+E6+E7</f>
        <v>510</v>
      </c>
      <c r="F4" s="74">
        <v>600</v>
      </c>
      <c r="G4" s="52">
        <f>F4-E4</f>
        <v>90</v>
      </c>
      <c r="H4" s="52">
        <f>D4-C4</f>
        <v>356</v>
      </c>
      <c r="K4" s="59"/>
      <c r="L4" s="59"/>
      <c r="M4" s="59"/>
    </row>
    <row r="5" spans="1:13" ht="12.75" customHeight="1">
      <c r="A5" s="48" t="s">
        <v>75</v>
      </c>
      <c r="B5" s="71">
        <v>677</v>
      </c>
      <c r="C5" s="71">
        <v>34</v>
      </c>
      <c r="D5" s="71">
        <v>170</v>
      </c>
      <c r="E5" s="71">
        <v>70</v>
      </c>
      <c r="F5" s="71">
        <v>100</v>
      </c>
      <c r="G5" s="52">
        <f>F5-E5</f>
        <v>30</v>
      </c>
      <c r="H5" s="52">
        <f aca="true" t="shared" si="0" ref="H5:H19">D5-C5</f>
        <v>136</v>
      </c>
      <c r="K5" s="59"/>
      <c r="L5" s="59"/>
      <c r="M5" s="59"/>
    </row>
    <row r="6" spans="1:13" ht="12.75" customHeight="1">
      <c r="A6" s="48" t="s">
        <v>76</v>
      </c>
      <c r="B6" s="71">
        <v>1550</v>
      </c>
      <c r="C6" s="71">
        <v>120</v>
      </c>
      <c r="D6" s="71">
        <v>400</v>
      </c>
      <c r="E6" s="71">
        <v>200</v>
      </c>
      <c r="F6" s="71">
        <v>200</v>
      </c>
      <c r="G6" s="52">
        <f aca="true" t="shared" si="1" ref="G6:G19">F6-E6</f>
        <v>0</v>
      </c>
      <c r="H6" s="52">
        <f t="shared" si="0"/>
        <v>280</v>
      </c>
      <c r="K6" s="59"/>
      <c r="L6" s="59"/>
      <c r="M6" s="59"/>
    </row>
    <row r="7" spans="1:13" ht="12.75" customHeight="1">
      <c r="A7" s="48" t="s">
        <v>77</v>
      </c>
      <c r="B7" s="71">
        <v>3170</v>
      </c>
      <c r="C7" s="71">
        <v>600</v>
      </c>
      <c r="D7" s="71">
        <v>540</v>
      </c>
      <c r="E7" s="71">
        <v>240</v>
      </c>
      <c r="F7" s="71">
        <v>300</v>
      </c>
      <c r="G7" s="52">
        <f t="shared" si="1"/>
        <v>60</v>
      </c>
      <c r="H7" s="52">
        <f t="shared" si="0"/>
        <v>-60</v>
      </c>
      <c r="K7" s="59"/>
      <c r="L7" s="59"/>
      <c r="M7" s="59"/>
    </row>
    <row r="8" spans="1:13" ht="12.75" customHeight="1">
      <c r="A8" s="47" t="s">
        <v>78</v>
      </c>
      <c r="B8" s="74">
        <v>10949.3032</v>
      </c>
      <c r="C8" s="74">
        <v>393.317</v>
      </c>
      <c r="D8" s="74">
        <v>3109.77</v>
      </c>
      <c r="E8" s="74">
        <f>E9+E10+E11</f>
        <v>1372.5700000000002</v>
      </c>
      <c r="F8" s="74">
        <f>F9+F10+F11</f>
        <v>1737.1999999999998</v>
      </c>
      <c r="G8" s="52">
        <f t="shared" si="1"/>
        <v>364.62999999999965</v>
      </c>
      <c r="H8" s="52">
        <f t="shared" si="0"/>
        <v>2716.453</v>
      </c>
      <c r="K8" s="59"/>
      <c r="L8" s="59"/>
      <c r="M8" s="59"/>
    </row>
    <row r="9" spans="1:13" ht="12.75" customHeight="1">
      <c r="A9" s="48" t="s">
        <v>79</v>
      </c>
      <c r="B9" s="71">
        <v>964.8</v>
      </c>
      <c r="C9" s="71">
        <v>8.5</v>
      </c>
      <c r="D9" s="71">
        <v>478</v>
      </c>
      <c r="E9" s="71">
        <v>243</v>
      </c>
      <c r="F9" s="71">
        <v>235</v>
      </c>
      <c r="G9" s="52">
        <f t="shared" si="1"/>
        <v>-8</v>
      </c>
      <c r="H9" s="52">
        <f t="shared" si="0"/>
        <v>469.5</v>
      </c>
      <c r="K9" s="59"/>
      <c r="L9" s="59"/>
      <c r="M9" s="59"/>
    </row>
    <row r="10" spans="1:13" ht="12.75" customHeight="1">
      <c r="A10" s="48" t="s">
        <v>76</v>
      </c>
      <c r="B10" s="71">
        <v>4058.13</v>
      </c>
      <c r="C10" s="71">
        <v>60</v>
      </c>
      <c r="D10" s="71">
        <v>1064.4</v>
      </c>
      <c r="E10" s="71">
        <v>429.5</v>
      </c>
      <c r="F10" s="71">
        <v>634.9</v>
      </c>
      <c r="G10" s="52">
        <f t="shared" si="1"/>
        <v>205.39999999999998</v>
      </c>
      <c r="H10" s="52">
        <f t="shared" si="0"/>
        <v>1004.4000000000001</v>
      </c>
      <c r="K10" s="59"/>
      <c r="L10" s="59"/>
      <c r="M10" s="59"/>
    </row>
    <row r="11" spans="1:13" ht="12.75" customHeight="1">
      <c r="A11" s="79" t="s">
        <v>77</v>
      </c>
      <c r="B11" s="71">
        <v>5926.373</v>
      </c>
      <c r="C11" s="71">
        <v>324.817</v>
      </c>
      <c r="D11" s="71">
        <v>1567.37</v>
      </c>
      <c r="E11" s="71">
        <v>700.07</v>
      </c>
      <c r="F11" s="71">
        <v>867.3</v>
      </c>
      <c r="G11" s="52">
        <f t="shared" si="1"/>
        <v>167.2299999999999</v>
      </c>
      <c r="H11" s="52">
        <f t="shared" si="0"/>
        <v>1242.5529999999999</v>
      </c>
      <c r="K11" s="59"/>
      <c r="L11" s="59"/>
      <c r="M11" s="59"/>
    </row>
    <row r="12" spans="1:13" ht="12.75" customHeight="1">
      <c r="A12" s="72" t="s">
        <v>80</v>
      </c>
      <c r="B12" s="74">
        <v>5719.71</v>
      </c>
      <c r="C12" s="74">
        <v>393.31</v>
      </c>
      <c r="D12" s="74">
        <f>E12+F12</f>
        <v>1210</v>
      </c>
      <c r="E12" s="74">
        <f>E13+E14+E15</f>
        <v>610</v>
      </c>
      <c r="F12" s="74">
        <f>F13+F14+F15</f>
        <v>600</v>
      </c>
      <c r="G12" s="52">
        <f t="shared" si="1"/>
        <v>-10</v>
      </c>
      <c r="H12" s="52">
        <f t="shared" si="0"/>
        <v>816.69</v>
      </c>
      <c r="J12" s="49"/>
      <c r="K12" s="59"/>
      <c r="L12" s="59"/>
      <c r="M12" s="59"/>
    </row>
    <row r="13" spans="1:13" ht="12.75" customHeight="1">
      <c r="A13" s="48" t="s">
        <v>79</v>
      </c>
      <c r="B13" s="71">
        <v>456</v>
      </c>
      <c r="C13" s="71">
        <v>8.5</v>
      </c>
      <c r="D13" s="71">
        <f aca="true" t="shared" si="2" ref="D13:D15">E13+F13</f>
        <v>170</v>
      </c>
      <c r="E13" s="71">
        <v>70</v>
      </c>
      <c r="F13" s="71">
        <v>100</v>
      </c>
      <c r="G13" s="52">
        <f t="shared" si="1"/>
        <v>30</v>
      </c>
      <c r="H13" s="52">
        <f t="shared" si="0"/>
        <v>161.5</v>
      </c>
      <c r="J13" s="49"/>
      <c r="K13" s="59"/>
      <c r="L13" s="59"/>
      <c r="M13" s="59"/>
    </row>
    <row r="14" spans="1:13" ht="12.75" customHeight="1">
      <c r="A14" s="48" t="s">
        <v>76</v>
      </c>
      <c r="B14" s="71">
        <v>1800</v>
      </c>
      <c r="C14" s="71">
        <v>60</v>
      </c>
      <c r="D14" s="71">
        <f t="shared" si="2"/>
        <v>400</v>
      </c>
      <c r="E14" s="71">
        <v>200</v>
      </c>
      <c r="F14" s="71">
        <v>200</v>
      </c>
      <c r="G14" s="52">
        <f t="shared" si="1"/>
        <v>0</v>
      </c>
      <c r="H14" s="52">
        <f t="shared" si="0"/>
        <v>340</v>
      </c>
      <c r="I14" s="76"/>
      <c r="J14" s="49"/>
      <c r="K14" s="59"/>
      <c r="L14" s="59"/>
      <c r="M14" s="59"/>
    </row>
    <row r="15" spans="1:13" ht="12.75" customHeight="1">
      <c r="A15" s="79" t="s">
        <v>77</v>
      </c>
      <c r="B15" s="71">
        <v>3463.71</v>
      </c>
      <c r="C15" s="71">
        <v>324.81</v>
      </c>
      <c r="D15" s="71">
        <f t="shared" si="2"/>
        <v>640</v>
      </c>
      <c r="E15" s="71">
        <v>340</v>
      </c>
      <c r="F15" s="71">
        <v>300</v>
      </c>
      <c r="G15" s="52">
        <f t="shared" si="1"/>
        <v>-40</v>
      </c>
      <c r="H15" s="52">
        <f t="shared" si="0"/>
        <v>315.19</v>
      </c>
      <c r="J15" s="49"/>
      <c r="K15" s="59"/>
      <c r="L15" s="59"/>
      <c r="M15" s="59"/>
    </row>
    <row r="16" spans="1:13" ht="12.75" customHeight="1">
      <c r="A16" s="72" t="s">
        <v>81</v>
      </c>
      <c r="B16" s="100">
        <v>9.855235605926069</v>
      </c>
      <c r="C16" s="100">
        <v>15.32865772174474</v>
      </c>
      <c r="D16" s="100">
        <v>4.862916666666667</v>
      </c>
      <c r="E16" s="100">
        <v>5.27</v>
      </c>
      <c r="F16" s="100">
        <v>4.4558333333333335</v>
      </c>
      <c r="G16" s="52">
        <f t="shared" si="1"/>
        <v>-0.814166666666666</v>
      </c>
      <c r="H16" s="52">
        <f t="shared" si="0"/>
        <v>-10.465741055078073</v>
      </c>
      <c r="J16" s="5"/>
      <c r="K16" s="81"/>
      <c r="L16" s="59"/>
      <c r="M16" s="59"/>
    </row>
    <row r="17" spans="1:13" ht="12.75" customHeight="1">
      <c r="A17" s="48" t="s">
        <v>79</v>
      </c>
      <c r="B17" s="101">
        <v>3.6194728260869566</v>
      </c>
      <c r="C17" s="101">
        <v>5</v>
      </c>
      <c r="D17" s="101">
        <v>2.31</v>
      </c>
      <c r="E17" s="101">
        <v>2.65</v>
      </c>
      <c r="F17" s="101">
        <v>1.97</v>
      </c>
      <c r="G17" s="52">
        <f t="shared" si="1"/>
        <v>-0.6799999999999999</v>
      </c>
      <c r="H17" s="52">
        <f t="shared" si="0"/>
        <v>-2.69</v>
      </c>
      <c r="J17" s="71"/>
      <c r="K17" s="24"/>
      <c r="L17" s="59"/>
      <c r="M17" s="59"/>
    </row>
    <row r="18" spans="1:13" ht="12.75" customHeight="1">
      <c r="A18" s="48" t="s">
        <v>76</v>
      </c>
      <c r="B18" s="101">
        <v>8.08351551724138</v>
      </c>
      <c r="C18" s="101">
        <v>13.97</v>
      </c>
      <c r="D18" s="101">
        <v>3.7700000000000005</v>
      </c>
      <c r="E18" s="101">
        <v>4.315</v>
      </c>
      <c r="F18" s="101">
        <v>3.225</v>
      </c>
      <c r="G18" s="52">
        <f t="shared" si="1"/>
        <v>-1.0900000000000003</v>
      </c>
      <c r="H18" s="52">
        <f t="shared" si="0"/>
        <v>-10.2</v>
      </c>
      <c r="L18" s="59"/>
      <c r="M18" s="59"/>
    </row>
    <row r="19" spans="1:13" ht="12.75" customHeight="1">
      <c r="A19" s="48" t="s">
        <v>77</v>
      </c>
      <c r="B19" s="101">
        <v>11.278135577538727</v>
      </c>
      <c r="C19" s="101">
        <v>15.77</v>
      </c>
      <c r="D19" s="101">
        <v>6.4675</v>
      </c>
      <c r="E19" s="101">
        <v>6.83</v>
      </c>
      <c r="F19" s="101">
        <v>6.105</v>
      </c>
      <c r="G19" s="52">
        <f t="shared" si="1"/>
        <v>-0.7249999999999996</v>
      </c>
      <c r="H19" s="52">
        <f t="shared" si="0"/>
        <v>-9.302499999999998</v>
      </c>
      <c r="J19" s="71"/>
      <c r="K19" s="69"/>
      <c r="L19" s="59"/>
      <c r="M19" s="59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7" t="s">
        <v>82</v>
      </c>
      <c r="B22" s="88"/>
      <c r="C22" s="89"/>
      <c r="D22" s="89"/>
      <c r="E22" s="89"/>
      <c r="F22" s="89"/>
      <c r="G22" s="89"/>
      <c r="H22" s="89"/>
    </row>
    <row r="23" spans="1:12" ht="12.75" customHeight="1">
      <c r="A23" s="90" t="s">
        <v>73</v>
      </c>
      <c r="B23" s="90"/>
      <c r="C23" s="91"/>
      <c r="D23" s="91"/>
      <c r="E23" s="91"/>
      <c r="F23" s="91"/>
      <c r="G23" s="91"/>
      <c r="H23" s="92"/>
      <c r="I23" s="74"/>
      <c r="L23" s="83"/>
    </row>
    <row r="24" spans="1:8" ht="26.25" customHeight="1">
      <c r="A24" s="41"/>
      <c r="B24" s="110" t="s">
        <v>2</v>
      </c>
      <c r="C24" s="39" t="s">
        <v>49</v>
      </c>
      <c r="D24" s="39" t="s">
        <v>50</v>
      </c>
      <c r="E24" s="39" t="s">
        <v>16</v>
      </c>
      <c r="F24" s="39" t="s">
        <v>17</v>
      </c>
      <c r="G24" s="42" t="s">
        <v>27</v>
      </c>
      <c r="H24" s="42" t="s">
        <v>48</v>
      </c>
    </row>
    <row r="25" spans="1:12" ht="12.75" customHeight="1">
      <c r="A25" s="93" t="s">
        <v>74</v>
      </c>
      <c r="B25" s="94">
        <v>6675</v>
      </c>
      <c r="C25" s="94">
        <v>1200</v>
      </c>
      <c r="D25" s="94">
        <f>E25+F25</f>
        <v>1735</v>
      </c>
      <c r="E25" s="94">
        <f>E26</f>
        <v>535</v>
      </c>
      <c r="F25" s="94">
        <f>F27+F29</f>
        <v>1200</v>
      </c>
      <c r="G25" s="52">
        <f>+F25-E25</f>
        <v>665</v>
      </c>
      <c r="H25" s="52">
        <f>+D25-C25</f>
        <v>535</v>
      </c>
      <c r="I25" s="71"/>
      <c r="J25" s="5"/>
      <c r="K25" s="5"/>
      <c r="L25" s="83"/>
    </row>
    <row r="26" spans="1:12" ht="12.75" customHeight="1">
      <c r="A26" s="95" t="s">
        <v>83</v>
      </c>
      <c r="B26" s="96">
        <v>3649</v>
      </c>
      <c r="C26" s="96">
        <v>900</v>
      </c>
      <c r="D26" s="96">
        <f>E26</f>
        <v>535</v>
      </c>
      <c r="E26" s="96">
        <v>535</v>
      </c>
      <c r="F26" s="96" t="s">
        <v>0</v>
      </c>
      <c r="G26" s="52">
        <f>-E26</f>
        <v>-535</v>
      </c>
      <c r="H26" s="52">
        <f>+D26-C26</f>
        <v>-365</v>
      </c>
      <c r="I26" s="71"/>
      <c r="J26" s="139"/>
      <c r="K26" s="144"/>
      <c r="L26" s="83"/>
    </row>
    <row r="27" spans="1:12" ht="12.75" customHeight="1">
      <c r="A27" s="95" t="s">
        <v>84</v>
      </c>
      <c r="B27" s="96">
        <v>1970</v>
      </c>
      <c r="C27" s="96" t="s">
        <v>0</v>
      </c>
      <c r="D27" s="96">
        <f>F27</f>
        <v>700</v>
      </c>
      <c r="E27" s="96" t="s">
        <v>0</v>
      </c>
      <c r="F27" s="96">
        <v>700</v>
      </c>
      <c r="G27" s="52">
        <f>F27</f>
        <v>700</v>
      </c>
      <c r="H27" s="137">
        <f>D27</f>
        <v>700</v>
      </c>
      <c r="I27" s="71"/>
      <c r="J27" s="139"/>
      <c r="K27" s="144"/>
      <c r="L27" s="83"/>
    </row>
    <row r="28" spans="1:12" ht="12.75" customHeight="1">
      <c r="A28" s="95" t="s">
        <v>85</v>
      </c>
      <c r="B28" s="96">
        <v>1056</v>
      </c>
      <c r="C28" s="96">
        <v>300</v>
      </c>
      <c r="D28" s="96" t="s">
        <v>0</v>
      </c>
      <c r="E28" s="96" t="s">
        <v>0</v>
      </c>
      <c r="F28" s="96" t="s">
        <v>0</v>
      </c>
      <c r="G28" s="52" t="s">
        <v>0</v>
      </c>
      <c r="H28" s="52">
        <f>-C28</f>
        <v>-300</v>
      </c>
      <c r="I28" s="53"/>
      <c r="J28" s="139"/>
      <c r="K28" s="144"/>
      <c r="L28" s="83"/>
    </row>
    <row r="29" spans="1:12" ht="12.75" customHeight="1">
      <c r="A29" s="95" t="s">
        <v>86</v>
      </c>
      <c r="B29" s="96" t="s">
        <v>0</v>
      </c>
      <c r="C29" s="96" t="s">
        <v>0</v>
      </c>
      <c r="D29" s="96">
        <f>F29</f>
        <v>500</v>
      </c>
      <c r="E29" s="96" t="s">
        <v>0</v>
      </c>
      <c r="F29" s="96">
        <v>500</v>
      </c>
      <c r="G29" s="52">
        <f>+F29</f>
        <v>500</v>
      </c>
      <c r="H29" s="52">
        <f>D29</f>
        <v>500</v>
      </c>
      <c r="I29" s="53"/>
      <c r="J29" s="139"/>
      <c r="K29" s="144"/>
      <c r="L29" s="83"/>
    </row>
    <row r="30" spans="1:12" ht="12.75" customHeight="1">
      <c r="A30" s="95"/>
      <c r="B30" s="96"/>
      <c r="C30" s="96"/>
      <c r="D30" s="96"/>
      <c r="E30" s="96"/>
      <c r="F30" s="96"/>
      <c r="G30" s="52"/>
      <c r="H30" s="52"/>
      <c r="I30" s="53"/>
      <c r="J30" s="139"/>
      <c r="K30" s="144"/>
      <c r="L30" s="83"/>
    </row>
    <row r="31" spans="1:12" ht="12.75" customHeight="1">
      <c r="A31" s="93" t="s">
        <v>78</v>
      </c>
      <c r="B31" s="94">
        <v>11562.787</v>
      </c>
      <c r="C31" s="94">
        <v>579.56</v>
      </c>
      <c r="D31" s="94">
        <f>E31+F31</f>
        <v>4117.8</v>
      </c>
      <c r="E31" s="94">
        <f>E32</f>
        <v>1236.8</v>
      </c>
      <c r="F31" s="94">
        <f>F33+F35</f>
        <v>2881</v>
      </c>
      <c r="G31" s="52">
        <f>+F31-E31</f>
        <v>1644.2</v>
      </c>
      <c r="H31" s="52">
        <f>+D31-C31</f>
        <v>3538.2400000000002</v>
      </c>
      <c r="I31" s="53"/>
      <c r="J31" s="139"/>
      <c r="K31" s="144"/>
      <c r="L31" s="83"/>
    </row>
    <row r="32" spans="1:12" ht="12.75" customHeight="1">
      <c r="A32" s="95" t="s">
        <v>83</v>
      </c>
      <c r="B32" s="96">
        <v>5584.95</v>
      </c>
      <c r="C32" s="96">
        <v>539.5</v>
      </c>
      <c r="D32" s="94">
        <f>E32</f>
        <v>1236.8</v>
      </c>
      <c r="E32" s="96">
        <v>1236.8</v>
      </c>
      <c r="F32" s="96" t="s">
        <v>0</v>
      </c>
      <c r="G32" s="52">
        <f>-E32</f>
        <v>-1236.8</v>
      </c>
      <c r="H32" s="52">
        <f>+D32-C32</f>
        <v>697.3</v>
      </c>
      <c r="I32" s="53"/>
      <c r="J32" s="145"/>
      <c r="K32" s="144"/>
      <c r="L32" s="83"/>
    </row>
    <row r="33" spans="1:12" ht="12.75" customHeight="1">
      <c r="A33" s="95" t="s">
        <v>84</v>
      </c>
      <c r="B33" s="96">
        <v>4714.4</v>
      </c>
      <c r="C33" s="96" t="s">
        <v>0</v>
      </c>
      <c r="D33" s="94">
        <f>F33</f>
        <v>1535.5</v>
      </c>
      <c r="E33" s="96" t="s">
        <v>0</v>
      </c>
      <c r="F33" s="96">
        <v>1535.5</v>
      </c>
      <c r="G33" s="52">
        <f>+F33</f>
        <v>1535.5</v>
      </c>
      <c r="H33" s="52">
        <f>+D33</f>
        <v>1535.5</v>
      </c>
      <c r="I33" s="53"/>
      <c r="J33" s="146"/>
      <c r="K33" s="144"/>
      <c r="L33" s="83"/>
    </row>
    <row r="34" spans="1:12" ht="12.75" customHeight="1">
      <c r="A34" s="95" t="s">
        <v>85</v>
      </c>
      <c r="B34" s="96">
        <v>1263.437</v>
      </c>
      <c r="C34" s="96">
        <v>40.06</v>
      </c>
      <c r="D34" s="94" t="s">
        <v>0</v>
      </c>
      <c r="E34" s="96" t="s">
        <v>0</v>
      </c>
      <c r="F34" s="96" t="s">
        <v>0</v>
      </c>
      <c r="G34" s="52" t="s">
        <v>0</v>
      </c>
      <c r="H34" s="52">
        <f>-C34</f>
        <v>-40.06</v>
      </c>
      <c r="I34" s="75"/>
      <c r="J34" s="146"/>
      <c r="K34" s="144"/>
      <c r="L34" s="83"/>
    </row>
    <row r="35" spans="1:12" ht="12.75" customHeight="1">
      <c r="A35" s="95" t="s">
        <v>86</v>
      </c>
      <c r="B35" s="96" t="s">
        <v>0</v>
      </c>
      <c r="C35" s="96" t="s">
        <v>0</v>
      </c>
      <c r="D35" s="94">
        <f>F35</f>
        <v>1345.5</v>
      </c>
      <c r="E35" s="96" t="s">
        <v>0</v>
      </c>
      <c r="F35" s="96">
        <v>1345.5</v>
      </c>
      <c r="G35" s="52">
        <f>+F35</f>
        <v>1345.5</v>
      </c>
      <c r="H35" s="52">
        <f>+D35</f>
        <v>1345.5</v>
      </c>
      <c r="I35" s="75"/>
      <c r="J35" s="146"/>
      <c r="K35" s="144"/>
      <c r="L35" s="83"/>
    </row>
    <row r="36" spans="1:12" ht="12.75" customHeight="1">
      <c r="A36" s="97"/>
      <c r="B36" s="96"/>
      <c r="C36" s="96"/>
      <c r="D36" s="96"/>
      <c r="E36" s="96"/>
      <c r="F36" s="96"/>
      <c r="G36" s="52"/>
      <c r="H36" s="52"/>
      <c r="I36" s="71"/>
      <c r="J36" s="146"/>
      <c r="K36" s="144"/>
      <c r="L36" s="83"/>
    </row>
    <row r="37" spans="1:12" ht="12.75" customHeight="1">
      <c r="A37" s="98" t="s">
        <v>80</v>
      </c>
      <c r="B37" s="94">
        <v>7994.65</v>
      </c>
      <c r="C37" s="94">
        <v>578.8</v>
      </c>
      <c r="D37" s="94">
        <f>E37+F37</f>
        <v>2185</v>
      </c>
      <c r="E37" s="94">
        <f>E38</f>
        <v>785</v>
      </c>
      <c r="F37" s="94">
        <f>F39+F41</f>
        <v>1400</v>
      </c>
      <c r="G37" s="52">
        <f>+F37-E37</f>
        <v>615</v>
      </c>
      <c r="H37" s="52">
        <f>+D37-C37</f>
        <v>1606.2</v>
      </c>
      <c r="I37" s="71"/>
      <c r="J37" s="146"/>
      <c r="K37" s="144"/>
      <c r="L37" s="83"/>
    </row>
    <row r="38" spans="1:12" ht="12.75" customHeight="1">
      <c r="A38" s="95" t="s">
        <v>83</v>
      </c>
      <c r="B38" s="96">
        <v>4758.5</v>
      </c>
      <c r="C38" s="96">
        <v>539.5</v>
      </c>
      <c r="D38" s="96">
        <f>E38</f>
        <v>785</v>
      </c>
      <c r="E38" s="96">
        <v>785</v>
      </c>
      <c r="F38" s="96" t="s">
        <v>0</v>
      </c>
      <c r="G38" s="52">
        <f>-E38</f>
        <v>-785</v>
      </c>
      <c r="H38" s="52">
        <f>+D38-C38</f>
        <v>245.5</v>
      </c>
      <c r="I38" s="71"/>
      <c r="J38" s="146"/>
      <c r="K38" s="144"/>
      <c r="L38" s="83"/>
    </row>
    <row r="39" spans="1:12" ht="12.75" customHeight="1">
      <c r="A39" s="95" t="s">
        <v>84</v>
      </c>
      <c r="B39" s="96">
        <v>2140.85</v>
      </c>
      <c r="C39" s="96" t="s">
        <v>0</v>
      </c>
      <c r="D39" s="96">
        <f>F39</f>
        <v>700</v>
      </c>
      <c r="E39" s="96" t="s">
        <v>0</v>
      </c>
      <c r="F39" s="96">
        <v>700</v>
      </c>
      <c r="G39" s="52">
        <f>+F39</f>
        <v>700</v>
      </c>
      <c r="H39" s="52">
        <f>+D39</f>
        <v>700</v>
      </c>
      <c r="I39" s="71"/>
      <c r="J39" s="146"/>
      <c r="K39" s="144"/>
      <c r="L39" s="83"/>
    </row>
    <row r="40" spans="1:12" ht="12.75" customHeight="1">
      <c r="A40" s="95" t="s">
        <v>85</v>
      </c>
      <c r="B40" s="96">
        <v>1095.3</v>
      </c>
      <c r="C40" s="96">
        <v>39.3</v>
      </c>
      <c r="D40" s="96" t="s">
        <v>0</v>
      </c>
      <c r="E40" s="96" t="s">
        <v>0</v>
      </c>
      <c r="F40" s="96" t="s">
        <v>0</v>
      </c>
      <c r="G40" s="52" t="s">
        <v>0</v>
      </c>
      <c r="H40" s="52">
        <f>-C40</f>
        <v>-39.3</v>
      </c>
      <c r="I40" s="71"/>
      <c r="J40" s="146"/>
      <c r="K40" s="144"/>
      <c r="L40" s="83"/>
    </row>
    <row r="41" spans="1:12" ht="12.75" customHeight="1">
      <c r="A41" s="95" t="s">
        <v>86</v>
      </c>
      <c r="B41" s="96" t="s">
        <v>0</v>
      </c>
      <c r="C41" s="96" t="s">
        <v>0</v>
      </c>
      <c r="D41" s="96">
        <f>F41</f>
        <v>700</v>
      </c>
      <c r="E41" s="96" t="s">
        <v>0</v>
      </c>
      <c r="F41" s="96">
        <v>700</v>
      </c>
      <c r="G41" s="52">
        <f>+F41</f>
        <v>700</v>
      </c>
      <c r="H41" s="52">
        <f>+D41</f>
        <v>700</v>
      </c>
      <c r="I41" s="71"/>
      <c r="J41" s="146"/>
      <c r="K41" s="144"/>
      <c r="L41" s="83"/>
    </row>
    <row r="42" spans="1:12" ht="12.75" customHeight="1">
      <c r="A42" s="97"/>
      <c r="B42" s="96"/>
      <c r="C42" s="96"/>
      <c r="D42" s="96"/>
      <c r="E42" s="96"/>
      <c r="F42" s="96"/>
      <c r="G42" s="52"/>
      <c r="H42" s="52"/>
      <c r="I42" s="71"/>
      <c r="J42" s="146"/>
      <c r="K42" s="144"/>
      <c r="L42" s="83"/>
    </row>
    <row r="43" spans="1:12" ht="12.75" customHeight="1">
      <c r="A43" s="98" t="s">
        <v>81</v>
      </c>
      <c r="B43" s="102">
        <v>16.530439658354517</v>
      </c>
      <c r="C43" s="102">
        <v>16.91348652931854</v>
      </c>
      <c r="D43" s="102">
        <v>14.157916666666667</v>
      </c>
      <c r="E43" s="102">
        <f>E44</f>
        <v>13.25</v>
      </c>
      <c r="F43" s="102">
        <v>15.065833333333334</v>
      </c>
      <c r="G43" s="52">
        <f>+F43-E43</f>
        <v>1.8158333333333339</v>
      </c>
      <c r="H43" s="52">
        <f>+D43-C43</f>
        <v>-2.755569862651873</v>
      </c>
      <c r="I43" s="71"/>
      <c r="J43" s="146"/>
      <c r="K43" s="144"/>
      <c r="L43" s="83"/>
    </row>
    <row r="44" spans="1:12" ht="12.75" customHeight="1">
      <c r="A44" s="95" t="s">
        <v>83</v>
      </c>
      <c r="B44" s="103">
        <v>16.118000000000002</v>
      </c>
      <c r="C44" s="103">
        <v>16.6</v>
      </c>
      <c r="D44" s="103">
        <v>13.25</v>
      </c>
      <c r="E44" s="103">
        <v>13.25</v>
      </c>
      <c r="F44" s="103" t="s">
        <v>0</v>
      </c>
      <c r="G44" s="52">
        <f>-E44</f>
        <v>-13.25</v>
      </c>
      <c r="H44" s="52">
        <f>+D44-C44</f>
        <v>-3.3500000000000014</v>
      </c>
      <c r="I44" s="71"/>
      <c r="J44" s="145"/>
      <c r="K44" s="144"/>
      <c r="L44" s="83"/>
    </row>
    <row r="45" spans="1:11" ht="12.75" customHeight="1">
      <c r="A45" s="95" t="s">
        <v>84</v>
      </c>
      <c r="B45" s="103">
        <v>15.87049164520643</v>
      </c>
      <c r="C45" s="103" t="s">
        <v>0</v>
      </c>
      <c r="D45" s="103">
        <v>12.97</v>
      </c>
      <c r="E45" s="103" t="s">
        <v>0</v>
      </c>
      <c r="F45" s="103">
        <v>12.97</v>
      </c>
      <c r="G45" s="52">
        <f>+F45</f>
        <v>12.97</v>
      </c>
      <c r="H45" s="52">
        <f>+D45</f>
        <v>12.97</v>
      </c>
      <c r="I45" s="71"/>
      <c r="J45" s="5"/>
      <c r="K45" s="5"/>
    </row>
    <row r="46" spans="1:12" ht="12.75" customHeight="1">
      <c r="A46" s="95" t="s">
        <v>85</v>
      </c>
      <c r="B46" s="103">
        <v>19.1225</v>
      </c>
      <c r="C46" s="103">
        <v>20.02</v>
      </c>
      <c r="D46" s="103" t="s">
        <v>0</v>
      </c>
      <c r="E46" s="103" t="s">
        <v>0</v>
      </c>
      <c r="F46" s="103" t="s">
        <v>0</v>
      </c>
      <c r="G46" s="52" t="s">
        <v>0</v>
      </c>
      <c r="H46" s="52">
        <f>-C46</f>
        <v>-20.02</v>
      </c>
      <c r="I46" s="75"/>
      <c r="J46" s="146"/>
      <c r="K46" s="144"/>
      <c r="L46" s="70"/>
    </row>
    <row r="47" spans="1:12" ht="12.75" customHeight="1">
      <c r="A47" s="95" t="s">
        <v>86</v>
      </c>
      <c r="B47" s="73" t="s">
        <v>0</v>
      </c>
      <c r="C47" s="73" t="s">
        <v>0</v>
      </c>
      <c r="D47" s="73">
        <v>18</v>
      </c>
      <c r="E47" s="73" t="s">
        <v>0</v>
      </c>
      <c r="F47" s="73">
        <v>18</v>
      </c>
      <c r="G47" s="52">
        <f>+F47</f>
        <v>18</v>
      </c>
      <c r="H47" s="52">
        <f>+D47</f>
        <v>18</v>
      </c>
      <c r="I47" s="71"/>
      <c r="J47" s="71"/>
      <c r="K47" s="70"/>
      <c r="L47" s="70"/>
    </row>
    <row r="48" spans="1:12" ht="12.75" customHeight="1">
      <c r="A48" s="46"/>
      <c r="B48" s="73"/>
      <c r="C48" s="73"/>
      <c r="D48" s="73"/>
      <c r="E48" s="73"/>
      <c r="F48" s="73"/>
      <c r="G48" s="136"/>
      <c r="H48" s="52"/>
      <c r="I48" s="71"/>
      <c r="J48" s="71"/>
      <c r="K48" s="70"/>
      <c r="L48" s="70"/>
    </row>
    <row r="49" spans="1:11" s="5" customFormat="1" ht="12.75" customHeight="1">
      <c r="A49" s="207" t="s">
        <v>87</v>
      </c>
      <c r="B49" s="88"/>
      <c r="C49" s="89"/>
      <c r="D49" s="89"/>
      <c r="E49" s="89"/>
      <c r="F49" s="89"/>
      <c r="G49" s="138"/>
      <c r="H49" s="89"/>
      <c r="K49" s="81"/>
    </row>
    <row r="50" spans="1:12" ht="12.75" customHeight="1">
      <c r="A50" s="208" t="s">
        <v>88</v>
      </c>
      <c r="B50" s="90"/>
      <c r="C50" s="91"/>
      <c r="D50" s="91"/>
      <c r="E50" s="91"/>
      <c r="F50" s="91"/>
      <c r="G50" s="138"/>
      <c r="H50" s="92"/>
      <c r="I50" s="74"/>
      <c r="J50" s="71"/>
      <c r="K50" s="24"/>
      <c r="L50" s="83"/>
    </row>
    <row r="51" spans="1:8" ht="26.25" customHeight="1">
      <c r="A51" s="41"/>
      <c r="B51" s="110" t="s">
        <v>2</v>
      </c>
      <c r="C51" s="39" t="s">
        <v>49</v>
      </c>
      <c r="D51" s="39" t="s">
        <v>50</v>
      </c>
      <c r="E51" s="39" t="s">
        <v>16</v>
      </c>
      <c r="F51" s="39" t="s">
        <v>17</v>
      </c>
      <c r="G51" s="42" t="s">
        <v>27</v>
      </c>
      <c r="H51" s="42" t="s">
        <v>48</v>
      </c>
    </row>
    <row r="52" spans="1:12" ht="12.75" customHeight="1">
      <c r="A52" s="93" t="s">
        <v>74</v>
      </c>
      <c r="B52" s="94">
        <v>340</v>
      </c>
      <c r="C52" s="94" t="s">
        <v>0</v>
      </c>
      <c r="D52" s="94" t="s">
        <v>0</v>
      </c>
      <c r="E52" s="94" t="s">
        <v>0</v>
      </c>
      <c r="F52" s="94" t="s">
        <v>0</v>
      </c>
      <c r="G52" s="137" t="s">
        <v>0</v>
      </c>
      <c r="H52" s="137" t="s">
        <v>0</v>
      </c>
      <c r="I52" s="71"/>
      <c r="J52" s="71"/>
      <c r="K52" s="69"/>
      <c r="L52" s="83"/>
    </row>
    <row r="53" spans="1:12" ht="12.75" customHeight="1">
      <c r="A53" s="95" t="s">
        <v>85</v>
      </c>
      <c r="B53" s="96">
        <v>340</v>
      </c>
      <c r="C53" s="94" t="s">
        <v>0</v>
      </c>
      <c r="D53" s="94" t="s">
        <v>0</v>
      </c>
      <c r="E53" s="94" t="s">
        <v>0</v>
      </c>
      <c r="F53" s="94" t="s">
        <v>0</v>
      </c>
      <c r="G53" s="137" t="s">
        <v>0</v>
      </c>
      <c r="H53" s="137" t="s">
        <v>0</v>
      </c>
      <c r="I53" s="53"/>
      <c r="J53" s="53"/>
      <c r="K53" s="83"/>
      <c r="L53" s="83"/>
    </row>
    <row r="54" spans="1:12" ht="12.75" customHeight="1">
      <c r="A54" s="95"/>
      <c r="B54" s="96"/>
      <c r="C54" s="94"/>
      <c r="D54" s="94"/>
      <c r="E54" s="94"/>
      <c r="F54" s="94"/>
      <c r="G54" s="137"/>
      <c r="H54" s="137"/>
      <c r="I54" s="53"/>
      <c r="J54" s="53"/>
      <c r="K54" s="83"/>
      <c r="L54" s="83"/>
    </row>
    <row r="55" spans="1:12" ht="12.75" customHeight="1">
      <c r="A55" s="93" t="s">
        <v>78</v>
      </c>
      <c r="B55" s="94">
        <v>49.4</v>
      </c>
      <c r="C55" s="94" t="s">
        <v>0</v>
      </c>
      <c r="D55" s="94" t="s">
        <v>0</v>
      </c>
      <c r="E55" s="94" t="s">
        <v>0</v>
      </c>
      <c r="F55" s="94" t="s">
        <v>0</v>
      </c>
      <c r="G55" s="137" t="s">
        <v>0</v>
      </c>
      <c r="H55" s="137" t="s">
        <v>0</v>
      </c>
      <c r="I55" s="53"/>
      <c r="J55" s="53"/>
      <c r="K55" s="83"/>
      <c r="L55" s="83"/>
    </row>
    <row r="56" spans="1:12" ht="12.75" customHeight="1">
      <c r="A56" s="95" t="s">
        <v>85</v>
      </c>
      <c r="B56" s="96">
        <v>49.4</v>
      </c>
      <c r="C56" s="94" t="s">
        <v>0</v>
      </c>
      <c r="D56" s="94" t="s">
        <v>0</v>
      </c>
      <c r="E56" s="94" t="s">
        <v>0</v>
      </c>
      <c r="F56" s="94" t="s">
        <v>0</v>
      </c>
      <c r="G56" s="137" t="s">
        <v>0</v>
      </c>
      <c r="H56" s="137" t="s">
        <v>0</v>
      </c>
      <c r="I56" s="75"/>
      <c r="J56" s="71"/>
      <c r="K56" s="83"/>
      <c r="L56" s="83"/>
    </row>
    <row r="57" spans="1:12" ht="12.75" customHeight="1">
      <c r="A57" s="97"/>
      <c r="B57" s="96"/>
      <c r="C57" s="94"/>
      <c r="D57" s="94"/>
      <c r="E57" s="94"/>
      <c r="F57" s="94"/>
      <c r="G57" s="137"/>
      <c r="H57" s="137"/>
      <c r="I57" s="71"/>
      <c r="J57" s="71"/>
      <c r="K57" s="83"/>
      <c r="L57" s="83"/>
    </row>
    <row r="58" spans="1:12" ht="12.75" customHeight="1">
      <c r="A58" s="98" t="s">
        <v>80</v>
      </c>
      <c r="B58" s="94">
        <v>49.4</v>
      </c>
      <c r="C58" s="94" t="s">
        <v>0</v>
      </c>
      <c r="D58" s="94" t="s">
        <v>0</v>
      </c>
      <c r="E58" s="94" t="s">
        <v>0</v>
      </c>
      <c r="F58" s="94" t="s">
        <v>0</v>
      </c>
      <c r="G58" s="137" t="s">
        <v>0</v>
      </c>
      <c r="H58" s="137" t="s">
        <v>0</v>
      </c>
      <c r="I58" s="71"/>
      <c r="J58" s="71"/>
      <c r="K58" s="83"/>
      <c r="L58" s="83"/>
    </row>
    <row r="59" spans="1:12" ht="12.75" customHeight="1">
      <c r="A59" s="95" t="s">
        <v>85</v>
      </c>
      <c r="B59" s="96">
        <v>49.4</v>
      </c>
      <c r="C59" s="94" t="s">
        <v>0</v>
      </c>
      <c r="D59" s="94" t="s">
        <v>0</v>
      </c>
      <c r="E59" s="94" t="s">
        <v>0</v>
      </c>
      <c r="F59" s="94" t="s">
        <v>0</v>
      </c>
      <c r="G59" s="137" t="s">
        <v>0</v>
      </c>
      <c r="H59" s="137" t="s">
        <v>0</v>
      </c>
      <c r="I59" s="71"/>
      <c r="J59" s="71"/>
      <c r="K59" s="83"/>
      <c r="L59" s="83"/>
    </row>
    <row r="60" spans="1:12" ht="12.75" customHeight="1">
      <c r="A60" s="97"/>
      <c r="B60" s="96"/>
      <c r="C60" s="94"/>
      <c r="D60" s="94"/>
      <c r="E60" s="94"/>
      <c r="F60" s="94"/>
      <c r="G60" s="137"/>
      <c r="H60" s="137"/>
      <c r="I60" s="71"/>
      <c r="J60" s="71"/>
      <c r="K60" s="83"/>
      <c r="L60" s="83"/>
    </row>
    <row r="61" spans="1:12" ht="12.75" customHeight="1">
      <c r="A61" s="98" t="s">
        <v>81</v>
      </c>
      <c r="B61" s="102">
        <v>1.75</v>
      </c>
      <c r="C61" s="94" t="s">
        <v>0</v>
      </c>
      <c r="D61" s="94" t="s">
        <v>0</v>
      </c>
      <c r="E61" s="94" t="s">
        <v>0</v>
      </c>
      <c r="F61" s="94" t="s">
        <v>0</v>
      </c>
      <c r="G61" s="137" t="s">
        <v>0</v>
      </c>
      <c r="H61" s="137" t="s">
        <v>0</v>
      </c>
      <c r="I61" s="71"/>
      <c r="J61" s="71"/>
      <c r="K61" s="83"/>
      <c r="L61" s="83"/>
    </row>
    <row r="62" spans="1:12" ht="12.75" customHeight="1">
      <c r="A62" s="95" t="s">
        <v>85</v>
      </c>
      <c r="B62" s="103">
        <v>1.75</v>
      </c>
      <c r="C62" s="94" t="s">
        <v>0</v>
      </c>
      <c r="D62" s="94" t="s">
        <v>0</v>
      </c>
      <c r="E62" s="94" t="s">
        <v>0</v>
      </c>
      <c r="F62" s="94" t="s">
        <v>0</v>
      </c>
      <c r="G62" s="137" t="s">
        <v>0</v>
      </c>
      <c r="H62" s="137" t="s">
        <v>0</v>
      </c>
      <c r="I62" s="75"/>
      <c r="J62" s="71"/>
      <c r="K62" s="70"/>
      <c r="L62" s="70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4" sqref="I14"/>
    </sheetView>
  </sheetViews>
  <sheetFormatPr defaultColWidth="9.00390625" defaultRowHeight="12.75"/>
  <cols>
    <col min="1" max="1" width="27.25390625" style="148" customWidth="1"/>
    <col min="2" max="2" width="10.75390625" style="148" customWidth="1"/>
    <col min="3" max="4" width="11.125" style="148" customWidth="1"/>
    <col min="5" max="8" width="10.75390625" style="148" customWidth="1"/>
    <col min="9" max="9" width="9.00390625" style="148" customWidth="1"/>
    <col min="10" max="10" width="11.125" style="148" customWidth="1"/>
    <col min="11" max="16384" width="9.125" style="148" customWidth="1"/>
  </cols>
  <sheetData>
    <row r="1" spans="1:10" ht="12.75">
      <c r="A1" s="32" t="s">
        <v>89</v>
      </c>
      <c r="B1" s="147"/>
      <c r="J1" s="149"/>
    </row>
    <row r="2" spans="1:11" s="152" customFormat="1" ht="12.75">
      <c r="A2" s="4" t="s">
        <v>90</v>
      </c>
      <c r="B2" s="150"/>
      <c r="C2" s="151"/>
      <c r="D2" s="151"/>
      <c r="E2" s="151"/>
      <c r="F2" s="151"/>
      <c r="G2" s="151"/>
      <c r="K2" s="153"/>
    </row>
    <row r="3" spans="1:13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I3" s="111"/>
      <c r="J3" s="154"/>
      <c r="K3" s="154"/>
      <c r="L3" s="155"/>
      <c r="M3" s="156"/>
    </row>
    <row r="4" spans="1:13" ht="12.75" customHeight="1">
      <c r="A4" s="72" t="s">
        <v>53</v>
      </c>
      <c r="B4" s="168">
        <v>3.969491370853831</v>
      </c>
      <c r="C4" s="168">
        <v>10.63640311938476</v>
      </c>
      <c r="D4" s="168">
        <v>1.51978304145219</v>
      </c>
      <c r="E4" s="168">
        <v>1.5</v>
      </c>
      <c r="F4" s="168">
        <v>1.53956608290438</v>
      </c>
      <c r="G4" s="113">
        <f>F4-E4</f>
        <v>0.03956608290438002</v>
      </c>
      <c r="H4" s="113">
        <f>+D4-C4</f>
        <v>-9.11662007793257</v>
      </c>
      <c r="I4" s="154"/>
      <c r="J4" s="153"/>
      <c r="K4" s="153"/>
      <c r="L4" s="154"/>
      <c r="M4" s="154"/>
    </row>
    <row r="5" spans="1:13" ht="12.75">
      <c r="A5" s="46" t="s">
        <v>91</v>
      </c>
      <c r="B5" s="157">
        <v>4.79482024017098</v>
      </c>
      <c r="C5" s="157">
        <v>9.135709804245089</v>
      </c>
      <c r="D5" s="157" t="s">
        <v>0</v>
      </c>
      <c r="E5" s="157" t="s">
        <v>0</v>
      </c>
      <c r="F5" s="157" t="s">
        <v>0</v>
      </c>
      <c r="G5" s="113" t="s">
        <v>0</v>
      </c>
      <c r="H5" s="113">
        <f>-C5</f>
        <v>-9.135709804245089</v>
      </c>
      <c r="I5" s="159"/>
      <c r="J5" s="160"/>
      <c r="K5" s="160"/>
      <c r="L5" s="159"/>
      <c r="M5" s="159"/>
    </row>
    <row r="6" spans="1:13" ht="12.75" customHeight="1">
      <c r="A6" s="46" t="s">
        <v>92</v>
      </c>
      <c r="B6" s="157">
        <v>3.7245906684030565</v>
      </c>
      <c r="C6" s="157">
        <v>10.770773017888894</v>
      </c>
      <c r="D6" s="157">
        <v>1.5229215808311398</v>
      </c>
      <c r="E6" s="157">
        <v>1.5</v>
      </c>
      <c r="F6" s="157">
        <v>1.5458431616622799</v>
      </c>
      <c r="G6" s="113">
        <f>F6-E6</f>
        <v>0.04584316166227986</v>
      </c>
      <c r="H6" s="113">
        <f>+D6-C6</f>
        <v>-9.247851437057754</v>
      </c>
      <c r="I6" s="161"/>
      <c r="J6" s="160"/>
      <c r="K6" s="160"/>
      <c r="L6" s="161"/>
      <c r="M6" s="161"/>
    </row>
    <row r="7" spans="1:13" ht="12.75" customHeight="1">
      <c r="A7" s="46" t="s">
        <v>93</v>
      </c>
      <c r="B7" s="157">
        <v>4.608242303947717</v>
      </c>
      <c r="C7" s="157">
        <v>11.34135435643115</v>
      </c>
      <c r="D7" s="157">
        <v>1.5</v>
      </c>
      <c r="E7" s="157">
        <v>1.5</v>
      </c>
      <c r="F7" s="157">
        <v>1.5</v>
      </c>
      <c r="G7" s="113">
        <f>F7-E7</f>
        <v>0</v>
      </c>
      <c r="H7" s="113">
        <f>+D7-C7</f>
        <v>-9.84135435643115</v>
      </c>
      <c r="I7" s="161"/>
      <c r="J7" s="160"/>
      <c r="K7" s="160"/>
      <c r="L7" s="161"/>
      <c r="M7" s="161"/>
    </row>
    <row r="8" spans="1:13" ht="12.75" customHeight="1">
      <c r="A8" s="46" t="s">
        <v>94</v>
      </c>
      <c r="B8" s="157">
        <v>1.5</v>
      </c>
      <c r="C8" s="157" t="s">
        <v>0</v>
      </c>
      <c r="D8" s="157" t="s">
        <v>0</v>
      </c>
      <c r="E8" s="157" t="s">
        <v>0</v>
      </c>
      <c r="F8" s="157" t="s">
        <v>0</v>
      </c>
      <c r="G8" s="113" t="s">
        <v>0</v>
      </c>
      <c r="H8" s="113" t="s">
        <v>0</v>
      </c>
      <c r="I8" s="161"/>
      <c r="J8" s="153"/>
      <c r="K8" s="153"/>
      <c r="L8" s="161"/>
      <c r="M8" s="161"/>
    </row>
    <row r="9" spans="1:13" ht="12.75" customHeight="1">
      <c r="A9" s="46" t="s">
        <v>95</v>
      </c>
      <c r="B9" s="162" t="s">
        <v>0</v>
      </c>
      <c r="C9" s="162" t="s">
        <v>0</v>
      </c>
      <c r="D9" s="162" t="s">
        <v>0</v>
      </c>
      <c r="E9" s="162" t="s">
        <v>0</v>
      </c>
      <c r="F9" s="162" t="s">
        <v>0</v>
      </c>
      <c r="G9" s="213" t="s">
        <v>0</v>
      </c>
      <c r="H9" s="213" t="s">
        <v>0</v>
      </c>
      <c r="I9" s="159"/>
      <c r="J9" s="153"/>
      <c r="K9" s="153"/>
      <c r="L9" s="159"/>
      <c r="M9" s="159"/>
    </row>
    <row r="10" spans="1:13" ht="12.75" customHeight="1">
      <c r="A10" s="46" t="s">
        <v>96</v>
      </c>
      <c r="B10" s="162" t="s">
        <v>0</v>
      </c>
      <c r="C10" s="162" t="s">
        <v>0</v>
      </c>
      <c r="D10" s="162" t="s">
        <v>0</v>
      </c>
      <c r="E10" s="162" t="s">
        <v>0</v>
      </c>
      <c r="F10" s="162" t="s">
        <v>0</v>
      </c>
      <c r="G10" s="213" t="s">
        <v>0</v>
      </c>
      <c r="H10" s="213" t="s">
        <v>0</v>
      </c>
      <c r="I10" s="159"/>
      <c r="J10" s="153"/>
      <c r="K10" s="153"/>
      <c r="L10" s="159"/>
      <c r="M10" s="159"/>
    </row>
    <row r="11" spans="1:13" ht="12.75" customHeight="1">
      <c r="A11" s="46" t="s">
        <v>97</v>
      </c>
      <c r="B11" s="162" t="s">
        <v>0</v>
      </c>
      <c r="C11" s="162" t="s">
        <v>0</v>
      </c>
      <c r="D11" s="162" t="s">
        <v>0</v>
      </c>
      <c r="E11" s="162" t="s">
        <v>0</v>
      </c>
      <c r="F11" s="162" t="s">
        <v>0</v>
      </c>
      <c r="G11" s="213" t="s">
        <v>0</v>
      </c>
      <c r="H11" s="213" t="s">
        <v>0</v>
      </c>
      <c r="I11" s="159"/>
      <c r="J11" s="153"/>
      <c r="K11" s="153"/>
      <c r="L11" s="159"/>
      <c r="M11" s="159"/>
    </row>
    <row r="12" spans="1:13" ht="12.75" customHeight="1">
      <c r="A12" s="46" t="s">
        <v>98</v>
      </c>
      <c r="B12" s="162" t="s">
        <v>0</v>
      </c>
      <c r="C12" s="162" t="s">
        <v>0</v>
      </c>
      <c r="D12" s="162" t="s">
        <v>0</v>
      </c>
      <c r="E12" s="162" t="s">
        <v>0</v>
      </c>
      <c r="F12" s="162" t="s">
        <v>0</v>
      </c>
      <c r="G12" s="213" t="s">
        <v>0</v>
      </c>
      <c r="H12" s="213" t="s">
        <v>0</v>
      </c>
      <c r="I12" s="159"/>
      <c r="J12" s="153"/>
      <c r="K12" s="153"/>
      <c r="L12" s="159"/>
      <c r="M12" s="159"/>
    </row>
    <row r="13" spans="1:13" ht="12.75" customHeight="1">
      <c r="A13" s="46" t="s">
        <v>99</v>
      </c>
      <c r="B13" s="162" t="s">
        <v>0</v>
      </c>
      <c r="C13" s="162" t="s">
        <v>0</v>
      </c>
      <c r="D13" s="162" t="s">
        <v>0</v>
      </c>
      <c r="E13" s="162" t="s">
        <v>0</v>
      </c>
      <c r="F13" s="162" t="s">
        <v>0</v>
      </c>
      <c r="G13" s="213" t="s">
        <v>0</v>
      </c>
      <c r="H13" s="213" t="s">
        <v>0</v>
      </c>
      <c r="I13" s="159"/>
      <c r="J13" s="163"/>
      <c r="K13" s="164"/>
      <c r="L13" s="159"/>
      <c r="M13" s="159"/>
    </row>
    <row r="14" spans="1:13" ht="12.75" customHeight="1">
      <c r="A14" s="72" t="s">
        <v>100</v>
      </c>
      <c r="B14" s="168">
        <v>6.889275128289065</v>
      </c>
      <c r="C14" s="168">
        <v>13.459588554901</v>
      </c>
      <c r="D14" s="168">
        <v>2.349444885011895</v>
      </c>
      <c r="E14" s="168">
        <v>3.1988897700237895</v>
      </c>
      <c r="F14" s="168">
        <v>1.5</v>
      </c>
      <c r="G14" s="113">
        <f>F14-E14</f>
        <v>-1.6988897700237895</v>
      </c>
      <c r="H14" s="113">
        <f>+D14-C14</f>
        <v>-11.110143669889105</v>
      </c>
      <c r="I14" s="165"/>
      <c r="J14" s="160"/>
      <c r="K14" s="153"/>
      <c r="L14" s="165"/>
      <c r="M14" s="165"/>
    </row>
    <row r="15" spans="1:13" ht="12.75" customHeight="1">
      <c r="A15" s="46" t="s">
        <v>91</v>
      </c>
      <c r="B15" s="166" t="s">
        <v>0</v>
      </c>
      <c r="C15" s="166" t="s">
        <v>0</v>
      </c>
      <c r="D15" s="166" t="s">
        <v>0</v>
      </c>
      <c r="E15" s="166" t="s">
        <v>0</v>
      </c>
      <c r="F15" s="166" t="s">
        <v>0</v>
      </c>
      <c r="G15" s="142" t="s">
        <v>0</v>
      </c>
      <c r="H15" s="142" t="s">
        <v>0</v>
      </c>
      <c r="I15" s="161"/>
      <c r="J15" s="160"/>
      <c r="K15" s="160"/>
      <c r="L15" s="161"/>
      <c r="M15" s="161"/>
    </row>
    <row r="16" spans="1:13" ht="12.75" customHeight="1">
      <c r="A16" s="46" t="s">
        <v>92</v>
      </c>
      <c r="B16" s="166">
        <v>8.25</v>
      </c>
      <c r="C16" s="166">
        <v>11.75</v>
      </c>
      <c r="D16" s="166" t="s">
        <v>0</v>
      </c>
      <c r="E16" s="166" t="s">
        <v>0</v>
      </c>
      <c r="F16" s="166" t="s">
        <v>0</v>
      </c>
      <c r="G16" s="113" t="s">
        <v>0</v>
      </c>
      <c r="H16" s="113">
        <f>-C16</f>
        <v>-11.75</v>
      </c>
      <c r="I16" s="161"/>
      <c r="J16" s="160"/>
      <c r="K16" s="160"/>
      <c r="L16" s="161"/>
      <c r="M16" s="161"/>
    </row>
    <row r="17" spans="1:13" ht="12.75" customHeight="1">
      <c r="A17" s="46" t="s">
        <v>93</v>
      </c>
      <c r="B17" s="166">
        <v>3.305555555555555</v>
      </c>
      <c r="C17" s="166" t="s">
        <v>0</v>
      </c>
      <c r="D17" s="166">
        <f>E17</f>
        <v>1.8</v>
      </c>
      <c r="E17" s="166">
        <v>1.8</v>
      </c>
      <c r="F17" s="166" t="s">
        <v>0</v>
      </c>
      <c r="G17" s="113">
        <f>-E17</f>
        <v>-1.8</v>
      </c>
      <c r="H17" s="113">
        <f>D17</f>
        <v>1.8</v>
      </c>
      <c r="I17" s="161"/>
      <c r="J17" s="160"/>
      <c r="K17" s="160"/>
      <c r="L17" s="161"/>
      <c r="M17" s="161"/>
    </row>
    <row r="18" spans="1:13" ht="12.75" customHeight="1">
      <c r="A18" s="46" t="s">
        <v>94</v>
      </c>
      <c r="B18" s="166">
        <v>6.68333333333334</v>
      </c>
      <c r="C18" s="166">
        <v>13.33333333333335</v>
      </c>
      <c r="D18" s="166">
        <v>1.65</v>
      </c>
      <c r="E18" s="166">
        <v>1.8</v>
      </c>
      <c r="F18" s="166">
        <v>1.5</v>
      </c>
      <c r="G18" s="113">
        <f>F18-E18</f>
        <v>-0.30000000000000004</v>
      </c>
      <c r="H18" s="113">
        <f>+D18-C18</f>
        <v>-11.68333333333335</v>
      </c>
      <c r="I18" s="161"/>
      <c r="J18" s="160"/>
      <c r="K18" s="153"/>
      <c r="L18" s="161"/>
      <c r="M18" s="161"/>
    </row>
    <row r="19" spans="1:13" ht="12.75" customHeight="1">
      <c r="A19" s="46" t="s">
        <v>95</v>
      </c>
      <c r="B19" s="162">
        <v>2</v>
      </c>
      <c r="C19" s="162" t="s">
        <v>0</v>
      </c>
      <c r="D19" s="162" t="s">
        <v>0</v>
      </c>
      <c r="E19" s="162" t="s">
        <v>0</v>
      </c>
      <c r="F19" s="162" t="s">
        <v>0</v>
      </c>
      <c r="G19" s="113" t="s">
        <v>0</v>
      </c>
      <c r="H19" s="113" t="s">
        <v>0</v>
      </c>
      <c r="I19" s="161"/>
      <c r="J19" s="160"/>
      <c r="K19" s="153"/>
      <c r="L19" s="161"/>
      <c r="M19" s="161"/>
    </row>
    <row r="20" spans="1:13" ht="12.75" customHeight="1">
      <c r="A20" s="46" t="s">
        <v>96</v>
      </c>
      <c r="B20" s="162">
        <v>10</v>
      </c>
      <c r="C20" s="166" t="s">
        <v>0</v>
      </c>
      <c r="D20" s="166" t="s">
        <v>0</v>
      </c>
      <c r="E20" s="162" t="s">
        <v>0</v>
      </c>
      <c r="F20" s="162" t="s">
        <v>0</v>
      </c>
      <c r="G20" s="113" t="s">
        <v>0</v>
      </c>
      <c r="H20" s="113" t="s">
        <v>0</v>
      </c>
      <c r="I20" s="161"/>
      <c r="J20" s="160"/>
      <c r="K20" s="153"/>
      <c r="L20" s="161"/>
      <c r="M20" s="161"/>
    </row>
    <row r="21" spans="1:13" ht="12.75" customHeight="1">
      <c r="A21" s="46" t="s">
        <v>97</v>
      </c>
      <c r="B21" s="166">
        <v>12</v>
      </c>
      <c r="C21" s="166" t="s">
        <v>0</v>
      </c>
      <c r="D21" s="166" t="s">
        <v>0</v>
      </c>
      <c r="E21" s="166" t="s">
        <v>0</v>
      </c>
      <c r="F21" s="166" t="s">
        <v>0</v>
      </c>
      <c r="G21" s="113" t="s">
        <v>0</v>
      </c>
      <c r="H21" s="113" t="s">
        <v>0</v>
      </c>
      <c r="I21" s="161"/>
      <c r="J21" s="160"/>
      <c r="K21" s="153"/>
      <c r="L21" s="161"/>
      <c r="M21" s="161"/>
    </row>
    <row r="22" spans="1:13" ht="12.75" customHeight="1">
      <c r="A22" s="46" t="s">
        <v>98</v>
      </c>
      <c r="B22" s="166">
        <v>10.588235294117649</v>
      </c>
      <c r="C22" s="166" t="s">
        <v>0</v>
      </c>
      <c r="D22" s="166" t="s">
        <v>0</v>
      </c>
      <c r="E22" s="166" t="s">
        <v>0</v>
      </c>
      <c r="F22" s="166" t="s">
        <v>0</v>
      </c>
      <c r="G22" s="113" t="s">
        <v>0</v>
      </c>
      <c r="H22" s="113" t="s">
        <v>0</v>
      </c>
      <c r="I22" s="161"/>
      <c r="J22" s="160"/>
      <c r="K22" s="153"/>
      <c r="L22" s="161"/>
      <c r="M22" s="161"/>
    </row>
    <row r="23" spans="1:13" ht="12.75" customHeight="1">
      <c r="A23" s="46" t="s">
        <v>99</v>
      </c>
      <c r="B23" s="162" t="s">
        <v>0</v>
      </c>
      <c r="C23" s="162" t="s">
        <v>0</v>
      </c>
      <c r="D23" s="162">
        <v>6.7</v>
      </c>
      <c r="E23" s="162">
        <v>6.7</v>
      </c>
      <c r="F23" s="166" t="s">
        <v>0</v>
      </c>
      <c r="G23" s="113">
        <f>-E23</f>
        <v>-6.7</v>
      </c>
      <c r="H23" s="113">
        <f>D23</f>
        <v>6.7</v>
      </c>
      <c r="I23" s="161"/>
      <c r="J23" s="163"/>
      <c r="K23" s="163"/>
      <c r="L23" s="161"/>
      <c r="M23" s="161"/>
    </row>
    <row r="24" spans="1:13" ht="12.75" customHeight="1">
      <c r="A24" s="72" t="s">
        <v>101</v>
      </c>
      <c r="B24" s="168">
        <v>2</v>
      </c>
      <c r="C24" s="168" t="s">
        <v>0</v>
      </c>
      <c r="D24" s="168" t="s">
        <v>0</v>
      </c>
      <c r="E24" s="168" t="s">
        <v>0</v>
      </c>
      <c r="F24" s="168" t="s">
        <v>0</v>
      </c>
      <c r="G24" s="113" t="s">
        <v>0</v>
      </c>
      <c r="H24" s="113" t="s">
        <v>0</v>
      </c>
      <c r="I24" s="165"/>
      <c r="J24" s="160"/>
      <c r="K24" s="160"/>
      <c r="L24" s="165"/>
      <c r="M24" s="165"/>
    </row>
    <row r="25" spans="1:13" ht="12.75" customHeight="1">
      <c r="A25" s="46" t="s">
        <v>91</v>
      </c>
      <c r="B25" s="166" t="s">
        <v>0</v>
      </c>
      <c r="C25" s="166" t="s">
        <v>0</v>
      </c>
      <c r="D25" s="166" t="s">
        <v>0</v>
      </c>
      <c r="E25" s="166" t="s">
        <v>0</v>
      </c>
      <c r="F25" s="166" t="s">
        <v>0</v>
      </c>
      <c r="G25" s="142" t="s">
        <v>0</v>
      </c>
      <c r="H25" s="142" t="s">
        <v>0</v>
      </c>
      <c r="I25" s="161"/>
      <c r="J25" s="160"/>
      <c r="K25" s="160"/>
      <c r="L25" s="161"/>
      <c r="M25" s="161"/>
    </row>
    <row r="26" spans="1:13" ht="12.75" customHeight="1">
      <c r="A26" s="46" t="s">
        <v>92</v>
      </c>
      <c r="B26" s="166">
        <v>2</v>
      </c>
      <c r="C26" s="166" t="s">
        <v>0</v>
      </c>
      <c r="D26" s="166" t="s">
        <v>0</v>
      </c>
      <c r="E26" s="166" t="s">
        <v>0</v>
      </c>
      <c r="F26" s="166" t="s">
        <v>0</v>
      </c>
      <c r="G26" s="142" t="s">
        <v>0</v>
      </c>
      <c r="H26" s="142" t="s">
        <v>0</v>
      </c>
      <c r="I26" s="161"/>
      <c r="J26" s="160"/>
      <c r="K26" s="160"/>
      <c r="L26" s="161"/>
      <c r="M26" s="161"/>
    </row>
    <row r="27" spans="1:13" ht="12.75" customHeight="1">
      <c r="A27" s="46" t="s">
        <v>93</v>
      </c>
      <c r="B27" s="166">
        <v>2</v>
      </c>
      <c r="C27" s="166" t="s">
        <v>0</v>
      </c>
      <c r="D27" s="166" t="s">
        <v>0</v>
      </c>
      <c r="E27" s="166" t="s">
        <v>0</v>
      </c>
      <c r="F27" s="166" t="s">
        <v>0</v>
      </c>
      <c r="G27" s="142" t="s">
        <v>0</v>
      </c>
      <c r="H27" s="142" t="s">
        <v>0</v>
      </c>
      <c r="I27" s="161"/>
      <c r="J27" s="160"/>
      <c r="K27" s="160"/>
      <c r="L27" s="161"/>
      <c r="M27" s="161"/>
    </row>
    <row r="28" spans="1:13" ht="12.75" customHeight="1">
      <c r="A28" s="46" t="s">
        <v>94</v>
      </c>
      <c r="B28" s="166" t="s">
        <v>0</v>
      </c>
      <c r="C28" s="166" t="s">
        <v>0</v>
      </c>
      <c r="D28" s="166" t="s">
        <v>0</v>
      </c>
      <c r="E28" s="166" t="s">
        <v>0</v>
      </c>
      <c r="F28" s="166" t="s">
        <v>0</v>
      </c>
      <c r="G28" s="142" t="s">
        <v>0</v>
      </c>
      <c r="H28" s="142" t="s">
        <v>0</v>
      </c>
      <c r="I28" s="161"/>
      <c r="J28" s="160"/>
      <c r="K28" s="160"/>
      <c r="L28" s="161"/>
      <c r="M28" s="161"/>
    </row>
    <row r="29" spans="1:13" ht="12.75" customHeight="1">
      <c r="A29" s="46" t="s">
        <v>95</v>
      </c>
      <c r="B29" s="162" t="s">
        <v>0</v>
      </c>
      <c r="C29" s="162" t="s">
        <v>0</v>
      </c>
      <c r="D29" s="162" t="s">
        <v>0</v>
      </c>
      <c r="E29" s="162" t="s">
        <v>0</v>
      </c>
      <c r="F29" s="162" t="s">
        <v>0</v>
      </c>
      <c r="G29" s="213" t="s">
        <v>0</v>
      </c>
      <c r="H29" s="213" t="s">
        <v>0</v>
      </c>
      <c r="I29" s="161"/>
      <c r="J29" s="160"/>
      <c r="K29" s="160"/>
      <c r="L29" s="161"/>
      <c r="M29" s="161"/>
    </row>
    <row r="30" spans="1:13" ht="12.75" customHeight="1">
      <c r="A30" s="46" t="s">
        <v>96</v>
      </c>
      <c r="B30" s="162" t="s">
        <v>0</v>
      </c>
      <c r="C30" s="162" t="s">
        <v>0</v>
      </c>
      <c r="D30" s="162" t="s">
        <v>0</v>
      </c>
      <c r="E30" s="162" t="s">
        <v>0</v>
      </c>
      <c r="F30" s="162" t="s">
        <v>0</v>
      </c>
      <c r="G30" s="213" t="s">
        <v>0</v>
      </c>
      <c r="H30" s="213" t="s">
        <v>0</v>
      </c>
      <c r="I30" s="161"/>
      <c r="J30" s="160"/>
      <c r="K30" s="160"/>
      <c r="L30" s="161"/>
      <c r="M30" s="161"/>
    </row>
    <row r="31" spans="1:13" ht="12.75" customHeight="1">
      <c r="A31" s="46" t="s">
        <v>97</v>
      </c>
      <c r="B31" s="162" t="s">
        <v>0</v>
      </c>
      <c r="C31" s="162" t="s">
        <v>0</v>
      </c>
      <c r="D31" s="162" t="s">
        <v>0</v>
      </c>
      <c r="E31" s="162" t="s">
        <v>0</v>
      </c>
      <c r="F31" s="162" t="s">
        <v>0</v>
      </c>
      <c r="G31" s="213" t="s">
        <v>0</v>
      </c>
      <c r="H31" s="213" t="s">
        <v>0</v>
      </c>
      <c r="I31" s="161"/>
      <c r="J31" s="160"/>
      <c r="K31" s="160"/>
      <c r="L31" s="161"/>
      <c r="M31" s="161"/>
    </row>
    <row r="32" spans="1:13" ht="12.75" customHeight="1">
      <c r="A32" s="46" t="s">
        <v>98</v>
      </c>
      <c r="B32" s="162" t="s">
        <v>0</v>
      </c>
      <c r="C32" s="162" t="s">
        <v>0</v>
      </c>
      <c r="D32" s="162" t="s">
        <v>0</v>
      </c>
      <c r="E32" s="162" t="s">
        <v>0</v>
      </c>
      <c r="F32" s="162" t="s">
        <v>0</v>
      </c>
      <c r="G32" s="213" t="s">
        <v>0</v>
      </c>
      <c r="H32" s="213" t="s">
        <v>0</v>
      </c>
      <c r="I32" s="161"/>
      <c r="J32" s="160"/>
      <c r="K32" s="160"/>
      <c r="L32" s="161"/>
      <c r="M32" s="161"/>
    </row>
    <row r="33" spans="1:13" ht="12.75" customHeight="1">
      <c r="A33" s="46" t="s">
        <v>99</v>
      </c>
      <c r="B33" s="162" t="s">
        <v>0</v>
      </c>
      <c r="C33" s="162" t="s">
        <v>0</v>
      </c>
      <c r="D33" s="162" t="s">
        <v>0</v>
      </c>
      <c r="E33" s="162" t="s">
        <v>0</v>
      </c>
      <c r="F33" s="162" t="s">
        <v>0</v>
      </c>
      <c r="G33" s="213" t="s">
        <v>0</v>
      </c>
      <c r="H33" s="213" t="s">
        <v>0</v>
      </c>
      <c r="I33" s="161"/>
      <c r="J33" s="152"/>
      <c r="K33" s="152"/>
      <c r="L33" s="161"/>
      <c r="M33" s="161"/>
    </row>
    <row r="34" ht="12.75">
      <c r="D34" s="1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K36" sqref="K36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102</v>
      </c>
    </row>
    <row r="2" spans="1:7" s="119" customFormat="1" ht="12.75" customHeight="1">
      <c r="A2" s="4" t="s">
        <v>19</v>
      </c>
      <c r="B2" s="118"/>
      <c r="C2" s="80"/>
      <c r="D2" s="80"/>
      <c r="E2" s="80"/>
      <c r="F2" s="80"/>
      <c r="G2" s="80"/>
    </row>
    <row r="3" spans="1:8" ht="24" customHeight="1">
      <c r="A3" s="109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9" ht="12.75" customHeight="1">
      <c r="A4" s="47" t="s">
        <v>103</v>
      </c>
      <c r="B4" s="169">
        <v>6402.918100000001</v>
      </c>
      <c r="C4" s="169">
        <v>2611.7182000000003</v>
      </c>
      <c r="D4" s="169">
        <f>E4+F4</f>
        <v>357.48789999999997</v>
      </c>
      <c r="E4" s="169">
        <v>271.3282</v>
      </c>
      <c r="F4" s="169">
        <f>F5+F15</f>
        <v>86.1597</v>
      </c>
      <c r="G4" s="142">
        <f>F4-E4</f>
        <v>-185.1685</v>
      </c>
      <c r="H4" s="113">
        <f>D4-C4</f>
        <v>-2254.2303</v>
      </c>
      <c r="I4" s="120"/>
    </row>
    <row r="5" spans="1:9" ht="12.75" customHeight="1">
      <c r="A5" s="209" t="s">
        <v>53</v>
      </c>
      <c r="B5" s="140">
        <v>4515.2439</v>
      </c>
      <c r="C5" s="140">
        <v>1881.6365</v>
      </c>
      <c r="D5" s="140">
        <f>E5+F5</f>
        <v>85.58789999999999</v>
      </c>
      <c r="E5" s="140">
        <v>19.1282</v>
      </c>
      <c r="F5" s="140">
        <v>66.4597</v>
      </c>
      <c r="G5" s="142">
        <f>F5-E5</f>
        <v>47.3315</v>
      </c>
      <c r="H5" s="113">
        <f>D5-C5</f>
        <v>-1796.0486</v>
      </c>
      <c r="I5" s="120"/>
    </row>
    <row r="6" spans="1:10" ht="12.75" customHeight="1">
      <c r="A6" s="210" t="s">
        <v>91</v>
      </c>
      <c r="B6" s="141">
        <v>824.7366999999999</v>
      </c>
      <c r="C6" s="141">
        <v>418.46340000000004</v>
      </c>
      <c r="D6" s="141" t="s">
        <v>0</v>
      </c>
      <c r="E6" s="141" t="s">
        <v>0</v>
      </c>
      <c r="F6" s="141" t="s">
        <v>0</v>
      </c>
      <c r="G6" s="113" t="s">
        <v>0</v>
      </c>
      <c r="H6" s="113">
        <f>-C6</f>
        <v>-418.46340000000004</v>
      </c>
      <c r="I6" s="120"/>
      <c r="J6" s="121"/>
    </row>
    <row r="7" spans="1:10" ht="12.75" customHeight="1">
      <c r="A7" s="210" t="s">
        <v>92</v>
      </c>
      <c r="B7" s="141">
        <v>2152.0083999999997</v>
      </c>
      <c r="C7" s="141">
        <v>1237.9284000000002</v>
      </c>
      <c r="D7" s="141">
        <f aca="true" t="shared" si="0" ref="D7:D8">E7+F7</f>
        <v>65.5962</v>
      </c>
      <c r="E7" s="141">
        <v>8.2365</v>
      </c>
      <c r="F7" s="141">
        <v>57.3597</v>
      </c>
      <c r="G7" s="142">
        <f>F7-E7</f>
        <v>49.1232</v>
      </c>
      <c r="H7" s="113">
        <f>D7-C7</f>
        <v>-1172.3322000000003</v>
      </c>
      <c r="I7" s="120"/>
      <c r="J7" s="121"/>
    </row>
    <row r="8" spans="1:10" ht="12.75" customHeight="1">
      <c r="A8" s="210" t="s">
        <v>93</v>
      </c>
      <c r="B8" s="141">
        <v>1441.4638000000002</v>
      </c>
      <c r="C8" s="141">
        <v>225.24470000000002</v>
      </c>
      <c r="D8" s="141">
        <f t="shared" si="0"/>
        <v>19.9917</v>
      </c>
      <c r="E8" s="141">
        <v>10.8917</v>
      </c>
      <c r="F8" s="141">
        <v>9.1</v>
      </c>
      <c r="G8" s="142">
        <f>F8-E8</f>
        <v>-1.7917000000000005</v>
      </c>
      <c r="H8" s="113">
        <f>D8-C8</f>
        <v>-205.25300000000001</v>
      </c>
      <c r="I8" s="120"/>
      <c r="J8" s="121"/>
    </row>
    <row r="9" spans="1:10" ht="12.75" customHeight="1">
      <c r="A9" s="210" t="s">
        <v>94</v>
      </c>
      <c r="B9" s="141">
        <v>97.035</v>
      </c>
      <c r="C9" s="141" t="s">
        <v>0</v>
      </c>
      <c r="D9" s="141"/>
      <c r="E9" s="141" t="s">
        <v>0</v>
      </c>
      <c r="F9" s="141" t="s">
        <v>0</v>
      </c>
      <c r="G9" s="113" t="s">
        <v>0</v>
      </c>
      <c r="H9" s="113" t="s">
        <v>0</v>
      </c>
      <c r="I9" s="120"/>
      <c r="J9" s="121"/>
    </row>
    <row r="10" spans="1:10" ht="12.75" customHeight="1">
      <c r="A10" s="210" t="s">
        <v>95</v>
      </c>
      <c r="B10" s="141" t="s">
        <v>0</v>
      </c>
      <c r="C10" s="141" t="s">
        <v>0</v>
      </c>
      <c r="D10" s="141"/>
      <c r="E10" s="141" t="s">
        <v>0</v>
      </c>
      <c r="F10" s="141" t="s">
        <v>0</v>
      </c>
      <c r="G10" s="113" t="s">
        <v>0</v>
      </c>
      <c r="H10" s="113" t="s">
        <v>0</v>
      </c>
      <c r="J10" s="121"/>
    </row>
    <row r="11" spans="1:10" ht="12.75" customHeight="1">
      <c r="A11" s="210" t="s">
        <v>96</v>
      </c>
      <c r="B11" s="141" t="s">
        <v>0</v>
      </c>
      <c r="C11" s="141" t="s">
        <v>0</v>
      </c>
      <c r="D11" s="141"/>
      <c r="E11" s="141" t="s">
        <v>0</v>
      </c>
      <c r="F11" s="141" t="s">
        <v>0</v>
      </c>
      <c r="G11" s="113" t="s">
        <v>0</v>
      </c>
      <c r="H11" s="113" t="s">
        <v>0</v>
      </c>
      <c r="J11" s="121"/>
    </row>
    <row r="12" spans="1:10" ht="12.75" customHeight="1">
      <c r="A12" s="210" t="s">
        <v>97</v>
      </c>
      <c r="B12" s="141" t="s">
        <v>0</v>
      </c>
      <c r="C12" s="141" t="s">
        <v>0</v>
      </c>
      <c r="D12" s="141"/>
      <c r="E12" s="141" t="s">
        <v>0</v>
      </c>
      <c r="F12" s="141" t="s">
        <v>0</v>
      </c>
      <c r="G12" s="113" t="s">
        <v>0</v>
      </c>
      <c r="H12" s="113" t="s">
        <v>0</v>
      </c>
      <c r="J12" s="121"/>
    </row>
    <row r="13" spans="1:10" ht="12.75" customHeight="1">
      <c r="A13" s="210" t="s">
        <v>98</v>
      </c>
      <c r="B13" s="141" t="s">
        <v>0</v>
      </c>
      <c r="C13" s="141" t="s">
        <v>0</v>
      </c>
      <c r="D13" s="141"/>
      <c r="E13" s="141" t="s">
        <v>0</v>
      </c>
      <c r="F13" s="141" t="s">
        <v>0</v>
      </c>
      <c r="G13" s="113" t="s">
        <v>0</v>
      </c>
      <c r="H13" s="113" t="s">
        <v>0</v>
      </c>
      <c r="J13" s="121"/>
    </row>
    <row r="14" spans="1:10" ht="12.75" customHeight="1">
      <c r="A14" s="46" t="s">
        <v>99</v>
      </c>
      <c r="B14" s="141" t="s">
        <v>0</v>
      </c>
      <c r="C14" s="141" t="s">
        <v>0</v>
      </c>
      <c r="D14" s="141"/>
      <c r="E14" s="141" t="s">
        <v>0</v>
      </c>
      <c r="F14" s="141" t="s">
        <v>0</v>
      </c>
      <c r="G14" s="113" t="s">
        <v>0</v>
      </c>
      <c r="H14" s="113" t="s">
        <v>0</v>
      </c>
      <c r="J14" s="121"/>
    </row>
    <row r="15" spans="1:10" ht="12.75" customHeight="1">
      <c r="A15" s="209" t="s">
        <v>100</v>
      </c>
      <c r="B15" s="140">
        <v>1852.0497</v>
      </c>
      <c r="C15" s="140">
        <v>730.0817</v>
      </c>
      <c r="D15" s="140">
        <f>E15+F15</f>
        <v>271.9</v>
      </c>
      <c r="E15" s="140">
        <v>252.2</v>
      </c>
      <c r="F15" s="140">
        <v>19.7</v>
      </c>
      <c r="G15" s="142">
        <f>F15-E15</f>
        <v>-232.5</v>
      </c>
      <c r="H15" s="113">
        <f>D15-C15</f>
        <v>-458.1817</v>
      </c>
      <c r="I15" s="120"/>
      <c r="J15" s="121"/>
    </row>
    <row r="16" spans="1:10" ht="12.75" customHeight="1">
      <c r="A16" s="210" t="s">
        <v>91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13" t="s">
        <v>0</v>
      </c>
      <c r="H16" s="113" t="s">
        <v>0</v>
      </c>
      <c r="I16" s="120"/>
      <c r="J16" s="121"/>
    </row>
    <row r="17" spans="1:10" ht="12.75" customHeight="1">
      <c r="A17" s="210" t="s">
        <v>92</v>
      </c>
      <c r="B17" s="141">
        <v>362.0817</v>
      </c>
      <c r="C17" s="141">
        <v>330.0817</v>
      </c>
      <c r="D17" s="141" t="s">
        <v>0</v>
      </c>
      <c r="E17" s="141" t="s">
        <v>0</v>
      </c>
      <c r="F17" s="141" t="s">
        <v>0</v>
      </c>
      <c r="G17" s="142" t="s">
        <v>0</v>
      </c>
      <c r="H17" s="113">
        <f>-C17</f>
        <v>-330.0817</v>
      </c>
      <c r="I17" s="120"/>
      <c r="J17" s="121"/>
    </row>
    <row r="18" spans="1:10" ht="12.75" customHeight="1">
      <c r="A18" s="210" t="s">
        <v>93</v>
      </c>
      <c r="B18" s="141">
        <v>390</v>
      </c>
      <c r="C18" s="141" t="s">
        <v>0</v>
      </c>
      <c r="D18" s="141">
        <f>E18</f>
        <v>134</v>
      </c>
      <c r="E18" s="141">
        <v>134</v>
      </c>
      <c r="F18" s="141" t="s">
        <v>0</v>
      </c>
      <c r="G18" s="142">
        <f>-E18</f>
        <v>-134</v>
      </c>
      <c r="H18" s="113">
        <f>D18</f>
        <v>134</v>
      </c>
      <c r="I18" s="120"/>
      <c r="J18" s="121"/>
    </row>
    <row r="19" spans="1:10" ht="12.75" customHeight="1">
      <c r="A19" s="210" t="s">
        <v>94</v>
      </c>
      <c r="B19" s="141">
        <v>569.968</v>
      </c>
      <c r="C19" s="141">
        <v>400</v>
      </c>
      <c r="D19" s="141">
        <f>E19+F19</f>
        <v>65.9</v>
      </c>
      <c r="E19" s="141">
        <v>46.2</v>
      </c>
      <c r="F19" s="141">
        <v>19.7</v>
      </c>
      <c r="G19" s="142">
        <f>F19-E19</f>
        <v>-26.500000000000004</v>
      </c>
      <c r="H19" s="113">
        <f>D19-C19</f>
        <v>-334.1</v>
      </c>
      <c r="I19" s="120"/>
      <c r="J19" s="121"/>
    </row>
    <row r="20" spans="1:10" ht="12.75" customHeight="1">
      <c r="A20" s="210" t="s">
        <v>95</v>
      </c>
      <c r="B20" s="141">
        <v>20</v>
      </c>
      <c r="C20" s="141" t="s">
        <v>0</v>
      </c>
      <c r="D20" s="141" t="s">
        <v>0</v>
      </c>
      <c r="E20" s="141" t="s">
        <v>0</v>
      </c>
      <c r="F20" s="141" t="s">
        <v>0</v>
      </c>
      <c r="G20" s="113" t="s">
        <v>0</v>
      </c>
      <c r="H20" s="113" t="s">
        <v>0</v>
      </c>
      <c r="I20" s="120"/>
      <c r="J20" s="121"/>
    </row>
    <row r="21" spans="1:10" ht="12.75" customHeight="1">
      <c r="A21" s="210" t="s">
        <v>96</v>
      </c>
      <c r="B21" s="141">
        <v>100</v>
      </c>
      <c r="C21" s="141" t="s">
        <v>0</v>
      </c>
      <c r="D21" s="141" t="s">
        <v>0</v>
      </c>
      <c r="E21" s="141" t="s">
        <v>0</v>
      </c>
      <c r="F21" s="141" t="s">
        <v>0</v>
      </c>
      <c r="G21" s="113" t="s">
        <v>0</v>
      </c>
      <c r="H21" s="113" t="s">
        <v>0</v>
      </c>
      <c r="I21" s="120"/>
      <c r="J21" s="121"/>
    </row>
    <row r="22" spans="1:10" ht="12.75" customHeight="1">
      <c r="A22" s="210" t="s">
        <v>97</v>
      </c>
      <c r="B22" s="141">
        <v>190</v>
      </c>
      <c r="C22" s="141" t="s">
        <v>0</v>
      </c>
      <c r="D22" s="141" t="s">
        <v>0</v>
      </c>
      <c r="E22" s="141" t="s">
        <v>0</v>
      </c>
      <c r="F22" s="141" t="s">
        <v>0</v>
      </c>
      <c r="G22" s="113" t="s">
        <v>0</v>
      </c>
      <c r="H22" s="113" t="s">
        <v>0</v>
      </c>
      <c r="I22" s="120"/>
      <c r="J22" s="121"/>
    </row>
    <row r="23" spans="1:10" ht="12.75" customHeight="1">
      <c r="A23" s="210" t="s">
        <v>98</v>
      </c>
      <c r="B23" s="141">
        <v>220</v>
      </c>
      <c r="C23" s="141" t="s">
        <v>0</v>
      </c>
      <c r="D23" s="141" t="s">
        <v>0</v>
      </c>
      <c r="E23" s="141" t="s">
        <v>0</v>
      </c>
      <c r="F23" s="141" t="s">
        <v>0</v>
      </c>
      <c r="G23" s="113" t="s">
        <v>0</v>
      </c>
      <c r="H23" s="113" t="s">
        <v>0</v>
      </c>
      <c r="I23" s="120"/>
      <c r="J23" s="121"/>
    </row>
    <row r="24" spans="1:10" ht="12.75" customHeight="1">
      <c r="A24" s="46" t="s">
        <v>99</v>
      </c>
      <c r="B24" s="141" t="s">
        <v>0</v>
      </c>
      <c r="C24" s="141" t="s">
        <v>0</v>
      </c>
      <c r="D24" s="141">
        <f>E24</f>
        <v>72</v>
      </c>
      <c r="E24" s="141">
        <v>72</v>
      </c>
      <c r="F24" s="141" t="s">
        <v>0</v>
      </c>
      <c r="G24" s="142">
        <f>-E24</f>
        <v>-72</v>
      </c>
      <c r="H24" s="113">
        <f>D24</f>
        <v>72</v>
      </c>
      <c r="I24" s="120"/>
      <c r="J24" s="121"/>
    </row>
    <row r="25" spans="1:10" ht="12.75" customHeight="1">
      <c r="A25" s="209" t="s">
        <v>101</v>
      </c>
      <c r="B25" s="140">
        <v>35.6245</v>
      </c>
      <c r="C25" s="140" t="s">
        <v>0</v>
      </c>
      <c r="D25" s="140" t="s">
        <v>0</v>
      </c>
      <c r="E25" s="140" t="s">
        <v>0</v>
      </c>
      <c r="F25" s="140" t="s">
        <v>0</v>
      </c>
      <c r="G25" s="113" t="s">
        <v>0</v>
      </c>
      <c r="H25" s="113" t="s">
        <v>0</v>
      </c>
      <c r="I25" s="122"/>
      <c r="J25" s="121"/>
    </row>
    <row r="26" spans="1:10" ht="12.75" customHeight="1">
      <c r="A26" s="210" t="s">
        <v>91</v>
      </c>
      <c r="B26" s="141" t="s">
        <v>0</v>
      </c>
      <c r="C26" s="141" t="s">
        <v>0</v>
      </c>
      <c r="D26" s="141" t="s">
        <v>0</v>
      </c>
      <c r="E26" s="141" t="s">
        <v>0</v>
      </c>
      <c r="F26" s="141" t="s">
        <v>0</v>
      </c>
      <c r="G26" s="113" t="s">
        <v>0</v>
      </c>
      <c r="H26" s="113" t="s">
        <v>0</v>
      </c>
      <c r="I26" s="122"/>
      <c r="J26" s="121"/>
    </row>
    <row r="27" spans="1:10" ht="12.75" customHeight="1">
      <c r="A27" s="210" t="s">
        <v>92</v>
      </c>
      <c r="B27" s="141">
        <v>17.7499</v>
      </c>
      <c r="C27" s="141" t="s">
        <v>0</v>
      </c>
      <c r="D27" s="141" t="s">
        <v>0</v>
      </c>
      <c r="E27" s="141" t="s">
        <v>0</v>
      </c>
      <c r="F27" s="141" t="s">
        <v>0</v>
      </c>
      <c r="G27" s="113" t="s">
        <v>0</v>
      </c>
      <c r="H27" s="113" t="s">
        <v>0</v>
      </c>
      <c r="I27" s="122"/>
      <c r="J27" s="121"/>
    </row>
    <row r="28" spans="1:10" ht="12.75" customHeight="1">
      <c r="A28" s="210" t="s">
        <v>93</v>
      </c>
      <c r="B28" s="141">
        <v>17.874599999999997</v>
      </c>
      <c r="C28" s="141" t="s">
        <v>0</v>
      </c>
      <c r="D28" s="141" t="s">
        <v>0</v>
      </c>
      <c r="E28" s="141" t="s">
        <v>0</v>
      </c>
      <c r="F28" s="141" t="s">
        <v>0</v>
      </c>
      <c r="G28" s="113" t="s">
        <v>0</v>
      </c>
      <c r="H28" s="113" t="s">
        <v>0</v>
      </c>
      <c r="I28" s="122"/>
      <c r="J28" s="121"/>
    </row>
    <row r="29" spans="1:10" ht="12.75" customHeight="1">
      <c r="A29" s="210" t="s">
        <v>94</v>
      </c>
      <c r="B29" s="141" t="s">
        <v>0</v>
      </c>
      <c r="C29" s="141" t="s">
        <v>0</v>
      </c>
      <c r="D29" s="141" t="s">
        <v>0</v>
      </c>
      <c r="E29" s="141" t="s">
        <v>0</v>
      </c>
      <c r="F29" s="141" t="s">
        <v>0</v>
      </c>
      <c r="G29" s="113" t="s">
        <v>0</v>
      </c>
      <c r="H29" s="113" t="s">
        <v>0</v>
      </c>
      <c r="I29" s="122"/>
      <c r="J29" s="121"/>
    </row>
    <row r="30" spans="1:10" ht="12.75" customHeight="1">
      <c r="A30" s="210" t="s">
        <v>95</v>
      </c>
      <c r="B30" s="141" t="s">
        <v>0</v>
      </c>
      <c r="C30" s="141" t="s">
        <v>0</v>
      </c>
      <c r="D30" s="141" t="s">
        <v>0</v>
      </c>
      <c r="E30" s="141" t="s">
        <v>0</v>
      </c>
      <c r="F30" s="141" t="s">
        <v>0</v>
      </c>
      <c r="G30" s="113" t="s">
        <v>0</v>
      </c>
      <c r="H30" s="113" t="s">
        <v>0</v>
      </c>
      <c r="I30" s="122"/>
      <c r="J30" s="121"/>
    </row>
    <row r="31" spans="1:10" ht="12.75" customHeight="1">
      <c r="A31" s="210" t="s">
        <v>96</v>
      </c>
      <c r="B31" s="141" t="s">
        <v>0</v>
      </c>
      <c r="C31" s="141" t="s">
        <v>0</v>
      </c>
      <c r="D31" s="141" t="s">
        <v>0</v>
      </c>
      <c r="E31" s="141" t="s">
        <v>0</v>
      </c>
      <c r="F31" s="141" t="s">
        <v>0</v>
      </c>
      <c r="G31" s="113" t="s">
        <v>0</v>
      </c>
      <c r="H31" s="113" t="s">
        <v>0</v>
      </c>
      <c r="I31" s="122"/>
      <c r="J31" s="121"/>
    </row>
    <row r="32" spans="1:10" ht="12.75" customHeight="1">
      <c r="A32" s="210" t="s">
        <v>97</v>
      </c>
      <c r="B32" s="141" t="s">
        <v>0</v>
      </c>
      <c r="C32" s="141" t="s">
        <v>0</v>
      </c>
      <c r="D32" s="141" t="s">
        <v>0</v>
      </c>
      <c r="E32" s="141" t="s">
        <v>0</v>
      </c>
      <c r="F32" s="141" t="s">
        <v>0</v>
      </c>
      <c r="G32" s="113" t="s">
        <v>0</v>
      </c>
      <c r="H32" s="113" t="s">
        <v>0</v>
      </c>
      <c r="I32" s="122"/>
      <c r="J32" s="121"/>
    </row>
    <row r="33" spans="1:10" ht="12.75" customHeight="1">
      <c r="A33" s="210" t="s">
        <v>98</v>
      </c>
      <c r="B33" s="141" t="s">
        <v>0</v>
      </c>
      <c r="C33" s="141" t="s">
        <v>0</v>
      </c>
      <c r="D33" s="141" t="s">
        <v>0</v>
      </c>
      <c r="E33" s="141" t="s">
        <v>0</v>
      </c>
      <c r="F33" s="141" t="s">
        <v>0</v>
      </c>
      <c r="G33" s="113" t="s">
        <v>0</v>
      </c>
      <c r="H33" s="113" t="s">
        <v>0</v>
      </c>
      <c r="I33" s="122"/>
      <c r="J33" s="121"/>
    </row>
    <row r="34" spans="1:10" ht="12.75" customHeight="1">
      <c r="A34" s="46" t="s">
        <v>99</v>
      </c>
      <c r="B34" s="141" t="s">
        <v>0</v>
      </c>
      <c r="C34" s="141" t="s">
        <v>0</v>
      </c>
      <c r="D34" s="141" t="s">
        <v>0</v>
      </c>
      <c r="E34" s="141" t="s">
        <v>0</v>
      </c>
      <c r="F34" s="141" t="s">
        <v>0</v>
      </c>
      <c r="G34" s="113" t="s">
        <v>0</v>
      </c>
      <c r="H34" s="113" t="s">
        <v>0</v>
      </c>
      <c r="I34" s="122"/>
      <c r="J34" s="121"/>
    </row>
    <row r="36" ht="14.25" customHeight="1">
      <c r="A36" s="32" t="s">
        <v>104</v>
      </c>
    </row>
    <row r="37" ht="12.75" customHeight="1">
      <c r="A37" s="9" t="s">
        <v>19</v>
      </c>
    </row>
    <row r="38" spans="1:10" ht="31.5">
      <c r="A38" s="114"/>
      <c r="B38" s="99" t="s">
        <v>1</v>
      </c>
      <c r="C38" s="39" t="s">
        <v>25</v>
      </c>
      <c r="D38" s="39" t="s">
        <v>26</v>
      </c>
      <c r="E38" s="99" t="s">
        <v>2</v>
      </c>
      <c r="F38" s="39" t="s">
        <v>16</v>
      </c>
      <c r="G38" s="39" t="s">
        <v>17</v>
      </c>
      <c r="H38" s="42" t="s">
        <v>27</v>
      </c>
      <c r="I38" s="42" t="s">
        <v>28</v>
      </c>
      <c r="J38" s="124"/>
    </row>
    <row r="39" spans="1:14" ht="12.75" customHeight="1">
      <c r="A39" s="211" t="s">
        <v>105</v>
      </c>
      <c r="B39" s="111">
        <v>102877.68537795</v>
      </c>
      <c r="C39" s="111">
        <v>99415.72191328</v>
      </c>
      <c r="D39" s="111">
        <v>96279.08558817</v>
      </c>
      <c r="E39" s="111">
        <v>107079.35494352</v>
      </c>
      <c r="F39" s="111">
        <v>106074.38436101</v>
      </c>
      <c r="G39" s="111">
        <v>105917.42918870998</v>
      </c>
      <c r="H39" s="135">
        <f>G39/F39-1</f>
        <v>-0.0014796708295363725</v>
      </c>
      <c r="I39" s="135">
        <f>G39/E39-1</f>
        <v>-0.010851071669444434</v>
      </c>
      <c r="M39" s="125"/>
      <c r="N39" s="125"/>
    </row>
    <row r="40" spans="1:17" ht="12.75" customHeight="1">
      <c r="A40" s="46" t="s">
        <v>106</v>
      </c>
      <c r="B40" s="115">
        <v>42225.592244900006</v>
      </c>
      <c r="C40" s="115">
        <v>38578.556158479994</v>
      </c>
      <c r="D40" s="115">
        <v>36253.25237978</v>
      </c>
      <c r="E40" s="115">
        <v>41297.61361281</v>
      </c>
      <c r="F40" s="115">
        <v>40424.61057207</v>
      </c>
      <c r="G40" s="115">
        <v>39559.24663612</v>
      </c>
      <c r="H40" s="135">
        <f aca="true" t="shared" si="1" ref="H40:H53">G40/F40-1</f>
        <v>-0.02140685893330274</v>
      </c>
      <c r="I40" s="135">
        <f aca="true" t="shared" si="2" ref="I40:I53">G40/E40-1</f>
        <v>-0.04209364233459678</v>
      </c>
      <c r="M40" s="125"/>
      <c r="N40" s="125"/>
      <c r="O40" s="125"/>
      <c r="P40" s="125"/>
      <c r="Q40" s="125"/>
    </row>
    <row r="41" spans="1:14" ht="12.75" customHeight="1">
      <c r="A41" s="46" t="s">
        <v>107</v>
      </c>
      <c r="B41" s="115">
        <v>47128.88711009</v>
      </c>
      <c r="C41" s="115">
        <v>47294.40511423</v>
      </c>
      <c r="D41" s="115">
        <v>46924.15583597</v>
      </c>
      <c r="E41" s="115">
        <v>52664.35055128</v>
      </c>
      <c r="F41" s="115">
        <v>52715.01325112</v>
      </c>
      <c r="G41" s="115">
        <v>53206.33604911</v>
      </c>
      <c r="H41" s="135">
        <f t="shared" si="1"/>
        <v>0.009320358047705923</v>
      </c>
      <c r="I41" s="135">
        <f t="shared" si="2"/>
        <v>0.010291316462780031</v>
      </c>
      <c r="M41" s="125"/>
      <c r="N41" s="125"/>
    </row>
    <row r="42" spans="1:14" ht="12.75" customHeight="1">
      <c r="A42" s="46" t="s">
        <v>108</v>
      </c>
      <c r="B42" s="115">
        <v>7108.0608438300005</v>
      </c>
      <c r="C42" s="115">
        <v>6796.057486469999</v>
      </c>
      <c r="D42" s="115">
        <v>6937.455991390001</v>
      </c>
      <c r="E42" s="115">
        <v>7255.34431592</v>
      </c>
      <c r="F42" s="115">
        <v>6999.97482461</v>
      </c>
      <c r="G42" s="115">
        <v>6945.830973199999</v>
      </c>
      <c r="H42" s="135">
        <f t="shared" si="1"/>
        <v>-0.007734863734030317</v>
      </c>
      <c r="I42" s="135">
        <f t="shared" si="2"/>
        <v>-0.042660048819578855</v>
      </c>
      <c r="M42" s="125"/>
      <c r="N42" s="125"/>
    </row>
    <row r="43" spans="1:14" ht="12.75" customHeight="1">
      <c r="A43" s="46" t="s">
        <v>109</v>
      </c>
      <c r="B43" s="115">
        <v>6415.14517913</v>
      </c>
      <c r="C43" s="115">
        <v>6746.7031541</v>
      </c>
      <c r="D43" s="115">
        <v>6164.22138103</v>
      </c>
      <c r="E43" s="115">
        <v>5862.04646351</v>
      </c>
      <c r="F43" s="115">
        <v>5934.78571321</v>
      </c>
      <c r="G43" s="115">
        <v>6206.015530279999</v>
      </c>
      <c r="H43" s="135">
        <f t="shared" si="1"/>
        <v>0.04570170351159941</v>
      </c>
      <c r="I43" s="135">
        <f t="shared" si="2"/>
        <v>0.058677301333439624</v>
      </c>
      <c r="M43" s="125"/>
      <c r="N43" s="125"/>
    </row>
    <row r="44" spans="1:14" ht="12.75" customHeight="1">
      <c r="A44" s="212" t="s">
        <v>110</v>
      </c>
      <c r="B44" s="111">
        <v>35383.464017800005</v>
      </c>
      <c r="C44" s="111">
        <v>32924.39280519</v>
      </c>
      <c r="D44" s="111">
        <v>34476.43175797</v>
      </c>
      <c r="E44" s="111">
        <v>52427.11634585</v>
      </c>
      <c r="F44" s="111">
        <v>52157.2097674</v>
      </c>
      <c r="G44" s="111">
        <v>51772.37309827001</v>
      </c>
      <c r="H44" s="135">
        <f t="shared" si="1"/>
        <v>-0.007378398323955815</v>
      </c>
      <c r="I44" s="135">
        <f t="shared" si="2"/>
        <v>-0.012488637430691396</v>
      </c>
      <c r="K44" s="126"/>
      <c r="L44" s="126"/>
      <c r="M44" s="125"/>
      <c r="N44" s="125"/>
    </row>
    <row r="45" spans="1:14" ht="12.75" customHeight="1">
      <c r="A45" s="46" t="s">
        <v>106</v>
      </c>
      <c r="B45" s="115">
        <v>12997.217447359999</v>
      </c>
      <c r="C45" s="115">
        <v>11052.995694460002</v>
      </c>
      <c r="D45" s="115">
        <v>11968.85700398</v>
      </c>
      <c r="E45" s="115">
        <v>19032.1253949</v>
      </c>
      <c r="F45" s="115">
        <v>19000.95824487</v>
      </c>
      <c r="G45" s="115">
        <v>18161.82552732</v>
      </c>
      <c r="H45" s="135">
        <f t="shared" si="1"/>
        <v>-0.04416265257445906</v>
      </c>
      <c r="I45" s="135">
        <f t="shared" si="2"/>
        <v>-0.0457279389202222</v>
      </c>
      <c r="K45" s="126"/>
      <c r="L45" s="126"/>
      <c r="M45" s="125"/>
      <c r="N45" s="127"/>
    </row>
    <row r="46" spans="1:14" ht="12.75" customHeight="1">
      <c r="A46" s="46" t="s">
        <v>107</v>
      </c>
      <c r="B46" s="115">
        <v>15860.4432707</v>
      </c>
      <c r="C46" s="115">
        <v>15597.77565041</v>
      </c>
      <c r="D46" s="115">
        <v>16042.488075449999</v>
      </c>
      <c r="E46" s="115">
        <v>26644.56084145</v>
      </c>
      <c r="F46" s="115">
        <v>26637.94062958</v>
      </c>
      <c r="G46" s="115">
        <v>27409.1046475</v>
      </c>
      <c r="H46" s="135">
        <f t="shared" si="1"/>
        <v>0.02894983619956215</v>
      </c>
      <c r="I46" s="135">
        <f t="shared" si="2"/>
        <v>0.028694179296084643</v>
      </c>
      <c r="K46" s="126"/>
      <c r="L46" s="126"/>
      <c r="M46" s="125"/>
      <c r="N46" s="127"/>
    </row>
    <row r="47" spans="1:14" ht="12.75" customHeight="1">
      <c r="A47" s="46" t="s">
        <v>108</v>
      </c>
      <c r="B47" s="115">
        <v>6112.28155894</v>
      </c>
      <c r="C47" s="115">
        <v>5864.57404354</v>
      </c>
      <c r="D47" s="115">
        <v>6037.07767112</v>
      </c>
      <c r="E47" s="115">
        <v>6033.44677984</v>
      </c>
      <c r="F47" s="115">
        <v>5764.60971674</v>
      </c>
      <c r="G47" s="115">
        <v>5428.18805079</v>
      </c>
      <c r="H47" s="135">
        <f t="shared" si="1"/>
        <v>-0.05835983396639277</v>
      </c>
      <c r="I47" s="135">
        <f t="shared" si="2"/>
        <v>-0.10031724006788223</v>
      </c>
      <c r="K47" s="126"/>
      <c r="L47" s="126"/>
      <c r="M47" s="125"/>
      <c r="N47" s="127"/>
    </row>
    <row r="48" spans="1:14" ht="12.75" customHeight="1">
      <c r="A48" s="46" t="s">
        <v>109</v>
      </c>
      <c r="B48" s="115">
        <v>413.52174080000003</v>
      </c>
      <c r="C48" s="115">
        <v>409.04741678</v>
      </c>
      <c r="D48" s="115">
        <v>428.00900742</v>
      </c>
      <c r="E48" s="115">
        <v>716.98332966</v>
      </c>
      <c r="F48" s="115">
        <v>753.70117621</v>
      </c>
      <c r="G48" s="115">
        <v>773.25487266</v>
      </c>
      <c r="H48" s="135">
        <f t="shared" si="1"/>
        <v>0.02594356631938166</v>
      </c>
      <c r="I48" s="135">
        <f t="shared" si="2"/>
        <v>0.07848375362741633</v>
      </c>
      <c r="K48" s="126"/>
      <c r="L48" s="126"/>
      <c r="M48" s="125"/>
      <c r="N48" s="127"/>
    </row>
    <row r="49" spans="1:13" ht="12.75" customHeight="1">
      <c r="A49" s="212" t="s">
        <v>111</v>
      </c>
      <c r="B49" s="112">
        <v>67494.22136015</v>
      </c>
      <c r="C49" s="112">
        <v>66491.32910809</v>
      </c>
      <c r="D49" s="112">
        <v>61802.6538302</v>
      </c>
      <c r="E49" s="112">
        <v>54652.238597669995</v>
      </c>
      <c r="F49" s="112">
        <f>F39-F44</f>
        <v>53917.17459361</v>
      </c>
      <c r="G49" s="112">
        <f>G39-G44</f>
        <v>54145.056090439975</v>
      </c>
      <c r="H49" s="135">
        <f t="shared" si="1"/>
        <v>0.004226510356812874</v>
      </c>
      <c r="I49" s="135">
        <f t="shared" si="2"/>
        <v>-0.009280178090484315</v>
      </c>
      <c r="K49" s="128"/>
      <c r="L49" s="128"/>
      <c r="M49" s="125"/>
    </row>
    <row r="50" spans="1:14" ht="12.75" customHeight="1">
      <c r="A50" s="46" t="s">
        <v>106</v>
      </c>
      <c r="B50" s="115">
        <v>29228.374797540007</v>
      </c>
      <c r="C50" s="115">
        <v>27525.560464019993</v>
      </c>
      <c r="D50" s="115">
        <v>24284.395375800003</v>
      </c>
      <c r="E50" s="115">
        <v>22265.48821791</v>
      </c>
      <c r="F50" s="143">
        <f aca="true" t="shared" si="3" ref="F50:G53">F40-F45</f>
        <v>21423.6523272</v>
      </c>
      <c r="G50" s="143">
        <f t="shared" si="3"/>
        <v>21397.421108799997</v>
      </c>
      <c r="H50" s="135">
        <f t="shared" si="1"/>
        <v>-0.001224404597282458</v>
      </c>
      <c r="I50" s="135">
        <f t="shared" si="2"/>
        <v>-0.038987113177771815</v>
      </c>
      <c r="K50" s="126"/>
      <c r="L50" s="126"/>
      <c r="M50" s="125"/>
      <c r="N50" s="126"/>
    </row>
    <row r="51" spans="1:14" ht="12.75" customHeight="1">
      <c r="A51" s="46" t="s">
        <v>107</v>
      </c>
      <c r="B51" s="115">
        <v>31268.443839389998</v>
      </c>
      <c r="C51" s="115">
        <v>31696.62946382</v>
      </c>
      <c r="D51" s="115">
        <v>30881.667760520002</v>
      </c>
      <c r="E51" s="115">
        <v>26019.789709829998</v>
      </c>
      <c r="F51" s="143">
        <f t="shared" si="3"/>
        <v>26077.07262154</v>
      </c>
      <c r="G51" s="143">
        <f t="shared" si="3"/>
        <v>25797.231401610003</v>
      </c>
      <c r="H51" s="135">
        <f t="shared" si="1"/>
        <v>-0.010731312674216453</v>
      </c>
      <c r="I51" s="135">
        <f t="shared" si="2"/>
        <v>-0.008553424554999967</v>
      </c>
      <c r="J51" s="129"/>
      <c r="K51" s="130"/>
      <c r="L51" s="130"/>
      <c r="M51" s="130"/>
      <c r="N51" s="130"/>
    </row>
    <row r="52" spans="1:14" ht="12.75" customHeight="1">
      <c r="A52" s="46" t="s">
        <v>108</v>
      </c>
      <c r="B52" s="115">
        <v>995.7792848900008</v>
      </c>
      <c r="C52" s="115">
        <v>931.483442929999</v>
      </c>
      <c r="D52" s="115">
        <v>900.3783202700015</v>
      </c>
      <c r="E52" s="115">
        <v>1221.8975360799996</v>
      </c>
      <c r="F52" s="143">
        <f t="shared" si="3"/>
        <v>1235.3651078699995</v>
      </c>
      <c r="G52" s="143">
        <f t="shared" si="3"/>
        <v>1517.6429224099993</v>
      </c>
      <c r="H52" s="135">
        <f t="shared" si="1"/>
        <v>0.22849748041427165</v>
      </c>
      <c r="I52" s="135">
        <f t="shared" si="2"/>
        <v>0.2420377958030655</v>
      </c>
      <c r="J52" s="129"/>
      <c r="K52" s="130"/>
      <c r="L52" s="130"/>
      <c r="M52" s="130"/>
      <c r="N52" s="130"/>
    </row>
    <row r="53" spans="1:14" ht="12.75" customHeight="1">
      <c r="A53" s="46" t="s">
        <v>109</v>
      </c>
      <c r="B53" s="115">
        <v>6001.62343833</v>
      </c>
      <c r="C53" s="115">
        <v>6337.655737319999</v>
      </c>
      <c r="D53" s="115">
        <v>5736.21237361</v>
      </c>
      <c r="E53" s="115">
        <v>5145.06313385</v>
      </c>
      <c r="F53" s="143">
        <f t="shared" si="3"/>
        <v>5181.084537</v>
      </c>
      <c r="G53" s="143">
        <f t="shared" si="3"/>
        <v>5432.76065762</v>
      </c>
      <c r="H53" s="135">
        <f t="shared" si="1"/>
        <v>0.04857595332071685</v>
      </c>
      <c r="I53" s="135">
        <f t="shared" si="2"/>
        <v>0.05591719990318533</v>
      </c>
      <c r="J53" s="129"/>
      <c r="K53" s="130"/>
      <c r="L53" s="130"/>
      <c r="M53" s="130"/>
      <c r="N53" s="130"/>
    </row>
    <row r="54" spans="1:14" ht="12.75">
      <c r="A54" s="44"/>
      <c r="B54" s="115"/>
      <c r="C54" s="115"/>
      <c r="D54" s="115"/>
      <c r="E54" s="115"/>
      <c r="F54" s="115"/>
      <c r="G54" s="115"/>
      <c r="H54" s="115"/>
      <c r="I54" s="116"/>
      <c r="J54" s="116"/>
      <c r="K54" s="125"/>
      <c r="L54" s="125"/>
      <c r="M54" s="125"/>
      <c r="N54" s="125"/>
    </row>
    <row r="55" spans="1:14" ht="14.25" customHeight="1">
      <c r="A55" s="32" t="s">
        <v>112</v>
      </c>
      <c r="C55" s="131"/>
      <c r="D55" s="131"/>
      <c r="E55" s="131"/>
      <c r="F55" s="131"/>
      <c r="G55" s="131"/>
      <c r="H55" s="131"/>
      <c r="K55" s="132"/>
      <c r="L55" s="132"/>
      <c r="M55" s="130"/>
      <c r="N55" s="127"/>
    </row>
    <row r="56" spans="1:14" ht="12.75" customHeight="1">
      <c r="A56" s="9" t="s">
        <v>19</v>
      </c>
      <c r="B56" s="123"/>
      <c r="C56" s="123"/>
      <c r="D56" s="123"/>
      <c r="E56" s="123"/>
      <c r="F56" s="123"/>
      <c r="G56" s="123"/>
      <c r="H56" s="124"/>
      <c r="I56" s="124"/>
      <c r="J56" s="124"/>
      <c r="K56" s="132"/>
      <c r="L56" s="132"/>
      <c r="M56" s="130"/>
      <c r="N56" s="127"/>
    </row>
    <row r="57" spans="1:13" s="127" customFormat="1" ht="31.5">
      <c r="A57" s="114"/>
      <c r="B57" s="99" t="s">
        <v>1</v>
      </c>
      <c r="C57" s="39" t="s">
        <v>25</v>
      </c>
      <c r="D57" s="39" t="s">
        <v>26</v>
      </c>
      <c r="E57" s="99" t="s">
        <v>2</v>
      </c>
      <c r="F57" s="39" t="s">
        <v>16</v>
      </c>
      <c r="G57" s="39" t="s">
        <v>17</v>
      </c>
      <c r="H57" s="42" t="s">
        <v>27</v>
      </c>
      <c r="I57" s="42" t="s">
        <v>28</v>
      </c>
      <c r="J57" s="133"/>
      <c r="K57" s="132"/>
      <c r="L57" s="132"/>
      <c r="M57" s="130"/>
    </row>
    <row r="58" spans="1:14" ht="12.75" customHeight="1">
      <c r="A58" s="211" t="s">
        <v>113</v>
      </c>
      <c r="B58" s="111">
        <v>93953.51624837</v>
      </c>
      <c r="C58" s="111">
        <v>96328.86945923</v>
      </c>
      <c r="D58" s="111">
        <v>93180.48987023</v>
      </c>
      <c r="E58" s="111">
        <v>93498.99718681</v>
      </c>
      <c r="F58" s="111">
        <v>92060.32520738</v>
      </c>
      <c r="G58" s="111">
        <v>92619.13873111</v>
      </c>
      <c r="H58" s="135">
        <f>G58/F58-1</f>
        <v>0.00607007983592478</v>
      </c>
      <c r="I58" s="135">
        <f>G58/E58-1</f>
        <v>-0.009410351791710125</v>
      </c>
      <c r="J58" s="134"/>
      <c r="K58" s="127"/>
      <c r="L58" s="127"/>
      <c r="M58" s="130"/>
      <c r="N58" s="127"/>
    </row>
    <row r="59" spans="1:14" ht="12.75" customHeight="1">
      <c r="A59" s="46" t="s">
        <v>106</v>
      </c>
      <c r="B59" s="115">
        <v>65526.56994598</v>
      </c>
      <c r="C59" s="115">
        <v>64642.2404266</v>
      </c>
      <c r="D59" s="115">
        <v>62846.09108462999</v>
      </c>
      <c r="E59" s="115">
        <v>62965.85700413</v>
      </c>
      <c r="F59" s="115">
        <v>56115.030632609996</v>
      </c>
      <c r="G59" s="115">
        <v>57177.48393428</v>
      </c>
      <c r="H59" s="135">
        <f aca="true" t="shared" si="4" ref="H59:H69">G59/F59-1</f>
        <v>0.018933488758581918</v>
      </c>
      <c r="I59" s="135">
        <f aca="true" t="shared" si="5" ref="I59:I69">G59/E59-1</f>
        <v>-0.09192875862025252</v>
      </c>
      <c r="J59" s="134"/>
      <c r="K59" s="127"/>
      <c r="M59" s="130"/>
      <c r="N59" s="127"/>
    </row>
    <row r="60" spans="1:14" ht="12.75" customHeight="1">
      <c r="A60" s="46" t="s">
        <v>107</v>
      </c>
      <c r="B60" s="115">
        <v>27523.47089684</v>
      </c>
      <c r="C60" s="115">
        <v>30882.89125426</v>
      </c>
      <c r="D60" s="115">
        <v>29522.62936166</v>
      </c>
      <c r="E60" s="115">
        <v>29729.21311045</v>
      </c>
      <c r="F60" s="115">
        <v>35141.50273894</v>
      </c>
      <c r="G60" s="115">
        <v>34620.81688234</v>
      </c>
      <c r="H60" s="135">
        <f t="shared" si="4"/>
        <v>-0.014816835252268068</v>
      </c>
      <c r="I60" s="135">
        <f t="shared" si="5"/>
        <v>0.16453862245585538</v>
      </c>
      <c r="J60" s="134"/>
      <c r="K60" s="127"/>
      <c r="M60" s="130"/>
      <c r="N60" s="127"/>
    </row>
    <row r="61" spans="1:14" ht="12.75" customHeight="1">
      <c r="A61" s="46" t="s">
        <v>109</v>
      </c>
      <c r="B61" s="115">
        <v>903.47540555</v>
      </c>
      <c r="C61" s="115">
        <v>803.73777837</v>
      </c>
      <c r="D61" s="115">
        <v>811.7694239399999</v>
      </c>
      <c r="E61" s="115">
        <v>803.92707223</v>
      </c>
      <c r="F61" s="115">
        <v>803.79183583</v>
      </c>
      <c r="G61" s="115">
        <v>820.83791449</v>
      </c>
      <c r="H61" s="135">
        <f t="shared" si="4"/>
        <v>0.021207081112484927</v>
      </c>
      <c r="I61" s="135">
        <f t="shared" si="5"/>
        <v>0.021035293926713106</v>
      </c>
      <c r="J61" s="134"/>
      <c r="K61" s="127"/>
      <c r="M61" s="130"/>
      <c r="N61" s="127"/>
    </row>
    <row r="62" spans="1:14" ht="12.75" customHeight="1">
      <c r="A62" s="212" t="s">
        <v>110</v>
      </c>
      <c r="B62" s="111">
        <v>42215.26383393</v>
      </c>
      <c r="C62" s="111">
        <v>46041.94747494</v>
      </c>
      <c r="D62" s="111">
        <v>47786.1930473</v>
      </c>
      <c r="E62" s="111">
        <v>51874.99897488</v>
      </c>
      <c r="F62" s="111">
        <v>50930.96452309</v>
      </c>
      <c r="G62" s="111">
        <v>51196.36733521</v>
      </c>
      <c r="H62" s="135">
        <f t="shared" si="4"/>
        <v>0.005211030550966278</v>
      </c>
      <c r="I62" s="135">
        <f t="shared" si="5"/>
        <v>-0.013082055963000938</v>
      </c>
      <c r="J62" s="134"/>
      <c r="K62" s="127"/>
      <c r="M62" s="130"/>
      <c r="N62" s="127"/>
    </row>
    <row r="63" spans="1:14" ht="12.75" customHeight="1">
      <c r="A63" s="46" t="s">
        <v>106</v>
      </c>
      <c r="B63" s="115">
        <v>30202.87464953</v>
      </c>
      <c r="C63" s="115">
        <v>30087.379557739994</v>
      </c>
      <c r="D63" s="115">
        <v>29956.911312649998</v>
      </c>
      <c r="E63" s="115">
        <v>31972.481218379995</v>
      </c>
      <c r="F63" s="115">
        <v>29038.579727269997</v>
      </c>
      <c r="G63" s="115">
        <v>29225.49169012</v>
      </c>
      <c r="H63" s="135">
        <f t="shared" si="4"/>
        <v>0.006436677158644821</v>
      </c>
      <c r="I63" s="135">
        <f t="shared" si="5"/>
        <v>-0.085917308372077</v>
      </c>
      <c r="J63" s="134"/>
      <c r="K63" s="127"/>
      <c r="L63" s="120"/>
      <c r="M63" s="130"/>
      <c r="N63" s="127"/>
    </row>
    <row r="64" spans="1:14" ht="12.75" customHeight="1">
      <c r="A64" s="46" t="s">
        <v>107</v>
      </c>
      <c r="B64" s="115">
        <v>11847.75926779</v>
      </c>
      <c r="C64" s="115">
        <v>15789.85490554</v>
      </c>
      <c r="D64" s="115">
        <v>17661.73068726</v>
      </c>
      <c r="E64" s="115">
        <v>19849.56790216</v>
      </c>
      <c r="F64" s="115">
        <v>21839.87561933</v>
      </c>
      <c r="G64" s="115">
        <v>21918.51442285</v>
      </c>
      <c r="H64" s="135">
        <f t="shared" si="4"/>
        <v>0.003600698323135143</v>
      </c>
      <c r="I64" s="135">
        <f t="shared" si="5"/>
        <v>0.10423131278665565</v>
      </c>
      <c r="J64" s="134"/>
      <c r="K64" s="127"/>
      <c r="L64" s="120"/>
      <c r="M64" s="130"/>
      <c r="N64" s="127"/>
    </row>
    <row r="65" spans="1:13" ht="12.75" customHeight="1">
      <c r="A65" s="46" t="s">
        <v>109</v>
      </c>
      <c r="B65" s="115">
        <v>164.62991661</v>
      </c>
      <c r="C65" s="115">
        <v>164.71301165999998</v>
      </c>
      <c r="D65" s="115">
        <v>167.55104738999998</v>
      </c>
      <c r="E65" s="115">
        <v>52.94985433999999</v>
      </c>
      <c r="F65" s="115">
        <v>52.50917649000001</v>
      </c>
      <c r="G65" s="115">
        <v>52.36122224</v>
      </c>
      <c r="H65" s="135">
        <f t="shared" si="4"/>
        <v>-0.002817683686739736</v>
      </c>
      <c r="I65" s="135">
        <f t="shared" si="5"/>
        <v>-0.011116784122205181</v>
      </c>
      <c r="J65" s="134"/>
      <c r="K65" s="127"/>
      <c r="M65" s="130"/>
    </row>
    <row r="66" spans="1:13" ht="12.75" customHeight="1">
      <c r="A66" s="212" t="s">
        <v>111</v>
      </c>
      <c r="B66" s="111">
        <v>51738.252414439994</v>
      </c>
      <c r="C66" s="111">
        <v>50286.92198429</v>
      </c>
      <c r="D66" s="111">
        <v>45394.296822929995</v>
      </c>
      <c r="E66" s="111">
        <v>41623.99821193</v>
      </c>
      <c r="F66" s="111">
        <v>41129.36068429</v>
      </c>
      <c r="G66" s="111">
        <f>G58-G62</f>
        <v>41422.771395899996</v>
      </c>
      <c r="H66" s="135">
        <f t="shared" si="4"/>
        <v>0.007133850532280883</v>
      </c>
      <c r="I66" s="135">
        <f t="shared" si="5"/>
        <v>-0.004834394211854609</v>
      </c>
      <c r="J66" s="134"/>
      <c r="K66" s="127"/>
      <c r="L66" s="120"/>
      <c r="M66" s="130"/>
    </row>
    <row r="67" spans="1:15" ht="12.75" customHeight="1">
      <c r="A67" s="46" t="s">
        <v>106</v>
      </c>
      <c r="B67" s="115">
        <v>35323.69529645</v>
      </c>
      <c r="C67" s="115">
        <v>34554.86086886001</v>
      </c>
      <c r="D67" s="115">
        <v>32889.17977198</v>
      </c>
      <c r="E67" s="115">
        <v>30993.375785750002</v>
      </c>
      <c r="F67" s="115">
        <v>27076.450905339996</v>
      </c>
      <c r="G67" s="115">
        <f aca="true" t="shared" si="6" ref="G67:G69">G59-G63</f>
        <v>27951.992244159996</v>
      </c>
      <c r="H67" s="135">
        <f t="shared" si="4"/>
        <v>0.03233589741435883</v>
      </c>
      <c r="I67" s="135">
        <f t="shared" si="5"/>
        <v>-0.09813011537092264</v>
      </c>
      <c r="J67" s="134"/>
      <c r="K67" s="127"/>
      <c r="L67" s="120"/>
      <c r="M67" s="130"/>
      <c r="N67" s="120"/>
      <c r="O67" s="120"/>
    </row>
    <row r="68" spans="1:15" ht="12.75" customHeight="1">
      <c r="A68" s="46" t="s">
        <v>107</v>
      </c>
      <c r="B68" s="115">
        <v>15675.711629050002</v>
      </c>
      <c r="C68" s="115">
        <v>15093.036348720001</v>
      </c>
      <c r="D68" s="115">
        <v>11860.898674400003</v>
      </c>
      <c r="E68" s="115">
        <v>9879.64520829</v>
      </c>
      <c r="F68" s="115">
        <v>13301.62711961</v>
      </c>
      <c r="G68" s="115">
        <f t="shared" si="6"/>
        <v>12702.302459489998</v>
      </c>
      <c r="H68" s="135">
        <f t="shared" si="4"/>
        <v>-0.045056492317127494</v>
      </c>
      <c r="I68" s="135">
        <f t="shared" si="5"/>
        <v>0.2857043134333923</v>
      </c>
      <c r="J68" s="134"/>
      <c r="K68" s="127"/>
      <c r="L68" s="120"/>
      <c r="M68" s="130"/>
      <c r="N68" s="120"/>
      <c r="O68" s="120"/>
    </row>
    <row r="69" spans="1:15" ht="12.75" customHeight="1">
      <c r="A69" s="46" t="s">
        <v>109</v>
      </c>
      <c r="B69" s="115">
        <v>738.84548894</v>
      </c>
      <c r="C69" s="115">
        <v>639.02476671</v>
      </c>
      <c r="D69" s="115">
        <v>644.2183765499999</v>
      </c>
      <c r="E69" s="115">
        <v>750.97721789</v>
      </c>
      <c r="F69" s="115">
        <v>751.28265934</v>
      </c>
      <c r="G69" s="115">
        <f t="shared" si="6"/>
        <v>768.47669225</v>
      </c>
      <c r="H69" s="135">
        <f t="shared" si="4"/>
        <v>0.022886236886001</v>
      </c>
      <c r="I69" s="135">
        <f t="shared" si="5"/>
        <v>0.02330227061903134</v>
      </c>
      <c r="J69" s="134"/>
      <c r="K69" s="127"/>
      <c r="L69" s="120"/>
      <c r="M69" s="130"/>
      <c r="N69" s="120"/>
      <c r="O69" s="12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2017-03-15T04:37:50Z</dcterms:modified>
  <cp:category/>
  <cp:version/>
  <cp:contentType/>
  <cp:contentStatus/>
</cp:coreProperties>
</file>