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5480" windowHeight="11505" tabRatio="704" activeTab="0"/>
  </bookViews>
  <sheets>
    <sheet name="Title" sheetId="1" r:id="rId1"/>
    <sheet name="Руководство" sheetId="2" r:id="rId2"/>
    <sheet name="Должн. лица" sheetId="3" r:id="rId3"/>
    <sheet name="Базовая инф." sheetId="4" r:id="rId4"/>
    <sheet name="1.Баланс А-В" sheetId="5" r:id="rId5"/>
    <sheet name="1.Баланс Г-Д" sheetId="6" r:id="rId6"/>
    <sheet name="2. ОПУ" sheetId="7" r:id="rId7"/>
    <sheet name="3.А. Структура капитала" sheetId="8" r:id="rId8"/>
    <sheet name="3.Б. Акции и ц.б." sheetId="9" r:id="rId9"/>
    <sheet name="3.В. Прибыль" sheetId="10" r:id="rId10"/>
    <sheet name="4.А Активы" sheetId="11" r:id="rId11"/>
    <sheet name="4.Б Классиф." sheetId="12" r:id="rId12"/>
    <sheet name="4.В V выданных кредитов" sheetId="13" r:id="rId13"/>
    <sheet name="4. Г V выданных кредитов по обл" sheetId="14" r:id="rId14"/>
    <sheet name="4Д.-Е методы кредитования" sheetId="15" r:id="rId15"/>
    <sheet name="4.- Классиф. по обл." sheetId="16" r:id="rId16"/>
    <sheet name="4.З.-И. Заемщики" sheetId="17" r:id="rId17"/>
    <sheet name="5.А. Депозиты по суммам" sheetId="18" r:id="rId18"/>
    <sheet name="5.В. Депозиты по срокам" sheetId="19" r:id="rId19"/>
    <sheet name="6.А. GAP-Ак" sheetId="20" r:id="rId20"/>
    <sheet name="6.Б. Ликвидность" sheetId="21" r:id="rId21"/>
    <sheet name="7. А. Изменения в РППУ" sheetId="22" r:id="rId22"/>
    <sheet name="7.Б. Списание за счет РППУ" sheetId="23" r:id="rId23"/>
    <sheet name="8. Крупные риски" sheetId="24" r:id="rId24"/>
    <sheet name="9. Кредиты служащим" sheetId="25" r:id="rId25"/>
    <sheet name="10. Нормативы" sheetId="26" r:id="rId26"/>
    <sheet name="11. Информация о кредитах" sheetId="27" r:id="rId27"/>
    <sheet name="12. Раскрытия" sheetId="28" r:id="rId28"/>
    <sheet name="13. УФСО" sheetId="29" r:id="rId29"/>
  </sheets>
  <externalReferences>
    <externalReference r:id="rId32"/>
    <externalReference r:id="rId33"/>
  </externalReferences>
  <definedNames>
    <definedName name="Z_9119E96C_6C41_480B_A34E_E2C4D804C394_.wvu.Cols" localSheetId="4" hidden="1">'1.Баланс А-В'!$E:$E</definedName>
    <definedName name="Z_9119E96C_6C41_480B_A34E_E2C4D804C394_.wvu.PrintArea" localSheetId="4" hidden="1">'1.Баланс А-В'!$A$1:$E$71</definedName>
    <definedName name="Z_9119E96C_6C41_480B_A34E_E2C4D804C394_.wvu.PrintArea" localSheetId="6" hidden="1">'2. ОПУ'!$A$1:$E$64</definedName>
    <definedName name="Z_9119E96C_6C41_480B_A34E_E2C4D804C394_.wvu.PrintArea" localSheetId="7" hidden="1">'3.А. Структура капитала'!$A$1:$D$30</definedName>
    <definedName name="Z_9119E96C_6C41_480B_A34E_E2C4D804C394_.wvu.PrintArea" localSheetId="10" hidden="1">'4.А Активы'!$A$3:$M$25</definedName>
    <definedName name="Z_9119E96C_6C41_480B_A34E_E2C4D804C394_.wvu.PrintArea" localSheetId="19" hidden="1">'6.А. GAP-Ак'!$A$1:$I$66</definedName>
    <definedName name="Z_9119E96C_6C41_480B_A34E_E2C4D804C394_.wvu.PrintArea" localSheetId="21" hidden="1">'7. А. Изменения в РППУ'!$A$1:$D$23</definedName>
    <definedName name="Z_9119E96C_6C41_480B_A34E_E2C4D804C394_.wvu.PrintArea" localSheetId="0" hidden="1">'Title'!$A$1:$K$58</definedName>
    <definedName name="Z_9119E96C_6C41_480B_A34E_E2C4D804C394_.wvu.PrintArea" localSheetId="3" hidden="1">'Базовая инф.'!$A$1:$H$51</definedName>
    <definedName name="Z_9119E96C_6C41_480B_A34E_E2C4D804C394_.wvu.PrintArea" localSheetId="2" hidden="1">'Должн. лица'!$A$1:$D$51</definedName>
    <definedName name="Z_9119E96C_6C41_480B_A34E_E2C4D804C394_.wvu.PrintArea" localSheetId="1" hidden="1">'Руководство'!$A$4:$K$42</definedName>
    <definedName name="Z_9119E96C_6C41_480B_A34E_E2C4D804C394_.wvu.Rows" localSheetId="22" hidden="1">'7.Б. Списание за счет РППУ'!$35:$38</definedName>
    <definedName name="Z_A187194E_E41A_4D3D_838A_C6DB3CCE79BB_.wvu.Cols" localSheetId="4" hidden="1">'1.Баланс А-В'!$E:$E</definedName>
    <definedName name="Z_A187194E_E41A_4D3D_838A_C6DB3CCE79BB_.wvu.PrintArea" localSheetId="4" hidden="1">'1.Баланс А-В'!$A$1:$E$71</definedName>
    <definedName name="Z_A187194E_E41A_4D3D_838A_C6DB3CCE79BB_.wvu.PrintArea" localSheetId="6" hidden="1">'2. ОПУ'!$A$1:$E$64</definedName>
    <definedName name="Z_A187194E_E41A_4D3D_838A_C6DB3CCE79BB_.wvu.PrintArea" localSheetId="7" hidden="1">'3.А. Структура капитала'!$A$1:$D$30</definedName>
    <definedName name="Z_A187194E_E41A_4D3D_838A_C6DB3CCE79BB_.wvu.PrintArea" localSheetId="10" hidden="1">'4.А Активы'!$A$3:$M$25</definedName>
    <definedName name="Z_A187194E_E41A_4D3D_838A_C6DB3CCE79BB_.wvu.PrintArea" localSheetId="19" hidden="1">'6.А. GAP-Ак'!$A$1:$I$66</definedName>
    <definedName name="Z_A187194E_E41A_4D3D_838A_C6DB3CCE79BB_.wvu.PrintArea" localSheetId="21" hidden="1">'7. А. Изменения в РППУ'!$A$1:$D$23</definedName>
    <definedName name="Z_A187194E_E41A_4D3D_838A_C6DB3CCE79BB_.wvu.PrintArea" localSheetId="0" hidden="1">'Title'!$A$1:$K$58</definedName>
    <definedName name="Z_A187194E_E41A_4D3D_838A_C6DB3CCE79BB_.wvu.PrintArea" localSheetId="3" hidden="1">'Базовая инф.'!$A$1:$H$51</definedName>
    <definedName name="Z_A187194E_E41A_4D3D_838A_C6DB3CCE79BB_.wvu.PrintArea" localSheetId="2" hidden="1">'Должн. лица'!$A$1:$D$51</definedName>
    <definedName name="Z_A187194E_E41A_4D3D_838A_C6DB3CCE79BB_.wvu.PrintArea" localSheetId="1" hidden="1">'Руководство'!$A$4:$K$42</definedName>
    <definedName name="Z_A187194E_E41A_4D3D_838A_C6DB3CCE79BB_.wvu.Rows" localSheetId="22" hidden="1">'7.Б. Списание за счет РППУ'!$35:$38</definedName>
    <definedName name="Z_A9A79652_6479_4F0A_ACFA_C3FDF53B22C8_.wvu.Cols" localSheetId="4" hidden="1">'1.Баланс А-В'!$E:$E</definedName>
    <definedName name="Z_A9A79652_6479_4F0A_ACFA_C3FDF53B22C8_.wvu.PrintArea" localSheetId="4" hidden="1">'1.Баланс А-В'!$A$1:$E$71</definedName>
    <definedName name="Z_A9A79652_6479_4F0A_ACFA_C3FDF53B22C8_.wvu.PrintArea" localSheetId="6" hidden="1">'2. ОПУ'!$A$1:$E$64</definedName>
    <definedName name="Z_A9A79652_6479_4F0A_ACFA_C3FDF53B22C8_.wvu.PrintArea" localSheetId="7" hidden="1">'3.А. Структура капитала'!$A$1:$D$30</definedName>
    <definedName name="Z_A9A79652_6479_4F0A_ACFA_C3FDF53B22C8_.wvu.PrintArea" localSheetId="10" hidden="1">'4.А Активы'!$A$3:$M$25</definedName>
    <definedName name="Z_A9A79652_6479_4F0A_ACFA_C3FDF53B22C8_.wvu.PrintArea" localSheetId="19" hidden="1">'6.А. GAP-Ак'!$A$1:$I$66</definedName>
    <definedName name="Z_A9A79652_6479_4F0A_ACFA_C3FDF53B22C8_.wvu.PrintArea" localSheetId="21" hidden="1">'7. А. Изменения в РППУ'!$A$1:$D$23</definedName>
    <definedName name="Z_A9A79652_6479_4F0A_ACFA_C3FDF53B22C8_.wvu.PrintArea" localSheetId="0" hidden="1">'Title'!$A$1:$K$58</definedName>
    <definedName name="Z_A9A79652_6479_4F0A_ACFA_C3FDF53B22C8_.wvu.PrintArea" localSheetId="3" hidden="1">'Базовая инф.'!$A$1:$H$51</definedName>
    <definedName name="Z_A9A79652_6479_4F0A_ACFA_C3FDF53B22C8_.wvu.PrintArea" localSheetId="2" hidden="1">'Должн. лица'!$A$1:$D$51</definedName>
    <definedName name="Z_A9A79652_6479_4F0A_ACFA_C3FDF53B22C8_.wvu.PrintArea" localSheetId="1" hidden="1">'Руководство'!$A$4:$K$42</definedName>
    <definedName name="Z_A9A79652_6479_4F0A_ACFA_C3FDF53B22C8_.wvu.Rows" localSheetId="22" hidden="1">'7.Б. Списание за счет РППУ'!$35:$38</definedName>
    <definedName name="_xlnm.Print_Area" localSheetId="4">'1.Баланс А-В'!$A$1:$E$71</definedName>
    <definedName name="_xlnm.Print_Area" localSheetId="6">'2. ОПУ'!$A$1:$E$64</definedName>
    <definedName name="_xlnm.Print_Area" localSheetId="7">'3.А. Структура капитала'!$A$1:$D$30</definedName>
    <definedName name="_xlnm.Print_Area" localSheetId="10">'4.А Активы'!$A$1:$M$25</definedName>
    <definedName name="_xlnm.Print_Area" localSheetId="19">'6.А. GAP-Ак'!$A$1:$I$66</definedName>
    <definedName name="_xlnm.Print_Area" localSheetId="21">'7. А. Изменения в РППУ'!$A$1:$D$23</definedName>
    <definedName name="_xlnm.Print_Area" localSheetId="22">'7.Б. Списание за счет РППУ'!$A$1:$I$58</definedName>
    <definedName name="_xlnm.Print_Area" localSheetId="23">'8. Крупные риски'!$A$1:$L$49</definedName>
    <definedName name="_xlnm.Print_Area" localSheetId="0">'Title'!$A$1:$K$58</definedName>
    <definedName name="_xlnm.Print_Area" localSheetId="3">'Базовая инф.'!$A$1:$I$51</definedName>
    <definedName name="_xlnm.Print_Area" localSheetId="2">'Должн. лица'!$A$1:$D$51</definedName>
    <definedName name="_xlnm.Print_Area" localSheetId="1">'Руководство'!$A$1:$K$42</definedName>
  </definedNames>
  <calcPr fullCalcOnLoad="1"/>
</workbook>
</file>

<file path=xl/comments1.xml><?xml version="1.0" encoding="utf-8"?>
<comments xmlns="http://schemas.openxmlformats.org/spreadsheetml/2006/main">
  <authors>
    <author>nasanalieva</author>
  </authors>
  <commentList>
    <comment ref="B8" authorId="0">
      <text>
        <r>
          <rPr>
            <b/>
            <sz val="8"/>
            <rFont val="Tahoma"/>
            <family val="0"/>
          </rPr>
          <t>nasanalieva:МФК</t>
        </r>
      </text>
    </comment>
    <comment ref="C14" authorId="0">
      <text>
        <r>
          <rPr>
            <b/>
            <sz val="8"/>
            <rFont val="Tahoma"/>
            <family val="0"/>
          </rPr>
          <t>nasanalieva:</t>
        </r>
        <r>
          <rPr>
            <sz val="8"/>
            <rFont val="Tahoma"/>
            <family val="0"/>
          </rPr>
          <t xml:space="preserve">
удалить</t>
        </r>
      </text>
    </comment>
  </commentList>
</comments>
</file>

<file path=xl/comments2.xml><?xml version="1.0" encoding="utf-8"?>
<comments xmlns="http://schemas.openxmlformats.org/spreadsheetml/2006/main">
  <authors>
    <author>nasanalieva</author>
  </authors>
  <commentList>
    <comment ref="A9" authorId="0">
      <text>
        <r>
          <rPr>
            <b/>
            <sz val="8"/>
            <rFont val="Tahoma"/>
            <family val="0"/>
          </rPr>
          <t>nasanalieva:</t>
        </r>
        <r>
          <rPr>
            <sz val="8"/>
            <rFont val="Tahoma"/>
            <family val="0"/>
          </rPr>
          <t xml:space="preserve">
МФК</t>
        </r>
      </text>
    </comment>
    <comment ref="A24" authorId="0">
      <text>
        <r>
          <rPr>
            <b/>
            <sz val="8"/>
            <rFont val="Tahoma"/>
            <family val="0"/>
          </rPr>
          <t>nasanalieva:</t>
        </r>
        <r>
          <rPr>
            <sz val="8"/>
            <rFont val="Tahoma"/>
            <family val="0"/>
          </rPr>
          <t xml:space="preserve">
МФК</t>
        </r>
      </text>
    </comment>
    <comment ref="J5" authorId="0">
      <text>
        <r>
          <rPr>
            <b/>
            <sz val="8"/>
            <rFont val="Tahoma"/>
            <family val="0"/>
          </rPr>
          <t>nasanalieva:</t>
        </r>
        <r>
          <rPr>
            <sz val="8"/>
            <rFont val="Tahoma"/>
            <family val="0"/>
          </rPr>
          <t xml:space="preserve">
МФК</t>
        </r>
      </text>
    </comment>
  </commentList>
</comments>
</file>

<file path=xl/comments3.xml><?xml version="1.0" encoding="utf-8"?>
<comments xmlns="http://schemas.openxmlformats.org/spreadsheetml/2006/main">
  <authors>
    <author>nasanalieva</author>
  </authors>
  <commentList>
    <comment ref="D2" authorId="0">
      <text>
        <r>
          <rPr>
            <b/>
            <sz val="8"/>
            <rFont val="Tahoma"/>
            <family val="0"/>
          </rPr>
          <t>nasanalieva:</t>
        </r>
        <r>
          <rPr>
            <sz val="8"/>
            <rFont val="Tahoma"/>
            <family val="0"/>
          </rPr>
          <t xml:space="preserve">
МФК</t>
        </r>
      </text>
    </comment>
  </commentList>
</comments>
</file>

<file path=xl/comments4.xml><?xml version="1.0" encoding="utf-8"?>
<comments xmlns="http://schemas.openxmlformats.org/spreadsheetml/2006/main">
  <authors>
    <author>nasanalieva</author>
  </authors>
  <commentList>
    <comment ref="H2" authorId="0">
      <text>
        <r>
          <rPr>
            <b/>
            <sz val="8"/>
            <rFont val="Tahoma"/>
            <family val="0"/>
          </rPr>
          <t>nasanalieva:</t>
        </r>
        <r>
          <rPr>
            <sz val="8"/>
            <rFont val="Tahoma"/>
            <family val="0"/>
          </rPr>
          <t xml:space="preserve">
МФК</t>
        </r>
      </text>
    </comment>
    <comment ref="A9" authorId="0">
      <text>
        <r>
          <rPr>
            <b/>
            <sz val="8"/>
            <rFont val="Tahoma"/>
            <family val="0"/>
          </rPr>
          <t>nasanalieva:</t>
        </r>
        <r>
          <rPr>
            <sz val="8"/>
            <rFont val="Tahoma"/>
            <family val="0"/>
          </rPr>
          <t xml:space="preserve">
МФК</t>
        </r>
      </text>
    </comment>
  </commentList>
</comments>
</file>

<file path=xl/sharedStrings.xml><?xml version="1.0" encoding="utf-8"?>
<sst xmlns="http://schemas.openxmlformats.org/spreadsheetml/2006/main" count="1518" uniqueCount="743">
  <si>
    <t xml:space="preserve">Управление надзора </t>
  </si>
  <si>
    <t>за небанковскими учреждениями</t>
  </si>
  <si>
    <t xml:space="preserve"> НБКР</t>
  </si>
  <si>
    <t>Периодический Регулятивный Отчет МФК</t>
  </si>
  <si>
    <t>No.</t>
  </si>
  <si>
    <t>(дата представления)</t>
  </si>
  <si>
    <t>(вход./исх.)</t>
  </si>
  <si>
    <t>По состоянию на :</t>
  </si>
  <si>
    <t xml:space="preserve"> </t>
  </si>
  <si>
    <t>Составлен:</t>
  </si>
  <si>
    <t>/день, месяц, год/</t>
  </si>
  <si>
    <t>Периодичность:  - квартальный;  - годовой;  - корректировка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</si>
  <si>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</si>
  <si>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</si>
  <si>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</si>
  <si>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</si>
  <si>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Отчитывающееся учреждение:</t>
  </si>
  <si>
    <t>/укажите наименование МФК крупными печатными буквами/</t>
  </si>
  <si>
    <t>ПОДПИСЬ И УДОСТОВЕРЕНИЕ</t>
  </si>
  <si>
    <t>Мы, нижеподписавшиеся, удостоверяем, что эта отчетность и приложения подготовлены в соответствии с положением Национального банка Кыргызской Республики. Мы также удостоверяем, что проверили эту отчетность и подтверждаем, что она представляет правильное со</t>
  </si>
  <si>
    <t>1. Председатель Совета Директоров Компании</t>
  </si>
  <si>
    <t xml:space="preserve">    (подпись)</t>
  </si>
  <si>
    <t>(ф.и.о.)</t>
  </si>
  <si>
    <t xml:space="preserve">2. Член Совета Директоров Компании (либо </t>
  </si>
  <si>
    <t xml:space="preserve">     Ревизионной комиссии)</t>
  </si>
  <si>
    <t>3. Председатель Правления Компании</t>
  </si>
  <si>
    <t xml:space="preserve">4. Главный бухгалтер </t>
  </si>
  <si>
    <t>5. Член Правления,</t>
  </si>
  <si>
    <t xml:space="preserve"> курирующий работу по подготовке отчета</t>
  </si>
  <si>
    <t xml:space="preserve">6. Внешняя аудиторская фирма 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</si>
  <si>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</si>
  <si>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</si>
  <si>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</si>
  <si>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</si>
  <si>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</si>
  <si>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7. Общее кол-во клиентов:</t>
  </si>
  <si>
    <t>a) заемщики</t>
  </si>
  <si>
    <t>б) вкладчики</t>
  </si>
  <si>
    <t>Только для заполнения сотрудниками Управления надзора за небанковскими учреждениями.</t>
  </si>
  <si>
    <t>Дата регистрации</t>
  </si>
  <si>
    <t>Дата поступления на рассмотрение</t>
  </si>
  <si>
    <t>Дата завершения проверки</t>
  </si>
  <si>
    <t>Только для заполнения сотрудниками Управления банковского надзора.</t>
  </si>
  <si>
    <t>СВЕДЕНИЯ О ЧЛЕНАХ СОВЕТА ДИРЕКТОРОВ И ПРАВЛЕНИЯ МФК</t>
  </si>
  <si>
    <t>С О В Е Т  ДИРЕКТОРОВ  МФК</t>
  </si>
  <si>
    <t>ФИО</t>
  </si>
  <si>
    <t>Место работы</t>
  </si>
  <si>
    <t>Телефон</t>
  </si>
  <si>
    <t>Образец подписи</t>
  </si>
  <si>
    <t>ПРАВЛЕНИЕ     МФК</t>
  </si>
  <si>
    <t>Должность:___________ Фамилия:________________ Подпись: ________________________</t>
  </si>
  <si>
    <t xml:space="preserve"> И Н Ф О Р М А Ц И Я     О Б    О Т Д Е Л Ь Н Ы Х</t>
  </si>
  <si>
    <t>Д О Л Ж Н О С Т Н Ы Х   Л И Ц А Х   К О М П А Н И И</t>
  </si>
  <si>
    <t>1. Главный бухгалтеp</t>
  </si>
  <si>
    <t xml:space="preserve">а) имя и фамилия </t>
  </si>
  <si>
    <t xml:space="preserve">б) должность       </t>
  </si>
  <si>
    <t xml:space="preserve">в) телефон        </t>
  </si>
  <si>
    <t>г) образец подписи</t>
  </si>
  <si>
    <t>2. Должностное лицо, отвечающее за управление ликвидностью</t>
  </si>
  <si>
    <t xml:space="preserve">а) имя и фамилия    </t>
  </si>
  <si>
    <t>3.  Должностное лицо, отвечающее за бюджет МФК</t>
  </si>
  <si>
    <t>4. Должностное лицо, отвечающее за кpедитную деятельность МФК</t>
  </si>
  <si>
    <t xml:space="preserve">а) имя и фамилия     </t>
  </si>
  <si>
    <t>5. Председатель Комитета по аудиту</t>
  </si>
  <si>
    <t>6. Руководитель службы/отдела внутреннего аудита</t>
  </si>
  <si>
    <t>Должность:___________ Фамилия:________________ Подпись: ____________</t>
  </si>
  <si>
    <t>БАЗОВАЯ ИНФОРМАЦИЯ ПО МФК</t>
  </si>
  <si>
    <t xml:space="preserve">1. Полное наименование  </t>
  </si>
  <si>
    <t>2. Адpес :</t>
  </si>
  <si>
    <t xml:space="preserve"> а) гоpод</t>
  </si>
  <si>
    <t xml:space="preserve"> б) улица, дом №</t>
  </si>
  <si>
    <t xml:space="preserve"> в) почтовый индекс</t>
  </si>
  <si>
    <t xml:space="preserve"> г) почтовый ящик</t>
  </si>
  <si>
    <t>3. Официально объявленная связь :</t>
  </si>
  <si>
    <t xml:space="preserve"> а) телефон</t>
  </si>
  <si>
    <t xml:space="preserve"> б) факс</t>
  </si>
  <si>
    <t xml:space="preserve"> в) электронная почта                     _______________________________</t>
  </si>
  <si>
    <t>4. Сумма уставного капитала:</t>
  </si>
  <si>
    <t xml:space="preserve">  а) объявленный</t>
  </si>
  <si>
    <t xml:space="preserve">  б) фактически внесенный</t>
  </si>
  <si>
    <t>5. Оплачено по состоянию на 31 декабря:</t>
  </si>
  <si>
    <t xml:space="preserve">  а) простые акции </t>
  </si>
  <si>
    <t>номинал</t>
  </si>
  <si>
    <t>Всего</t>
  </si>
  <si>
    <t>количество</t>
  </si>
  <si>
    <t>стоимость</t>
  </si>
  <si>
    <t>б) привилегированные акции</t>
  </si>
  <si>
    <t>Должность:___________ Фамилия:________________ Подпись: _________</t>
  </si>
  <si>
    <r>
      <t xml:space="preserve">   отчитывающейся </t>
    </r>
    <r>
      <rPr>
        <sz val="10"/>
        <color indexed="10"/>
        <rFont val="Times New Roman"/>
        <family val="1"/>
      </rPr>
      <t>МФК</t>
    </r>
    <r>
      <rPr>
        <sz val="10"/>
        <rFont val="Times New Roman"/>
        <family val="1"/>
      </rPr>
      <t xml:space="preserve">                  </t>
    </r>
  </si>
  <si>
    <t>Периодический Регулятивный</t>
  </si>
  <si>
    <t>Раздел 1. РЕГУЛЯТИВНЫЙ ОТЧЕТ О ФИНАНСОВОМ СОСТОЯНИИ</t>
  </si>
  <si>
    <t>Тыс. сом</t>
  </si>
  <si>
    <t>Наименование статьи</t>
  </si>
  <si>
    <t>Инвалюта</t>
  </si>
  <si>
    <t xml:space="preserve">в т. ч. в инвалюте </t>
  </si>
  <si>
    <t>А. АКТИВЫ</t>
  </si>
  <si>
    <t>1. Денежные средства</t>
  </si>
  <si>
    <t>в том числе в иностранной валюте</t>
  </si>
  <si>
    <t>2. Счет в НБКР</t>
  </si>
  <si>
    <t>3. Расчетные счета в других банках и финансовых учреждениях</t>
  </si>
  <si>
    <t>4. Депозиты в других банках и финансовых учреждениях</t>
  </si>
  <si>
    <t>5. Ценные бумаги</t>
  </si>
  <si>
    <t>6. Кредиты финансово-кредитным учреждениям</t>
  </si>
  <si>
    <t>7. Кредиты и финансовая аренда клиентам</t>
  </si>
  <si>
    <t>8.  МИНУС: Специальный резерв на покрытие потенциальных кредитных и лизинговых потерь и убытков</t>
  </si>
  <si>
    <t>9. Чистые кредиты и финансовая аренда (стр.6-стр.7)</t>
  </si>
  <si>
    <t>a) земля и здания</t>
  </si>
  <si>
    <t>б) прочие основные средства</t>
  </si>
  <si>
    <t>a) недвижимость ссудозаемщика, принятая в погашение актива</t>
  </si>
  <si>
    <t>б) прочая собственность ссудозаемщика, принятая в погашение актива</t>
  </si>
  <si>
    <t>a) Начисленные проценты к получению</t>
  </si>
  <si>
    <t>б) выплаченная предоплата</t>
  </si>
  <si>
    <t xml:space="preserve">в) невыясненные дебиторские суммы </t>
  </si>
  <si>
    <t xml:space="preserve">    г) другие прочие активы</t>
  </si>
  <si>
    <t>д) МИНУС: Резерв на покрытие возможных убытков и потерь на прочие активы</t>
  </si>
  <si>
    <t>Б. ОБЯЗАТЕЛЬСТВА</t>
  </si>
  <si>
    <t>a) Начисленные проценты к выплате</t>
  </si>
  <si>
    <t>б) Налоги к уплате</t>
  </si>
  <si>
    <t>в) Дивиденды к выплате</t>
  </si>
  <si>
    <t>г) Прочие</t>
  </si>
  <si>
    <t>23. ВСЕГО: ОБЯЗАТЕЛЬСТВА</t>
  </si>
  <si>
    <t>В. КАПИТАЛ</t>
  </si>
  <si>
    <t>a) Обыкновенные акции (полностью оплаченный уставный капитал)</t>
  </si>
  <si>
    <t>б) Привелигированные акции</t>
  </si>
  <si>
    <t>в) Капитал, вложенный сверх номинала</t>
  </si>
  <si>
    <t>г) Нераспределенная прибыль (убытки):</t>
  </si>
  <si>
    <t>г1) прибыль (убытки) прошлых периодов</t>
  </si>
  <si>
    <t xml:space="preserve">г2) прибыль (убытки) текущего года </t>
  </si>
  <si>
    <t>д) резервы на будущие потребности</t>
  </si>
  <si>
    <t xml:space="preserve">   а) резерв по переоценке основных средств</t>
  </si>
  <si>
    <t xml:space="preserve">  б) резерв по переоценке ценных бумаг</t>
  </si>
  <si>
    <t xml:space="preserve">  в) общий РППУ по кредитам и финансовой аренде</t>
  </si>
  <si>
    <t xml:space="preserve">  г) общий РППУ по другим активам</t>
  </si>
  <si>
    <t xml:space="preserve">  д) другие общие резервы</t>
  </si>
  <si>
    <t>Должность:___________ Фамилия:________________ Подпись: _____________________________</t>
  </si>
  <si>
    <r>
      <t xml:space="preserve">Отчет </t>
    </r>
    <r>
      <rPr>
        <sz val="10"/>
        <color indexed="10"/>
        <rFont val="Times New Roman"/>
        <family val="1"/>
      </rPr>
      <t>МФК</t>
    </r>
  </si>
  <si>
    <t xml:space="preserve">Раздел 1. РЕГУЛЯТИВНЫЙ ОТЧЕТ О ФИНАНСОВОМ СОСТОЯНИИ </t>
  </si>
  <si>
    <t>Г. Расшифровка обязательств</t>
  </si>
  <si>
    <t>Сумма полученных средств</t>
  </si>
  <si>
    <t>На какой срок были получены обязательства</t>
  </si>
  <si>
    <t xml:space="preserve">Сумма платных полученных средтсв </t>
  </si>
  <si>
    <t xml:space="preserve">Сумма безвозмездных полученных средтсв </t>
  </si>
  <si>
    <t>Кредитор</t>
  </si>
  <si>
    <t>Условие</t>
  </si>
  <si>
    <t>мин.</t>
  </si>
  <si>
    <t>макс.</t>
  </si>
  <si>
    <t>1. Кредиты полученные</t>
  </si>
  <si>
    <t>а) от банков КР</t>
  </si>
  <si>
    <t>б) от других ФКУ КР</t>
  </si>
  <si>
    <t>в) От  международных финансовых организаций и доноров</t>
  </si>
  <si>
    <t>г) От международных ФКУ</t>
  </si>
  <si>
    <t>д) От органов государтсвенной власти</t>
  </si>
  <si>
    <t>2. Условные гранты</t>
  </si>
  <si>
    <t>ВСЕГО</t>
  </si>
  <si>
    <t>Д. Расшифровка кредитного портфеля</t>
  </si>
  <si>
    <t>Название продукта</t>
  </si>
  <si>
    <t>Сумма кредита на одного клиента</t>
  </si>
  <si>
    <t>Сроки</t>
  </si>
  <si>
    <t>Процентная ставка в месяц</t>
  </si>
  <si>
    <t xml:space="preserve">Метод начисления </t>
  </si>
  <si>
    <t xml:space="preserve">на остаток  </t>
  </si>
  <si>
    <t xml:space="preserve">на начальный баланс </t>
  </si>
  <si>
    <t>Групповое кредитование без залога</t>
  </si>
  <si>
    <t>Групповое кредитование под залог</t>
  </si>
  <si>
    <t>Индивидуальное кредитова-ние без залога</t>
  </si>
  <si>
    <t>Индивидуальное кредитова-ние под залог</t>
  </si>
  <si>
    <t>Другие</t>
  </si>
  <si>
    <t xml:space="preserve"> а) От банков КР;</t>
  </si>
  <si>
    <t xml:space="preserve">       в т. ч. в иностранной валюте</t>
  </si>
  <si>
    <t xml:space="preserve"> б) От других ФКУ КР</t>
  </si>
  <si>
    <t>Раздел 2.  ОТЧЕТ О СОВОКУПНОМ ДОХОДЕ</t>
  </si>
  <si>
    <t>A. Процентные доходы</t>
  </si>
  <si>
    <t>текущий период</t>
  </si>
  <si>
    <t>с начала года</t>
  </si>
  <si>
    <t>1. Доход от процентов по депозитам и счетам в коммерческих банках</t>
  </si>
  <si>
    <t>2. Доход от процентов по ценным бумагам</t>
  </si>
  <si>
    <t>3. Доход от процентов на кредиты ФКУ</t>
  </si>
  <si>
    <t>4. Доход от процентов на кредиты и ссуды</t>
  </si>
  <si>
    <t>5. Прочий доход от процентов</t>
  </si>
  <si>
    <t xml:space="preserve">6. ВСЕГО: ДОХОД ОТ ПРОЦЕНТОВ </t>
  </si>
  <si>
    <t xml:space="preserve"> Б. Процентные расходы</t>
  </si>
  <si>
    <t>7.    Процентный расход по срочным депозитам юридических лиц</t>
  </si>
  <si>
    <t>8.    Процентный расход по срочным депозитам частных лиц</t>
  </si>
  <si>
    <t>9.    Процентный расход по кредитам от банков</t>
  </si>
  <si>
    <t>10.  Процентный расход по кредитам от других финансовых институтов</t>
  </si>
  <si>
    <t>11.  Процентный расход по кредитам от международных финансовых институтов (другие источники финансирования)</t>
  </si>
  <si>
    <t>12. Прочие процентные расходы</t>
  </si>
  <si>
    <t>13. ВСЕГО: ПРОЦЕНТНЫЕ РАСХОДЫ</t>
  </si>
  <si>
    <t>14. ЧИСТЫЙ ДОХОД ОТ ПРОЦЕНТОВ</t>
  </si>
  <si>
    <t>15. РЕЗЕРВЫ НА ПОКРЫТИЕ ВОЗМОЖНЫХ КРЕДИТНЫХ УБЫТКОВ</t>
  </si>
  <si>
    <t>16. ЧИСТЫЙ ДОХОД ОТ ПРОЦЕНТОВ ПОСЛЕ ОТЧИСЛЕНИЙ В РЕЗЕРВ НА ПОКРЫТИЕ ВОЗМОЖНЫХ КРЕДИТНЫХ УБЫТКОВ</t>
  </si>
  <si>
    <t>В. Непроцентные доходы</t>
  </si>
  <si>
    <t>17. Комиссионные и плата за услуги</t>
  </si>
  <si>
    <t>18. Доход от курсовой разницы</t>
  </si>
  <si>
    <t>19. Доход/дивиденды от вложений в капитал и акции, в т.ч. в  дочерние и ассоциированные компании</t>
  </si>
  <si>
    <t>20. Другие непроцентные доходы</t>
  </si>
  <si>
    <t>21. ВСЕГО: НЕПРОЦЕНТНЫЙ ДОХОД</t>
  </si>
  <si>
    <t>Г. Непроцентные расходы</t>
  </si>
  <si>
    <t>22. Расходы по оплате услуг специалистов и банковские услуги</t>
  </si>
  <si>
    <t>23. Убытки от курсовой разницы</t>
  </si>
  <si>
    <t>24. Прочие непроцентные расходы</t>
  </si>
  <si>
    <t>25. Всего: Непроцентные расходы</t>
  </si>
  <si>
    <t>Д. Операционные и административные расходы</t>
  </si>
  <si>
    <t>26. Зарплата и другие расходы по персоналу</t>
  </si>
  <si>
    <t>a) зарплата и премии</t>
  </si>
  <si>
    <t xml:space="preserve">б) прочие выплаты и субсидии </t>
  </si>
  <si>
    <t>в) платежи в Соцфонд</t>
  </si>
  <si>
    <t>27. Гонорары членам Совета Директоров</t>
  </si>
  <si>
    <t>28. Прочие расходы на основные средства, включая налог на собственность</t>
  </si>
  <si>
    <t>a) арендная плата</t>
  </si>
  <si>
    <t>б) коммунальные услуги</t>
  </si>
  <si>
    <t>в) расходы на амортизацию</t>
  </si>
  <si>
    <t>г) другие расходы</t>
  </si>
  <si>
    <t>д) налог на собственность</t>
  </si>
  <si>
    <t>29. Налоги и страхование</t>
  </si>
  <si>
    <t>30. Прочие операционные и административные расходы</t>
  </si>
  <si>
    <t>31. ВСЕГО: ОПЕРАЦИОННЫЕ РАСХОДЫ</t>
  </si>
  <si>
    <t>32. Всего: Операционный доход (убыток)</t>
  </si>
  <si>
    <t>33. Резервы на покрытие других возможных потерь и убытков (не от кредитных операций)</t>
  </si>
  <si>
    <t>Раздел 3.  КАПИТАЛ</t>
  </si>
  <si>
    <t>Текущий период</t>
  </si>
  <si>
    <t>1. Всего капитал и нераспределенная прибыль на конец предыдущего года</t>
  </si>
  <si>
    <t>2. Корректировки счетов капитала, не показанные в отчете за прошлый год</t>
  </si>
  <si>
    <t>3. Всего капитал и нераспределенная прибыль на конец предыдущего года с учетом корректировок</t>
  </si>
  <si>
    <t>4. Прибыль (убыток) на текущий год</t>
  </si>
  <si>
    <t xml:space="preserve">5. Капитал, уплаченный сверх номинала, текущий год, чистый </t>
  </si>
  <si>
    <t>6. Изменения в резервах в текущем году, (нетто)</t>
  </si>
  <si>
    <t>а) резервы для будущих потребностей</t>
  </si>
  <si>
    <t>б) резерв по переоценке ценных бумаг</t>
  </si>
  <si>
    <t>в) резерв по переоценке основных средств</t>
  </si>
  <si>
    <t>г) общие резервы (РППУ) по кредитам и финансовой аренде</t>
  </si>
  <si>
    <t>7. МИНУС: Объявленные дивиденды наличными на обыкновенные акции</t>
  </si>
  <si>
    <t>8. МИНУС: Объявленные дивиденды наличными на привилегированные акции</t>
  </si>
  <si>
    <t>9. МИНУС: Дивиденды в форме акций на обыкновенные акции</t>
  </si>
  <si>
    <t>10. МИНУС: Дивиденды в форме акций на привелигированные акции</t>
  </si>
  <si>
    <t>11. Другие изменения в капитале и нераспределенной прибыли, текущий год, чистые (нетто)</t>
  </si>
  <si>
    <t>12. ВСЕГО: КАПИТАЛ И НЕРАСПРЕДЕЛЕННАЯ ПРИБЫЛЬ НА КОНЕЦ ОТЧЕТНОГО ПЕРИОДА</t>
  </si>
  <si>
    <t>Должность:___________ Фамилия:________________ Подпись: ___________________________</t>
  </si>
  <si>
    <t>Подраздел 3 Б.  СПРАВОЧНЫЕ СВЕДЕНИЯ ОБ АКЦИЯХ И ДРУГИХ ЦЕННЫХ БУМАГАХ МФК</t>
  </si>
  <si>
    <t>(тыс. сом)</t>
  </si>
  <si>
    <t>Статьи баланса</t>
  </si>
  <si>
    <t>Резиденты</t>
  </si>
  <si>
    <t>Нерезиденты</t>
  </si>
  <si>
    <t>1. Объявленный уставный капитал</t>
  </si>
  <si>
    <t>2. Оплаченный уставный капитал, всего</t>
  </si>
  <si>
    <t>из них:</t>
  </si>
  <si>
    <t xml:space="preserve">    а) простые</t>
  </si>
  <si>
    <t xml:space="preserve">    б) привилегированные</t>
  </si>
  <si>
    <t xml:space="preserve">3. Доля государства в оплаченном уставном капитале </t>
  </si>
  <si>
    <t>Подраздел 3 В.  ИЗМЕНЕНИЯ В НЕРАСПРЕДЕЛЕННОЙ ПРИБЫЛИ</t>
  </si>
  <si>
    <t>1.  Нераспределенная прибыль, указанная в отчете за предыдущий год</t>
  </si>
  <si>
    <t>2.  Корректировки нераспределенной прибыли, не показанные на конец предыдущего года</t>
  </si>
  <si>
    <t>3.  Нераспределенная прибыль на конец  предыдущего года с учетом корректировок</t>
  </si>
  <si>
    <t xml:space="preserve">4.  Прибыль (убыток) с начала года </t>
  </si>
  <si>
    <t>5.  Изменения в резервах для будущих потребностей МФК, в текущем году, (нетто)</t>
  </si>
  <si>
    <t>6.  Изменения в других резервах, влияющих на нераспределенную прибыль, в текущем году, (нетто)</t>
  </si>
  <si>
    <t>7.  За минусом:  денежные дивиденды, объявленные по простым акциям</t>
  </si>
  <si>
    <t>8.  За минусом:  денежные дивиденды, объявленные по привилегированным акциям</t>
  </si>
  <si>
    <t>9.  За минусом:  дивиденды в виде акций МФК, объявленные по простым акциям</t>
  </si>
  <si>
    <t>10. За минусом:  дивиденды в виде акций МФК, объявленные по привилегированным акциям</t>
  </si>
  <si>
    <t>11. Прочие корректировки нераспределенной прибыли, в текущем году, (нетто)</t>
  </si>
  <si>
    <t>12. Итого нераспределенная прибыль на конец отчетного года</t>
  </si>
  <si>
    <t xml:space="preserve">Раздел 4. </t>
  </si>
  <si>
    <t xml:space="preserve">Подраздел 4.А.  ИНФОРМАЦИЯ О ПРОСРОЧЕННЫХ АКТИВАХ    (в тыс. сомах) </t>
  </si>
  <si>
    <t>Статьи</t>
  </si>
  <si>
    <t>Всего (сумма колонок 3 и 5)</t>
  </si>
  <si>
    <t>Текущие (непросрочен-ные)</t>
  </si>
  <si>
    <t>Прологиро-ванные кредиты</t>
  </si>
  <si>
    <t>Всего просроченных кредитов</t>
  </si>
  <si>
    <t xml:space="preserve">До 30 дней </t>
  </si>
  <si>
    <t xml:space="preserve">От 31 до 60 дней </t>
  </si>
  <si>
    <t xml:space="preserve">От 61 до 90 дней </t>
  </si>
  <si>
    <t xml:space="preserve">От 91 до 120 дней </t>
  </si>
  <si>
    <t xml:space="preserve">От 121 до 180 дней </t>
  </si>
  <si>
    <t>От 181 до 360 дней</t>
  </si>
  <si>
    <t>больше 360 дней</t>
  </si>
  <si>
    <t>Всего кредитов   в статусе неначисления</t>
  </si>
  <si>
    <t xml:space="preserve">  1. Кредиты и финансовая аренда клиентам</t>
  </si>
  <si>
    <t>a) промышленность</t>
  </si>
  <si>
    <t>б) сельское хозяйство</t>
  </si>
  <si>
    <t>в)  заготовка и переработка</t>
  </si>
  <si>
    <t>г)  торговля и коммерческие операции</t>
  </si>
  <si>
    <t>д) услуги</t>
  </si>
  <si>
    <t>е) транспорт</t>
  </si>
  <si>
    <t>ж) связь</t>
  </si>
  <si>
    <t>з)  строительство и ипотека</t>
  </si>
  <si>
    <t>и) физические лица (потребительский кредит)</t>
  </si>
  <si>
    <t>к) прочие кредиты</t>
  </si>
  <si>
    <t xml:space="preserve"> 2. Кредиты ФКУ</t>
  </si>
  <si>
    <t xml:space="preserve"> 3. Прочие активы, включая забалансовые активы</t>
  </si>
  <si>
    <t xml:space="preserve"> Подраздел 4.Б.  КЛАССИФИКАЦИЯ АКТИВОВ И ЗАБАЛАНСОВЫХ ОБЯЗАТЕЛЬСТВ ПО СТЕПЕНИ РИСКА</t>
  </si>
  <si>
    <t>Дисконт</t>
  </si>
  <si>
    <t>Нормальные</t>
  </si>
  <si>
    <t>Удовлетвор-е</t>
  </si>
  <si>
    <t>Кредиты под</t>
  </si>
  <si>
    <t>"Общие"</t>
  </si>
  <si>
    <t>Субстан-дартные</t>
  </si>
  <si>
    <t>Сомнитель-ные</t>
  </si>
  <si>
    <t>Потери</t>
  </si>
  <si>
    <t>"специаль-ные" резервы</t>
  </si>
  <si>
    <t>Справочно: количество кредитов</t>
  </si>
  <si>
    <t>резервов</t>
  </si>
  <si>
    <t>кредиты</t>
  </si>
  <si>
    <t>наблюдением</t>
  </si>
  <si>
    <t>резервы</t>
  </si>
  <si>
    <t>1. Кредиты и другие операции с финансово-кредитными учреждениями:</t>
  </si>
  <si>
    <t>а) кредиты, репо-операции и краткосрочные операции с банками и финансово-кредитными учреждениями</t>
  </si>
  <si>
    <t>б) расчетные счета в других банках</t>
  </si>
  <si>
    <t>в) депозиты в других банках</t>
  </si>
  <si>
    <t>2. Кредиты и финансовая аренда другим клиентам:</t>
  </si>
  <si>
    <t>а)  промышленность</t>
  </si>
  <si>
    <t>в) Заготовка и переработка</t>
  </si>
  <si>
    <t>з)строительство и ипотеку</t>
  </si>
  <si>
    <t>и) физические лица</t>
  </si>
  <si>
    <t>к) другие кредиты</t>
  </si>
  <si>
    <t>3. Кредиты финансово-кредитным учреждениям</t>
  </si>
  <si>
    <t xml:space="preserve"> Подраздел 4.В.  ИНФОРМАЦИЯ ПО ВЫДАННЫМ КРЕДИТАМ</t>
  </si>
  <si>
    <t>в тыс. сом.</t>
  </si>
  <si>
    <t xml:space="preserve">       ВИДЫ КРЕДИТОВ </t>
  </si>
  <si>
    <t>ВАЛЮТА</t>
  </si>
  <si>
    <t xml:space="preserve">                                              ВЫДАНЫ НА СРОК </t>
  </si>
  <si>
    <t>Итого</t>
  </si>
  <si>
    <t>№</t>
  </si>
  <si>
    <t>ПО ОТРАСЛЯМ</t>
  </si>
  <si>
    <t xml:space="preserve">  0 - 1 месяц</t>
  </si>
  <si>
    <t>1 - 3 месяца</t>
  </si>
  <si>
    <t xml:space="preserve"> 3 - 6 месяцев</t>
  </si>
  <si>
    <t>6 - 12 месяцев</t>
  </si>
  <si>
    <t xml:space="preserve"> от 1 - 3  лет</t>
  </si>
  <si>
    <t xml:space="preserve"> более 3  лет</t>
  </si>
  <si>
    <t>сумма</t>
  </si>
  <si>
    <t>ставка</t>
  </si>
  <si>
    <t>в национальной</t>
  </si>
  <si>
    <t>в иностранной</t>
  </si>
  <si>
    <t xml:space="preserve">Сельское хозяйство </t>
  </si>
  <si>
    <t>Транспорт</t>
  </si>
  <si>
    <t>Связь</t>
  </si>
  <si>
    <t>Торговля и коммерческие операции</t>
  </si>
  <si>
    <t>Заготовка и переработка</t>
  </si>
  <si>
    <t xml:space="preserve">Строительство </t>
  </si>
  <si>
    <t xml:space="preserve">Ипотека </t>
  </si>
  <si>
    <t>Физические лица (потреб. кредиты)</t>
  </si>
  <si>
    <t>Кредиты ФКУ</t>
  </si>
  <si>
    <t>Прочие</t>
  </si>
  <si>
    <t>Услуги</t>
  </si>
  <si>
    <t xml:space="preserve">ИТОГО </t>
  </si>
  <si>
    <r>
      <t xml:space="preserve">Промышленность </t>
    </r>
    <r>
      <rPr>
        <sz val="10"/>
        <rFont val="Times New Roman"/>
        <family val="1"/>
      </rPr>
      <t xml:space="preserve"> </t>
    </r>
  </si>
  <si>
    <t>Метод кредитования</t>
  </si>
  <si>
    <t>Сумма кредитов</t>
  </si>
  <si>
    <t>% ставка</t>
  </si>
  <si>
    <t>Кол-во кредитов</t>
  </si>
  <si>
    <t>Индивидуальное кредитование без залога</t>
  </si>
  <si>
    <t>Индивидуальное кредитование под залог</t>
  </si>
  <si>
    <t>Количество заемщиков по выданным кредитам за отчетный период</t>
  </si>
  <si>
    <t>Количество заемщиков по остатку кредитного портфеля на дату</t>
  </si>
  <si>
    <t>Мужчины</t>
  </si>
  <si>
    <t>Женщины</t>
  </si>
  <si>
    <t>Раздел 4.</t>
  </si>
  <si>
    <t>тыс. сом.</t>
  </si>
  <si>
    <t>Баткен</t>
  </si>
  <si>
    <t>Жалалабат</t>
  </si>
  <si>
    <t>Иссыккуль</t>
  </si>
  <si>
    <t>Нарын</t>
  </si>
  <si>
    <t>Ош</t>
  </si>
  <si>
    <t>Талас</t>
  </si>
  <si>
    <t>Чуй</t>
  </si>
  <si>
    <t>г. Бишкек</t>
  </si>
  <si>
    <t>Кредитный портфель</t>
  </si>
  <si>
    <t>Нормальные кредиты</t>
  </si>
  <si>
    <t>Удовлетворительные кредиты</t>
  </si>
  <si>
    <t>Кредиты под наблюдением</t>
  </si>
  <si>
    <t xml:space="preserve">Субстандартные </t>
  </si>
  <si>
    <t>Сомнительные</t>
  </si>
  <si>
    <t>Общие резервы</t>
  </si>
  <si>
    <t>Специальные резервы</t>
  </si>
  <si>
    <t>Всего резервов</t>
  </si>
  <si>
    <t>Справочно:</t>
  </si>
  <si>
    <t>Количество филиалов</t>
  </si>
  <si>
    <t>Количество представительств</t>
  </si>
  <si>
    <t>количество кредитов</t>
  </si>
  <si>
    <t>количество заемщиков</t>
  </si>
  <si>
    <t>количество вкладчиков</t>
  </si>
  <si>
    <t>№ п.п.</t>
  </si>
  <si>
    <t>Ф.И.О. заемщика</t>
  </si>
  <si>
    <t>Общие данные</t>
  </si>
  <si>
    <t>Информация по кредитам проблемных заемщиков</t>
  </si>
  <si>
    <t xml:space="preserve"> Место жительства заемщика по прописке</t>
  </si>
  <si>
    <t>По кредитному договору</t>
  </si>
  <si>
    <t xml:space="preserve">Краткое описание проблемы заемщика </t>
  </si>
  <si>
    <t>Текущая задолженность</t>
  </si>
  <si>
    <t>Действия МФО по возврату кредита (планы)</t>
  </si>
  <si>
    <t>дата выдачи</t>
  </si>
  <si>
    <t>дата погашения</t>
  </si>
  <si>
    <t>сумма выданного кредита</t>
  </si>
  <si>
    <t>Цель</t>
  </si>
  <si>
    <t>Основной долг</t>
  </si>
  <si>
    <t>Проценты</t>
  </si>
  <si>
    <t>Пени</t>
  </si>
  <si>
    <t>Наименование</t>
  </si>
  <si>
    <t>Сумма</t>
  </si>
  <si>
    <t>Количество заемщиков</t>
  </si>
  <si>
    <t>Кредитный портфель и заемщики имеющие паралельные кредиты в других ФКУ</t>
  </si>
  <si>
    <t>Раздел 5.</t>
  </si>
  <si>
    <t>ПОДРАЗДЕЛ  5.А.    ДЕПОЗИТЫ С РАЗБИВКОЙ ПО СУММАМ</t>
  </si>
  <si>
    <t>СРОЧНЫЕ ДЕПОЗИТЫ</t>
  </si>
  <si>
    <t>в национальной валюте (тыс. сом.)</t>
  </si>
  <si>
    <t xml:space="preserve">ДО 1000 </t>
  </si>
  <si>
    <t>1001-5000</t>
  </si>
  <si>
    <t>5001-20000</t>
  </si>
  <si>
    <t>20001-100000</t>
  </si>
  <si>
    <t>100001-и выше</t>
  </si>
  <si>
    <t>1.</t>
  </si>
  <si>
    <t>Депозиты, привлеченные в г. Бишкек, всего</t>
  </si>
  <si>
    <t>1.1.</t>
  </si>
  <si>
    <t>Депозиты физических лиц</t>
  </si>
  <si>
    <t>Количество счетов</t>
  </si>
  <si>
    <t>1.2.</t>
  </si>
  <si>
    <t>Депозиты юридических лиц</t>
  </si>
  <si>
    <t>2.</t>
  </si>
  <si>
    <t>Депозиты, привлеченные в областях КР, в том числе в Чуйской области, кроме г. Бишкек, всего</t>
  </si>
  <si>
    <t>в том числе:</t>
  </si>
  <si>
    <t>2.1.</t>
  </si>
  <si>
    <t>2.2.</t>
  </si>
  <si>
    <t>в национальной валюте (сом.)</t>
  </si>
  <si>
    <t>30-90 дней</t>
  </si>
  <si>
    <t>91-180 дней</t>
  </si>
  <si>
    <t>181-365 дней</t>
  </si>
  <si>
    <t>от 1 года до 3 лет</t>
  </si>
  <si>
    <t>3.</t>
  </si>
  <si>
    <t>4.</t>
  </si>
  <si>
    <t>РАЗДЕЛ 6.</t>
  </si>
  <si>
    <t>ПОДРАЗДЕЛ 6.А.   АНАЛИЗ ЧУВСТВИТЕЛЬНОСТИ АКТИВОВ И ОБЯЗАТЕЛЬСТВ К ИЗМЕНЕНИЮ ПРОЦЕНТНЫХ СТАВОК (ГЭП-АНАЛИЗ)</t>
  </si>
  <si>
    <t>Статья</t>
  </si>
  <si>
    <t>Дней до срока погашения/Возможность переоценки</t>
  </si>
  <si>
    <t>Немедленные</t>
  </si>
  <si>
    <t>1-30 дней</t>
  </si>
  <si>
    <t>31-90 дней</t>
  </si>
  <si>
    <t xml:space="preserve">от 1 до 3 лет </t>
  </si>
  <si>
    <t xml:space="preserve">более 3 лет  </t>
  </si>
  <si>
    <t>АКТИВЫ</t>
  </si>
  <si>
    <t>1. Расчетные счета в других банках</t>
  </si>
  <si>
    <t>2. Депозиты в других банках</t>
  </si>
  <si>
    <t>3. Кредиты и финансовая аренда другим клиентам</t>
  </si>
  <si>
    <t>4. Кредиты ФКУ</t>
  </si>
  <si>
    <t>5. Другие финансовые активы, чувствительные к изменениям процентных ставок</t>
  </si>
  <si>
    <t>6. Всего активов, чувствительных к изменениям процентных ставок</t>
  </si>
  <si>
    <t>ПОДРАЗДЕЛ  6.А.   АНАЛИЗ ЧУВСТВИТЕЛЬНОСТИ АКТИВОВ И ОБЯЗАТЕЛЬСТВ К ИЗМЕНЕНИЮ ПРОЦЕНТНЫХ СТАВОК (ГЭП_АНАЛИЗ)</t>
  </si>
  <si>
    <t>(ГЭП-АНАЛИЗ)</t>
  </si>
  <si>
    <t>ОБЯЗАТЕЛЬСТВА</t>
  </si>
  <si>
    <t>7. Срочные депозиты физических лиц</t>
  </si>
  <si>
    <t>8. Срочные депозиты юридических лиц</t>
  </si>
  <si>
    <t>9. Кредиты полученные:</t>
  </si>
  <si>
    <t>10. Другие обязательства, чувствительные к изменениям процентных ставок</t>
  </si>
  <si>
    <t>11. Всего обязательств, чувствительных к изменеиям процентных ставок</t>
  </si>
  <si>
    <t>12. Разрыв</t>
  </si>
  <si>
    <t>13. Кумулятивный разрыв</t>
  </si>
  <si>
    <t>ПОДРАЗДЕЛ 6.Б. АНАЛИЗ АКТИВОВ/ОБЯЗАТЕЛЬСТВ ПО СРОКАМ ПОГАШЕНИЯ</t>
  </si>
  <si>
    <t>Расчетные счета в других банках</t>
  </si>
  <si>
    <t>Депозиты в других банках</t>
  </si>
  <si>
    <t xml:space="preserve"> Кредиты и финансовая аренда другим клиентам</t>
  </si>
  <si>
    <t>в т.ч. в иностранной валюте</t>
  </si>
  <si>
    <t>5.</t>
  </si>
  <si>
    <t>6.</t>
  </si>
  <si>
    <t>Другие финансовые активы</t>
  </si>
  <si>
    <t>7.</t>
  </si>
  <si>
    <t>Всего активов</t>
  </si>
  <si>
    <t>ПОДРАЗДЕЛ 6.Б. СРОК ПОГАШЕНИЯ АКТИВОВ/ОБЯЗАТЕЛЬСТВ</t>
  </si>
  <si>
    <t>Срочные депозиты физических лиц</t>
  </si>
  <si>
    <t>8.</t>
  </si>
  <si>
    <t>Срочные депозиты юридических лиц</t>
  </si>
  <si>
    <t>9.</t>
  </si>
  <si>
    <t>Кредиты полученные:</t>
  </si>
  <si>
    <t>11.</t>
  </si>
  <si>
    <t>Другие обязательства</t>
  </si>
  <si>
    <t>12.</t>
  </si>
  <si>
    <t>Всего обязательств</t>
  </si>
  <si>
    <t>13.</t>
  </si>
  <si>
    <t>Разрыв</t>
  </si>
  <si>
    <t>Кумулятивный разрыв</t>
  </si>
  <si>
    <t xml:space="preserve"> РАЗДЕЛ 7. ИЗМЕНЕНИЯ В РППУ</t>
  </si>
  <si>
    <t>А. ИЗМЕНЕНИЯ В РЕЗЕРВАХ НА ПОКРЫТИЕ ВОЗМОЖНЫХ КРЕДИТНЫХ УБЫТКОВ</t>
  </si>
  <si>
    <t>1. Остаток Резерва на покрытие возможных кредитных убытков на начало отчетного периода, всего</t>
  </si>
  <si>
    <t>а) "специальные" резервы (классифицированные кредиты)</t>
  </si>
  <si>
    <t>б) "общие" резервы (возможный убыток по всем кредитам)</t>
  </si>
  <si>
    <t>2. (плюс) Возвращенные активы</t>
  </si>
  <si>
    <t>3. (минус) Списанные активы</t>
  </si>
  <si>
    <t>4. Отчисления в РППУ с начала года</t>
  </si>
  <si>
    <t>5. Корректировка</t>
  </si>
  <si>
    <t>6. Остаток резерва на конец отчетного периода, всего</t>
  </si>
  <si>
    <t>Должность:___________ Фамилия:________________ Подпись: ______________</t>
  </si>
  <si>
    <t>Б.  СВЕДЕНИЯ О СПИСАННЫХ ЗА СЧЕТ РППУ И ВОЗВРАЩЕННЫХ (РАНЕЕ СПИСАННЫХ) АКТИВАХ И ЗАБАЛАНСОВЫХ ОБЯЗАТЕЛЬСТВАХ</t>
  </si>
  <si>
    <t>Списание - А</t>
  </si>
  <si>
    <t>Возврат-Б</t>
  </si>
  <si>
    <t>"Чистое" списание</t>
  </si>
  <si>
    <t>(гр.А минус гр.Б)</t>
  </si>
  <si>
    <t xml:space="preserve">В т.ч. в других </t>
  </si>
  <si>
    <t>В т.ч. в других</t>
  </si>
  <si>
    <t>валютах</t>
  </si>
  <si>
    <t>1. Кредиты и финансовая аренда финансово-кредитным учрежедениям:</t>
  </si>
  <si>
    <t>а) кредиты, РЕПО-операции и краткосрочные операции с банками и финансово-кредитными учреждениями</t>
  </si>
  <si>
    <t>б) корреспондентские счета в других банках</t>
  </si>
  <si>
    <t>а) кредиты на промышленность</t>
  </si>
  <si>
    <t>б) кредиты на сельское хозяйство, заготовку и переработку</t>
  </si>
  <si>
    <t>в) кредиты на торговлю и коммерческие операции</t>
  </si>
  <si>
    <t>г) кредиты на строительство</t>
  </si>
  <si>
    <t>д) ипотечные кредиты</t>
  </si>
  <si>
    <t>е) физические лица (потреб. кредиты)</t>
  </si>
  <si>
    <t>ж) другие кредиты</t>
  </si>
  <si>
    <t>3. Всего кредитов</t>
  </si>
  <si>
    <t>4. Инвестиции в ценные бумаги и/или капитал</t>
  </si>
  <si>
    <t>5. Прочая собственность банка, принятая в погашение актива</t>
  </si>
  <si>
    <t>6. Прочие активы</t>
  </si>
  <si>
    <t>8. Всего активов, подлежащих классификации</t>
  </si>
  <si>
    <t>9.  Забалансовые обязательства</t>
  </si>
  <si>
    <t>Справочно: общая сумма списанных кредитов, числящихся на внесистемном учете</t>
  </si>
  <si>
    <t>Item</t>
  </si>
  <si>
    <t>Charged-Off - А</t>
  </si>
  <si>
    <t>Recovered - В</t>
  </si>
  <si>
    <t>"Net" write off</t>
  </si>
  <si>
    <t>(gr.А minus gr.В)</t>
  </si>
  <si>
    <t>Total</t>
  </si>
  <si>
    <t>Including in other cyrrencies</t>
  </si>
  <si>
    <t>Including in other currencies</t>
  </si>
  <si>
    <t>Информация о заемщиках</t>
  </si>
  <si>
    <t>Фамилия заемщика</t>
  </si>
  <si>
    <t>Всего: Долг заемщика</t>
  </si>
  <si>
    <t>Группа</t>
  </si>
  <si>
    <t>Кредиты\ссуды</t>
  </si>
  <si>
    <t>Процентная ставка</t>
  </si>
  <si>
    <t>Прочие активы</t>
  </si>
  <si>
    <t>Просроченные активы (дней)</t>
  </si>
  <si>
    <t>ВСЕГО: КРУПНЫЕ АКТИВЫ/ССУДЫ</t>
  </si>
  <si>
    <t>САМЫЕ КРУПНЫЕ КРЕДИТЫ ОДНОМУ ЗАЕМЩИКУ</t>
  </si>
  <si>
    <t>Раздел 9.  ИНФОРМАЦИЯ О СДЕЛКАХ СО СЛУЖАЩИМИ</t>
  </si>
  <si>
    <t>Информация о служащих</t>
  </si>
  <si>
    <t>ФИО служащего</t>
  </si>
  <si>
    <t>Всего: Долг служащего</t>
  </si>
  <si>
    <t>ОБЩАЯ СУММА КРЕДИТОВ СЛУЖАЩИМ</t>
  </si>
  <si>
    <t xml:space="preserve"> РАЗДЕЛ 10.  СВЕДЕНИЯ О СОБЛЮДЕНИИ ЭКОНОМИЧЕСКИХ НОРМАТИВОВ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</si>
  <si>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</si>
  <si>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</si>
  <si>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</si>
  <si>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</si>
  <si>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</si>
  <si>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</si>
  <si>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>ЭКОНОМИЧЕСКИЕ НОРМАТИВЫ ДЛЯ МФК, НЕ ПРИВЛЕКАЮЩИХ ДЕПОЗИТЫ</t>
  </si>
  <si>
    <t>Минимальный размер уставного капитала</t>
  </si>
  <si>
    <t>УК*100%</t>
  </si>
  <si>
    <t>не менее 100%</t>
  </si>
  <si>
    <t>10 млн. сом</t>
  </si>
  <si>
    <t>Максимальный совокупный размер инвестиций</t>
  </si>
  <si>
    <t>СИ*100%</t>
  </si>
  <si>
    <t>не более 30%</t>
  </si>
  <si>
    <t xml:space="preserve">СК  </t>
  </si>
  <si>
    <t>ЭКОНОМИЧЕСКИЕ НОРМАТИВЫ ДЛЯ МФК,  ПРИВЛЕКАЮЩИХ ДЕПОЗИТЫ</t>
  </si>
  <si>
    <t>Норматив минимального размера собственного капитала</t>
  </si>
  <si>
    <t>М1</t>
  </si>
  <si>
    <t xml:space="preserve">СК*100%  </t>
  </si>
  <si>
    <t xml:space="preserve">УК  </t>
  </si>
  <si>
    <t>Норматив адекватности капитала</t>
  </si>
  <si>
    <t>М2</t>
  </si>
  <si>
    <t xml:space="preserve">СА  </t>
  </si>
  <si>
    <t>Норматив максимального размера риска на одного заемщика</t>
  </si>
  <si>
    <t>М3</t>
  </si>
  <si>
    <t>СЗ *100%</t>
  </si>
  <si>
    <t>не более 5%</t>
  </si>
  <si>
    <t>СК</t>
  </si>
  <si>
    <t>Норматив ликвидности</t>
  </si>
  <si>
    <t>М4</t>
  </si>
  <si>
    <t>ЛА*100%</t>
  </si>
  <si>
    <t>не менее 30%</t>
  </si>
  <si>
    <t>ОБ</t>
  </si>
  <si>
    <t>Норматив ограничения риска по возврату привлеченных вкладов</t>
  </si>
  <si>
    <t>М5</t>
  </si>
  <si>
    <t>К*100%</t>
  </si>
  <si>
    <t>В</t>
  </si>
  <si>
    <t>Совокупная задолженность служащих МФК</t>
  </si>
  <si>
    <t>СЗС*100%</t>
  </si>
  <si>
    <t>не более5%</t>
  </si>
  <si>
    <t>Средние значения за отчетный период</t>
  </si>
  <si>
    <t>1 месяц</t>
  </si>
  <si>
    <t>2 месяц</t>
  </si>
  <si>
    <t>3 месяц</t>
  </si>
  <si>
    <t>ЛА - Ликвидные активы</t>
  </si>
  <si>
    <t xml:space="preserve">ОБ - Обязательства </t>
  </si>
  <si>
    <t>Норматив М4=ЛА/ОБ</t>
  </si>
  <si>
    <t>Раздел 11. ИНФОРМАЦИЯ О КРЕДИТАХ КЛИЕНТАМ</t>
  </si>
  <si>
    <t xml:space="preserve">Статьи </t>
  </si>
  <si>
    <t>Промыш-ленность</t>
  </si>
  <si>
    <t>Сельское хозяйство</t>
  </si>
  <si>
    <t>Заготовка и переработ-ка</t>
  </si>
  <si>
    <t>Торговля и ком. операции</t>
  </si>
  <si>
    <t>Строительство и ипотеку</t>
  </si>
  <si>
    <t>Кредиты физ. лицам (потреб. кредиты)</t>
  </si>
  <si>
    <t>Другие кредиты</t>
  </si>
  <si>
    <t>Базар</t>
  </si>
  <si>
    <t>Небазар-ные опер.</t>
  </si>
  <si>
    <t>По республике</t>
  </si>
  <si>
    <t>Кол-во клиентов</t>
  </si>
  <si>
    <t xml:space="preserve">Сумма портфеля </t>
  </si>
  <si>
    <t xml:space="preserve">В процентах к общей сумме кредитного портфеля </t>
  </si>
  <si>
    <t>Средний размер кредита</t>
  </si>
  <si>
    <t>Норма погашения</t>
  </si>
  <si>
    <t>Средневзвешенная процентная ставка</t>
  </si>
  <si>
    <t>Максимальная размер кредита</t>
  </si>
  <si>
    <t>Минимальный размер кредита</t>
  </si>
  <si>
    <t>Кредитные условия (от  # до  # месяцев)</t>
  </si>
  <si>
    <t>Бишкек</t>
  </si>
  <si>
    <t xml:space="preserve">Кол-во клиентов </t>
  </si>
  <si>
    <t>Чуйская область</t>
  </si>
  <si>
    <t>Иссык-Куль</t>
  </si>
  <si>
    <t>Джалал-Абад</t>
  </si>
  <si>
    <t>Информация об условиях предоставления кредита</t>
  </si>
  <si>
    <t>Требования к залогу</t>
  </si>
  <si>
    <t>Главный залог</t>
  </si>
  <si>
    <t>Дополнительный залог</t>
  </si>
  <si>
    <t>Условия погашения</t>
  </si>
  <si>
    <t>Сведения о персонале финансового учреждения (компании)</t>
  </si>
  <si>
    <t>На текущий период</t>
  </si>
  <si>
    <t>1. Зарегистрированное количество персонала, служащих</t>
  </si>
  <si>
    <t>2. Количество служащих, используемое в расчетах средней заработной платы и других средних показателей, служащих</t>
  </si>
  <si>
    <t>3. Фонд заработной платы (в т.ч. финансовая помощь и социальные льготы), тыс. сом</t>
  </si>
  <si>
    <t>Эффективная средневзвешенная процентная ставка</t>
  </si>
  <si>
    <t>7. Всего активов, подлежащих классификации</t>
  </si>
  <si>
    <t>8.  Забалансовые обязательства</t>
  </si>
  <si>
    <t>9. Забалансовые обязательства по ИПФ</t>
  </si>
  <si>
    <t>10. Всего активов и забалансовых обязательств, подлежащих классификации</t>
  </si>
  <si>
    <t>10.</t>
  </si>
  <si>
    <t>4.Всего кредитов</t>
  </si>
  <si>
    <t>5. Инвестиции в ценные бумаги и/или капитал</t>
  </si>
  <si>
    <t>6. Прочая собственность банка, принятая в погашение актива</t>
  </si>
  <si>
    <t>7. Прочие активы</t>
  </si>
  <si>
    <t xml:space="preserve"> 4. Итого</t>
  </si>
  <si>
    <t xml:space="preserve">34. ЧИСТЫЙ ОПЕРАЦИОННЫЙ ДОХОД (УБЫТОК) </t>
  </si>
  <si>
    <t>35. Налог на прибыль</t>
  </si>
  <si>
    <t>36. ЧИСТАЯ ПРИБЫЛЬ (УБЫТОК)</t>
  </si>
  <si>
    <t>3. Прочие обязательства</t>
  </si>
  <si>
    <t>10. Основные средства, в т.ч.:</t>
  </si>
  <si>
    <t>11. Отчужденные активы</t>
  </si>
  <si>
    <t>12. Капиталовложения в неконсолидированные компании</t>
  </si>
  <si>
    <t>13. Прочие активы</t>
  </si>
  <si>
    <t>14. ВСЕГО: АКТИВЫ</t>
  </si>
  <si>
    <t>15. Срочные депозиты юридических лиц</t>
  </si>
  <si>
    <t>16. Срочные депозиты физических лиц</t>
  </si>
  <si>
    <t>17. Полученные кредиты:</t>
  </si>
  <si>
    <t>18. Условные гранты</t>
  </si>
  <si>
    <t>19. в том числе в иностранной валюте</t>
  </si>
  <si>
    <t>20. Прочие обязательства</t>
  </si>
  <si>
    <t xml:space="preserve">   21. Акционерный капитал:</t>
  </si>
  <si>
    <t xml:space="preserve">22. Общие Резервы, в том числе:  </t>
  </si>
  <si>
    <t>23. Капиталовложения неконсолидированных компаний</t>
  </si>
  <si>
    <t>24. ВСЕГО: КАПИТАЛ</t>
  </si>
  <si>
    <t>25. ВСЕГО КАПИТАЛ и ОБЯЗАТЕЛЬСТВА</t>
  </si>
  <si>
    <t>Вклады/депозиты</t>
  </si>
  <si>
    <t xml:space="preserve">Остаток на начало </t>
  </si>
  <si>
    <t>Принято</t>
  </si>
  <si>
    <t>Возвращено</t>
  </si>
  <si>
    <t>Остаток на конец</t>
  </si>
  <si>
    <t xml:space="preserve">Средвзвешенная процентная ставка, % </t>
  </si>
  <si>
    <t>ПОДРАЗДЕЛ  5.Б.    ДВИЖЕНИЕ ДЕПОЗИТОВ ЗА ОТЧЕТНЫЙ ПЕРИОД</t>
  </si>
  <si>
    <t>ПОДРАЗДЕЛ  5.В.    ДЕПОЗИТЫ ПО СРОКАМ ПОГАШЕНИЯ</t>
  </si>
  <si>
    <t>Юридические лица</t>
  </si>
  <si>
    <t xml:space="preserve">Наименование банка </t>
  </si>
  <si>
    <t xml:space="preserve">Система перевода </t>
  </si>
  <si>
    <t xml:space="preserve">Количество </t>
  </si>
  <si>
    <t>Объем операций,             Всего с начала года</t>
  </si>
  <si>
    <t>в т.ч. за отчетный период</t>
  </si>
  <si>
    <t>операций</t>
  </si>
  <si>
    <t xml:space="preserve">Остаток на начало отчетного периода </t>
  </si>
  <si>
    <t xml:space="preserve">Остаток на конец отчетного периода </t>
  </si>
  <si>
    <t>в) от  международных финансовых организаций и доноров</t>
  </si>
  <si>
    <t>г) от международных ФКУ</t>
  </si>
  <si>
    <t xml:space="preserve">Наименование статьи </t>
  </si>
  <si>
    <t xml:space="preserve">Наименование </t>
  </si>
  <si>
    <t xml:space="preserve">Увеличение депозита или инвестиций в течении отчетного периода </t>
  </si>
  <si>
    <t xml:space="preserve">Уменьшение депозита или инвестиций в течении отчетного периода </t>
  </si>
  <si>
    <t xml:space="preserve">Средневзвешенная % ставка </t>
  </si>
  <si>
    <t>предприятия (например: банк и т.д.)</t>
  </si>
  <si>
    <t>Депозиты в финансовых организациях, включая банки</t>
  </si>
  <si>
    <t xml:space="preserve">Инвестиции и финансовое участие </t>
  </si>
  <si>
    <t xml:space="preserve">Расшифровка по операциям в ФКУ и инвестициях </t>
  </si>
  <si>
    <t>Форма 1</t>
  </si>
  <si>
    <t>д) от органов государственной власти</t>
  </si>
  <si>
    <t>Наименование аффилированного лица</t>
  </si>
  <si>
    <t>Сумма операции</t>
  </si>
  <si>
    <t>Вид операции</t>
  </si>
  <si>
    <t>Дата начала операции</t>
  </si>
  <si>
    <t>Срок и дата завершения операции</t>
  </si>
  <si>
    <t>Процентная ставка (%)</t>
  </si>
  <si>
    <t>Залог по отношению к кредиту</t>
  </si>
  <si>
    <t>Владелец залога</t>
  </si>
  <si>
    <t>Условия проведения операции</t>
  </si>
  <si>
    <t>Примечание</t>
  </si>
  <si>
    <t>Раздел 8. ИНФОРМАЦИЯ О РИСКАХ</t>
  </si>
  <si>
    <t>Подрадел 8 А. ИНФОРМАЦИЯ О КРУПНЫХ РИСКАХ</t>
  </si>
  <si>
    <t>Раздел 12. РАСКРЫТИЯ</t>
  </si>
  <si>
    <t xml:space="preserve">ПОДРАЗДЕЛ  12.Б.    </t>
  </si>
  <si>
    <t>Раздел 5. ДЕПОЗИТЫ</t>
  </si>
  <si>
    <t>Подраздел 8 Б. ОБЩИЕ СВЕДЕНИЯ ОБ ОПЕРАЦИЯХ С АФФИЛИРОВАННЫМИ ЛИЦАМИ</t>
  </si>
  <si>
    <t xml:space="preserve"> ИЗМЕНЕНИЯ В СТРУКТУРЕ КАПИТАЛА</t>
  </si>
  <si>
    <t>Подраздел 3 А.  ИЗМЕНЕНИЯ В СТРУКТУРЕ КАПИТАЛА</t>
  </si>
  <si>
    <t>не менее 8%</t>
  </si>
  <si>
    <t xml:space="preserve"> Подраздел 4.Г.  ИНФОРМАЦИЯ ПО ВЫДАННЫМ КРЕДИТАМ В РАЗРЕЗЕ ОБЛАСТЕЙ</t>
  </si>
  <si>
    <t>№п/п</t>
  </si>
  <si>
    <t>Остаток кредитного портфеля на начало отчетного квартала</t>
  </si>
  <si>
    <t>Объем выданных кредитов за отчетный квартал</t>
  </si>
  <si>
    <t>Количество выданных кредитов за отчетный квартал</t>
  </si>
  <si>
    <t>Остаток кредитного портфеля на конец отчетного квартала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</si>
  <si>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</si>
  <si>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</si>
  <si>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</si>
  <si>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</si>
  <si>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</si>
  <si>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</si>
  <si>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</si>
  <si>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</si>
  <si>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</si>
  <si>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</si>
  <si>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Строительство и покупка недвижимости (в т.ч. ипотеки), из них:</t>
  </si>
  <si>
    <t>Потребительские кредиты, из них:</t>
  </si>
  <si>
    <t>Прочие кредиты, из них:</t>
  </si>
  <si>
    <t>Всего кредитов, из них:</t>
  </si>
  <si>
    <t>Иссык-Кульская область</t>
  </si>
  <si>
    <t xml:space="preserve">Таласская  область </t>
  </si>
  <si>
    <t xml:space="preserve">Нарынская  область </t>
  </si>
  <si>
    <t xml:space="preserve">Джалал-Абадская  область </t>
  </si>
  <si>
    <t xml:space="preserve">Ошская  область </t>
  </si>
  <si>
    <t xml:space="preserve">Баткенская  область </t>
  </si>
  <si>
    <t>Средневзвешенная процентная ставка,%</t>
  </si>
  <si>
    <t xml:space="preserve"> постановлением Правления Национального банка Кыргызской Республики  № ____ от «____» _________ 20___ года</t>
  </si>
  <si>
    <t xml:space="preserve"> Подраздел 4.Д.  МЕТОДЫ КРЕДИТОВАНИЯ</t>
  </si>
  <si>
    <t>Подраздел 4.Е. ГЕНДЕРНЫЙ СОСТАВ ЗАЕМЩИКОВ</t>
  </si>
  <si>
    <t>Подраздел 4.Ж.  Классификация кредитов по степени риска в разрезе областей Кыргызской Республики</t>
  </si>
  <si>
    <t>Подраздел 4.З.  Прочие сведения в разрезе областей  Кыргызской Республики</t>
  </si>
  <si>
    <t>Подраздел 4.И. Информация по проблемным заемщикам</t>
  </si>
  <si>
    <t>Подраздел 4.К. Информация о параллельных кредитах</t>
  </si>
  <si>
    <t xml:space="preserve">ПОДРАЗДЕЛ  12.А.    Информация по осуществлению розничных банковских услуг </t>
  </si>
  <si>
    <t>по агентскому договору с банком</t>
  </si>
  <si>
    <t xml:space="preserve">Максимальный  размер  риска  по операциям </t>
  </si>
  <si>
    <t>с аффилированными лицами</t>
  </si>
  <si>
    <t>не более 60%</t>
  </si>
  <si>
    <t>СЗ Аф. лиц*100%</t>
  </si>
  <si>
    <t>Приложение 2 к Положению «О периодическом регулятивном отчете микрофинансовой компании», утвержденного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</si>
</sst>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c.&quot;;\-#,##0&quot;c.&quot;"/>
    <numFmt numFmtId="173" formatCode="#,##0&quot;c.&quot;;[Red]\-#,##0&quot;c.&quot;"/>
    <numFmt numFmtId="174" formatCode="#,##0.00&quot;c.&quot;;\-#,##0.00&quot;c.&quot;"/>
    <numFmt numFmtId="175" formatCode="#,##0.00&quot;c.&quot;;[Red]\-#,##0.00&quot;c.&quot;"/>
    <numFmt numFmtId="176" formatCode="_-* #,##0&quot;c.&quot;_-;\-* #,##0&quot;c.&quot;_-;_-* &quot;-&quot;&quot;c.&quot;_-;_-@_-"/>
    <numFmt numFmtId="177" formatCode="_-* #,##0_c_._-;\-* #,##0_c_._-;_-* &quot;-&quot;_c_._-;_-@_-"/>
    <numFmt numFmtId="178" formatCode="_-* #,##0.00&quot;c.&quot;_-;\-* #,##0.00&quot;c.&quot;_-;_-* &quot;-&quot;??&quot;c.&quot;_-;_-@_-"/>
    <numFmt numFmtId="179" formatCode="_-* #,##0.00_c_._-;\-* #,##0.00_c_._-;_-* &quot;-&quot;??_c_._-;_-@_-"/>
    <numFmt numFmtId="180" formatCode="\«d\»\ mm\ yyyy\ \г\о\д\а"/>
    <numFmt numFmtId="181" formatCode="mm/dd/yy"/>
    <numFmt numFmtId="182" formatCode="[$-FC19]dd\ mmmm\ yyyy\ \г\.;@"/>
    <numFmt numFmtId="183" formatCode="[$-F800]dddd\,\ mmmm\ dd\,\ yyyy"/>
    <numFmt numFmtId="184" formatCode="\п\о\ \с\о\с\т\о\я\н\и\ю\ \н\а\ \ \«dd\»\ mm\ yyyy\ \г\о\д\а"/>
    <numFmt numFmtId="185" formatCode="0.0%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п\о\ \с\о\с\т\о\я\н\и\ю\ \н\а\ \«dd\»\ mm\ yyyy\ \г\о\д\а"/>
    <numFmt numFmtId="191" formatCode="0.000"/>
    <numFmt numFmtId="192" formatCode="0.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€&quot;;\-#,##0&quot;€&quot;"/>
    <numFmt numFmtId="199" formatCode="#,##0&quot;€&quot;;[Red]\-#,##0&quot;€&quot;"/>
    <numFmt numFmtId="200" formatCode="#,##0.00&quot;€&quot;;\-#,##0.00&quot;€&quot;"/>
    <numFmt numFmtId="201" formatCode="#,##0.00&quot;€&quot;;[Red]\-#,##0.00&quot;€&quot;"/>
    <numFmt numFmtId="202" formatCode="_-* #,##0&quot;€&quot;_-;\-* #,##0&quot;€&quot;_-;_-* &quot;-&quot;&quot;€&quot;_-;_-@_-"/>
    <numFmt numFmtId="203" formatCode="_-* #,##0_€_-;\-* #,##0_€_-;_-* &quot;-&quot;_€_-;_-@_-"/>
    <numFmt numFmtId="204" formatCode="_-* #,##0.00&quot;€&quot;_-;\-* #,##0.00&quot;€&quot;_-;_-* &quot;-&quot;??&quot;€&quot;_-;_-@_-"/>
    <numFmt numFmtId="205" formatCode="_-* #,##0.00_€_-;\-* #,##0.00_€_-;_-* &quot;-&quot;??_€_-;_-@_-"/>
    <numFmt numFmtId="206" formatCode="[$-FC19]d\ mmmm\ yyyy\ &quot;г.&quot;"/>
    <numFmt numFmtId="207" formatCode="#,##0.000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  <font>
      <b/>
      <sz val="10"/>
      <name val="Arial Cyr"/>
      <family val="0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 Cyr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b/>
      <sz val="7"/>
      <color indexed="9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10"/>
      <color indexed="24"/>
      <name val="Arial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Calibri"/>
      <family val="2"/>
    </font>
    <font>
      <sz val="16"/>
      <name val="Times New Roman"/>
      <family val="1"/>
    </font>
    <font>
      <sz val="34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i/>
      <sz val="7"/>
      <name val="Arial"/>
      <family val="0"/>
    </font>
    <font>
      <sz val="7"/>
      <name val="Arial"/>
      <family val="2"/>
    </font>
    <font>
      <b/>
      <sz val="7"/>
      <name val="Arial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0" xfId="22" applyFont="1" applyFill="1" applyProtection="1">
      <alignment/>
      <protection/>
    </xf>
    <xf numFmtId="0" fontId="5" fillId="2" borderId="0" xfId="22" applyFont="1" applyFill="1" applyProtection="1">
      <alignment/>
      <protection/>
    </xf>
    <xf numFmtId="0" fontId="7" fillId="2" borderId="0" xfId="22" applyFont="1" applyFill="1" applyAlignment="1" applyProtection="1">
      <alignment horizontal="center"/>
      <protection/>
    </xf>
    <xf numFmtId="181" fontId="4" fillId="2" borderId="1" xfId="22" applyNumberFormat="1" applyFont="1" applyFill="1" applyBorder="1" applyProtection="1">
      <alignment/>
      <protection locked="0"/>
    </xf>
    <xf numFmtId="0" fontId="4" fillId="2" borderId="0" xfId="22" applyFont="1" applyFill="1" applyAlignment="1" applyProtection="1">
      <alignment horizontal="center"/>
      <protection/>
    </xf>
    <xf numFmtId="0" fontId="4" fillId="2" borderId="1" xfId="22" applyFont="1" applyFill="1" applyBorder="1" applyProtection="1">
      <alignment/>
      <protection locked="0"/>
    </xf>
    <xf numFmtId="0" fontId="4" fillId="2" borderId="0" xfId="22" applyFont="1" applyFill="1" applyBorder="1" applyProtection="1">
      <alignment/>
      <protection/>
    </xf>
    <xf numFmtId="0" fontId="7" fillId="2" borderId="0" xfId="22" applyFont="1" applyFill="1" applyProtection="1">
      <alignment/>
      <protection/>
    </xf>
    <xf numFmtId="180" fontId="4" fillId="2" borderId="1" xfId="22" applyNumberFormat="1" applyFont="1" applyFill="1" applyBorder="1" applyAlignment="1" applyProtection="1">
      <alignment horizontal="center"/>
      <protection locked="0"/>
    </xf>
    <xf numFmtId="0" fontId="4" fillId="2" borderId="0" xfId="22" applyFont="1" applyFill="1" applyBorder="1" applyAlignment="1" applyProtection="1">
      <alignment horizontal="center"/>
      <protection/>
    </xf>
    <xf numFmtId="0" fontId="8" fillId="2" borderId="0" xfId="22" applyFont="1" applyFill="1" applyProtection="1">
      <alignment/>
      <protection/>
    </xf>
    <xf numFmtId="0" fontId="4" fillId="2" borderId="1" xfId="22" applyFont="1" applyFill="1" applyBorder="1" applyProtection="1">
      <alignment/>
      <protection/>
    </xf>
    <xf numFmtId="0" fontId="9" fillId="2" borderId="0" xfId="22" applyFont="1" applyFill="1" applyProtection="1">
      <alignment/>
      <protection/>
    </xf>
    <xf numFmtId="0" fontId="7" fillId="2" borderId="0" xfId="22" applyFont="1" applyFill="1" applyProtection="1">
      <alignment/>
      <protection locked="0"/>
    </xf>
    <xf numFmtId="0" fontId="4" fillId="2" borderId="1" xfId="22" applyFont="1" applyFill="1" applyBorder="1" applyAlignment="1" applyProtection="1">
      <alignment horizontal="center"/>
      <protection/>
    </xf>
    <xf numFmtId="0" fontId="5" fillId="2" borderId="1" xfId="22" applyFont="1" applyFill="1" applyBorder="1" applyProtection="1">
      <alignment/>
      <protection/>
    </xf>
    <xf numFmtId="0" fontId="5" fillId="0" borderId="0" xfId="0" applyFont="1" applyAlignment="1">
      <alignment horizontal="left" indent="1"/>
    </xf>
    <xf numFmtId="0" fontId="5" fillId="2" borderId="2" xfId="22" applyFont="1" applyFill="1" applyBorder="1" applyProtection="1">
      <alignment/>
      <protection/>
    </xf>
    <xf numFmtId="0" fontId="4" fillId="2" borderId="2" xfId="22" applyFont="1" applyFill="1" applyBorder="1" applyProtection="1">
      <alignment/>
      <protection/>
    </xf>
    <xf numFmtId="0" fontId="5" fillId="0" borderId="0" xfId="0" applyFont="1" applyFill="1" applyAlignment="1">
      <alignment horizontal="left" indent="1"/>
    </xf>
    <xf numFmtId="0" fontId="5" fillId="0" borderId="0" xfId="22" applyFont="1" applyFill="1" applyProtection="1">
      <alignment/>
      <protection/>
    </xf>
    <xf numFmtId="0" fontId="5" fillId="0" borderId="1" xfId="22" applyFont="1" applyFill="1" applyBorder="1" applyProtection="1">
      <alignment/>
      <protection/>
    </xf>
    <xf numFmtId="0" fontId="4" fillId="0" borderId="1" xfId="22" applyFont="1" applyFill="1" applyBorder="1" applyProtection="1">
      <alignment/>
      <protection/>
    </xf>
    <xf numFmtId="0" fontId="5" fillId="2" borderId="0" xfId="22" applyFont="1" applyFill="1" applyBorder="1" applyProtection="1">
      <alignment/>
      <protection/>
    </xf>
    <xf numFmtId="0" fontId="7" fillId="2" borderId="3" xfId="22" applyFont="1" applyFill="1" applyBorder="1" applyAlignment="1" applyProtection="1">
      <alignment vertical="center"/>
      <protection/>
    </xf>
    <xf numFmtId="181" fontId="7" fillId="2" borderId="0" xfId="22" applyNumberFormat="1" applyFont="1" applyFill="1" applyBorder="1" applyProtection="1">
      <alignment/>
      <protection locked="0"/>
    </xf>
    <xf numFmtId="0" fontId="7" fillId="2" borderId="0" xfId="22" applyFont="1" applyFill="1" applyBorder="1" applyProtection="1">
      <alignment/>
      <protection locked="0"/>
    </xf>
    <xf numFmtId="0" fontId="7" fillId="2" borderId="0" xfId="22" applyFont="1" applyFill="1" applyBorder="1" applyProtection="1">
      <alignment/>
      <protection/>
    </xf>
    <xf numFmtId="180" fontId="7" fillId="2" borderId="0" xfId="22" applyNumberFormat="1" applyFont="1" applyFill="1" applyBorder="1" applyAlignment="1" applyProtection="1">
      <alignment horizontal="center"/>
      <protection locked="0"/>
    </xf>
    <xf numFmtId="0" fontId="7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Protection="1">
      <alignment/>
      <protection/>
    </xf>
    <xf numFmtId="0" fontId="5" fillId="2" borderId="0" xfId="22" applyFont="1" applyFill="1" applyAlignment="1" applyProtection="1">
      <alignment horizontal="left"/>
      <protection/>
    </xf>
    <xf numFmtId="0" fontId="5" fillId="2" borderId="0" xfId="22" applyFont="1" applyFill="1" applyAlignment="1" applyProtection="1">
      <alignment horizontal="right"/>
      <protection/>
    </xf>
    <xf numFmtId="0" fontId="5" fillId="0" borderId="0" xfId="0" applyFont="1" applyAlignment="1">
      <alignment/>
    </xf>
    <xf numFmtId="183" fontId="5" fillId="2" borderId="0" xfId="22" applyNumberFormat="1" applyFont="1" applyFill="1" applyAlignment="1" applyProtection="1">
      <alignment horizontal="right"/>
      <protection/>
    </xf>
    <xf numFmtId="0" fontId="7" fillId="2" borderId="1" xfId="22" applyFont="1" applyFill="1" applyBorder="1" applyProtection="1">
      <alignment/>
      <protection locked="0"/>
    </xf>
    <xf numFmtId="0" fontId="5" fillId="0" borderId="1" xfId="0" applyFont="1" applyBorder="1" applyAlignment="1">
      <alignment/>
    </xf>
    <xf numFmtId="0" fontId="7" fillId="2" borderId="2" xfId="22" applyFont="1" applyFill="1" applyBorder="1" applyProtection="1">
      <alignment/>
      <protection locked="0"/>
    </xf>
    <xf numFmtId="0" fontId="5" fillId="0" borderId="2" xfId="0" applyFont="1" applyBorder="1" applyAlignment="1">
      <alignment/>
    </xf>
    <xf numFmtId="0" fontId="7" fillId="2" borderId="0" xfId="22" applyFont="1" applyFill="1" applyAlignment="1" applyProtection="1">
      <alignment horizontal="left"/>
      <protection/>
    </xf>
    <xf numFmtId="0" fontId="7" fillId="2" borderId="1" xfId="22" applyFont="1" applyFill="1" applyBorder="1" applyAlignment="1" applyProtection="1">
      <alignment horizontal="left"/>
      <protection locked="0"/>
    </xf>
    <xf numFmtId="0" fontId="7" fillId="2" borderId="0" xfId="22" applyFont="1" applyFill="1" applyBorder="1" applyAlignment="1" applyProtection="1">
      <alignment horizontal="left"/>
      <protection locked="0"/>
    </xf>
    <xf numFmtId="0" fontId="7" fillId="2" borderId="0" xfId="2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2" borderId="0" xfId="22" applyFont="1" applyFill="1" applyAlignment="1" applyProtection="1">
      <alignment horizontal="left"/>
      <protection/>
    </xf>
    <xf numFmtId="0" fontId="7" fillId="2" borderId="0" xfId="22" applyFont="1" applyFill="1" applyAlignment="1" applyProtection="1">
      <alignment horizontal="right"/>
      <protection/>
    </xf>
    <xf numFmtId="0" fontId="0" fillId="2" borderId="0" xfId="22" applyFont="1" applyFill="1" applyAlignment="1" applyProtection="1">
      <alignment horizontal="right"/>
      <protection/>
    </xf>
    <xf numFmtId="0" fontId="7" fillId="2" borderId="0" xfId="22" applyFont="1" applyFill="1" applyAlignment="1" applyProtection="1">
      <alignment horizontal="left"/>
      <protection/>
    </xf>
    <xf numFmtId="14" fontId="7" fillId="2" borderId="0" xfId="22" applyNumberFormat="1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7" fillId="2" borderId="0" xfId="22" applyFont="1" applyFill="1" applyProtection="1">
      <alignment/>
      <protection/>
    </xf>
    <xf numFmtId="0" fontId="7" fillId="2" borderId="0" xfId="22" applyFont="1" applyFill="1" applyAlignment="1" applyProtection="1">
      <alignment wrapText="1"/>
      <protection/>
    </xf>
    <xf numFmtId="0" fontId="7" fillId="2" borderId="0" xfId="22" applyFont="1" applyFill="1" applyAlignment="1" applyProtection="1">
      <alignment horizontal="left" wrapText="1" indent="1"/>
      <protection/>
    </xf>
    <xf numFmtId="0" fontId="7" fillId="2" borderId="1" xfId="22" applyFont="1" applyFill="1" applyBorder="1" applyAlignment="1" applyProtection="1">
      <alignment wrapText="1"/>
      <protection locked="0"/>
    </xf>
    <xf numFmtId="0" fontId="7" fillId="2" borderId="0" xfId="22" applyFont="1" applyFill="1" applyAlignment="1" applyProtection="1">
      <alignment wrapText="1"/>
      <protection locked="0"/>
    </xf>
    <xf numFmtId="0" fontId="7" fillId="2" borderId="2" xfId="22" applyFont="1" applyFill="1" applyBorder="1" applyAlignment="1" applyProtection="1">
      <alignment wrapText="1"/>
      <protection locked="0"/>
    </xf>
    <xf numFmtId="0" fontId="7" fillId="2" borderId="0" xfId="22" applyFont="1" applyFill="1" applyBorder="1" applyAlignment="1" applyProtection="1">
      <alignment wrapText="1"/>
      <protection locked="0"/>
    </xf>
    <xf numFmtId="0" fontId="13" fillId="0" borderId="0" xfId="20" applyFont="1" applyFill="1" applyBorder="1" applyAlignment="1" applyProtection="1">
      <alignment/>
      <protection/>
    </xf>
    <xf numFmtId="0" fontId="13" fillId="2" borderId="0" xfId="20" applyFont="1" applyFill="1" applyBorder="1" applyProtection="1">
      <alignment/>
      <protection/>
    </xf>
    <xf numFmtId="0" fontId="14" fillId="2" borderId="0" xfId="22" applyFont="1" applyFill="1" applyBorder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14" fillId="2" borderId="0" xfId="22" applyFont="1" applyFill="1" applyProtection="1">
      <alignment/>
      <protection/>
    </xf>
    <xf numFmtId="0" fontId="14" fillId="2" borderId="0" xfId="22" applyFont="1" applyFill="1" applyAlignment="1" applyProtection="1">
      <alignment horizontal="left"/>
      <protection/>
    </xf>
    <xf numFmtId="0" fontId="14" fillId="0" borderId="0" xfId="0" applyFont="1" applyAlignment="1">
      <alignment/>
    </xf>
    <xf numFmtId="0" fontId="0" fillId="2" borderId="0" xfId="22" applyFont="1" applyFill="1" applyProtection="1">
      <alignment/>
      <protection/>
    </xf>
    <xf numFmtId="0" fontId="0" fillId="0" borderId="0" xfId="0" applyFont="1" applyAlignment="1">
      <alignment/>
    </xf>
    <xf numFmtId="0" fontId="0" fillId="2" borderId="0" xfId="22" applyFont="1" applyFill="1" applyAlignment="1" applyProtection="1">
      <alignment horizontal="left"/>
      <protection/>
    </xf>
    <xf numFmtId="183" fontId="0" fillId="2" borderId="0" xfId="22" applyNumberFormat="1" applyFont="1" applyFill="1" applyAlignment="1" applyProtection="1">
      <alignment horizontal="right"/>
      <protection/>
    </xf>
    <xf numFmtId="0" fontId="12" fillId="2" borderId="0" xfId="22" applyFont="1" applyFill="1" applyProtection="1">
      <alignment/>
      <protection/>
    </xf>
    <xf numFmtId="0" fontId="15" fillId="2" borderId="0" xfId="22" applyFont="1" applyFill="1" applyProtection="1">
      <alignment/>
      <protection/>
    </xf>
    <xf numFmtId="0" fontId="5" fillId="2" borderId="0" xfId="22" applyFont="1" applyFill="1" applyProtection="1">
      <alignment/>
      <protection/>
    </xf>
    <xf numFmtId="0" fontId="5" fillId="2" borderId="0" xfId="22" applyFont="1" applyFill="1" applyProtection="1">
      <alignment/>
      <protection locked="0"/>
    </xf>
    <xf numFmtId="0" fontId="5" fillId="2" borderId="4" xfId="22" applyFont="1" applyFill="1" applyBorder="1" applyProtection="1">
      <alignment/>
      <protection/>
    </xf>
    <xf numFmtId="0" fontId="5" fillId="2" borderId="5" xfId="22" applyFont="1" applyFill="1" applyBorder="1" applyProtection="1">
      <alignment/>
      <protection locked="0"/>
    </xf>
    <xf numFmtId="0" fontId="5" fillId="2" borderId="6" xfId="22" applyFont="1" applyFill="1" applyBorder="1" applyProtection="1">
      <alignment/>
      <protection/>
    </xf>
    <xf numFmtId="0" fontId="5" fillId="2" borderId="7" xfId="22" applyFont="1" applyFill="1" applyBorder="1" applyProtection="1">
      <alignment/>
      <protection/>
    </xf>
    <xf numFmtId="0" fontId="5" fillId="2" borderId="3" xfId="22" applyFont="1" applyFill="1" applyBorder="1" applyProtection="1">
      <alignment/>
      <protection locked="0"/>
    </xf>
    <xf numFmtId="0" fontId="5" fillId="2" borderId="8" xfId="22" applyFont="1" applyFill="1" applyBorder="1" applyProtection="1">
      <alignment/>
      <protection locked="0"/>
    </xf>
    <xf numFmtId="0" fontId="5" fillId="2" borderId="9" xfId="22" applyFont="1" applyFill="1" applyBorder="1" applyProtection="1">
      <alignment/>
      <protection/>
    </xf>
    <xf numFmtId="0" fontId="5" fillId="2" borderId="10" xfId="22" applyFont="1" applyFill="1" applyBorder="1" applyProtection="1">
      <alignment/>
      <protection locked="0"/>
    </xf>
    <xf numFmtId="0" fontId="5" fillId="2" borderId="11" xfId="22" applyFont="1" applyFill="1" applyBorder="1" applyProtection="1">
      <alignment/>
      <protection locked="0"/>
    </xf>
    <xf numFmtId="0" fontId="15" fillId="0" borderId="0" xfId="20" applyFont="1" applyFill="1" applyBorder="1" applyAlignment="1" applyProtection="1">
      <alignment/>
      <protection/>
    </xf>
    <xf numFmtId="0" fontId="15" fillId="2" borderId="0" xfId="20" applyFont="1" applyFill="1" applyBorder="1" applyProtection="1">
      <alignment/>
      <protection/>
    </xf>
    <xf numFmtId="0" fontId="0" fillId="2" borderId="0" xfId="22" applyFont="1" applyFill="1" applyBorder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7" fillId="2" borderId="0" xfId="22" applyFont="1" applyFill="1" applyBorder="1" applyAlignment="1" applyProtection="1">
      <alignment horizontal="left"/>
      <protection/>
    </xf>
    <xf numFmtId="0" fontId="7" fillId="2" borderId="0" xfId="22" applyFont="1" applyFill="1" applyBorder="1" applyProtection="1">
      <alignment/>
      <protection/>
    </xf>
    <xf numFmtId="0" fontId="7" fillId="2" borderId="0" xfId="22" applyFont="1" applyFill="1" applyBorder="1" applyAlignment="1" applyProtection="1">
      <alignment horizontal="right"/>
      <protection/>
    </xf>
    <xf numFmtId="0" fontId="6" fillId="2" borderId="0" xfId="22" applyFont="1" applyFill="1" applyBorder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2" fillId="2" borderId="12" xfId="0" applyFont="1" applyFill="1" applyBorder="1" applyAlignment="1" applyProtection="1">
      <alignment/>
      <protection/>
    </xf>
    <xf numFmtId="0" fontId="12" fillId="2" borderId="13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14" xfId="0" applyFont="1" applyBorder="1" applyAlignment="1">
      <alignment horizontal="center"/>
    </xf>
    <xf numFmtId="0" fontId="18" fillId="0" borderId="15" xfId="0" applyFont="1" applyFill="1" applyBorder="1" applyAlignment="1" applyProtection="1">
      <alignment horizontal="center" wrapText="1"/>
      <protection/>
    </xf>
    <xf numFmtId="0" fontId="12" fillId="0" borderId="16" xfId="0" applyFont="1" applyFill="1" applyBorder="1" applyAlignment="1" applyProtection="1">
      <alignment horizontal="left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left" indent="1"/>
      <protection/>
    </xf>
    <xf numFmtId="0" fontId="5" fillId="2" borderId="16" xfId="0" applyFont="1" applyFill="1" applyBorder="1" applyAlignment="1" applyProtection="1">
      <alignment horizontal="left" indent="1"/>
      <protection/>
    </xf>
    <xf numFmtId="3" fontId="19" fillId="2" borderId="19" xfId="0" applyNumberFormat="1" applyFont="1" applyFill="1" applyBorder="1" applyAlignment="1" applyProtection="1">
      <alignment horizontal="right"/>
      <protection/>
    </xf>
    <xf numFmtId="3" fontId="12" fillId="2" borderId="19" xfId="0" applyNumberFormat="1" applyFont="1" applyFill="1" applyBorder="1" applyAlignment="1" applyProtection="1">
      <alignment horizontal="right"/>
      <protection/>
    </xf>
    <xf numFmtId="3" fontId="19" fillId="2" borderId="20" xfId="0" applyNumberFormat="1" applyFont="1" applyFill="1" applyBorder="1" applyAlignment="1" applyProtection="1">
      <alignment horizontal="right"/>
      <protection/>
    </xf>
    <xf numFmtId="3" fontId="12" fillId="2" borderId="21" xfId="0" applyNumberFormat="1" applyFont="1" applyFill="1" applyBorder="1" applyAlignment="1" applyProtection="1">
      <alignment horizontal="right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3" fontId="19" fillId="2" borderId="24" xfId="0" applyNumberFormat="1" applyFont="1" applyFill="1" applyBorder="1" applyAlignment="1" applyProtection="1">
      <alignment horizontal="right"/>
      <protection/>
    </xf>
    <xf numFmtId="0" fontId="5" fillId="0" borderId="22" xfId="0" applyFont="1" applyFill="1" applyBorder="1" applyAlignment="1" applyProtection="1">
      <alignment horizontal="left" wrapText="1"/>
      <protection/>
    </xf>
    <xf numFmtId="0" fontId="5" fillId="0" borderId="3" xfId="0" applyFont="1" applyFill="1" applyBorder="1" applyAlignment="1" applyProtection="1">
      <alignment horizontal="left" wrapText="1"/>
      <protection/>
    </xf>
    <xf numFmtId="3" fontId="12" fillId="2" borderId="24" xfId="0" applyNumberFormat="1" applyFont="1" applyFill="1" applyBorder="1" applyAlignment="1" applyProtection="1">
      <alignment horizontal="right"/>
      <protection/>
    </xf>
    <xf numFmtId="0" fontId="5" fillId="0" borderId="18" xfId="0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 applyProtection="1">
      <alignment horizontal="left" wrapText="1"/>
      <protection/>
    </xf>
    <xf numFmtId="0" fontId="5" fillId="0" borderId="16" xfId="0" applyFont="1" applyFill="1" applyBorder="1" applyAlignment="1" applyProtection="1">
      <alignment horizontal="left" wrapText="1"/>
      <protection/>
    </xf>
    <xf numFmtId="0" fontId="5" fillId="0" borderId="22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3" fontId="19" fillId="2" borderId="20" xfId="0" applyNumberFormat="1" applyFont="1" applyFill="1" applyBorder="1" applyAlignment="1" applyProtection="1">
      <alignment horizontal="right"/>
      <protection locked="0"/>
    </xf>
    <xf numFmtId="3" fontId="12" fillId="2" borderId="20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Fill="1" applyBorder="1" applyAlignment="1" applyProtection="1">
      <alignment wrapText="1"/>
      <protection/>
    </xf>
    <xf numFmtId="3" fontId="20" fillId="2" borderId="20" xfId="0" applyNumberFormat="1" applyFont="1" applyFill="1" applyBorder="1" applyAlignment="1" applyProtection="1">
      <alignment horizontal="right"/>
      <protection locked="0"/>
    </xf>
    <xf numFmtId="3" fontId="5" fillId="2" borderId="20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 indent="1"/>
      <protection/>
    </xf>
    <xf numFmtId="0" fontId="5" fillId="2" borderId="26" xfId="0" applyFont="1" applyFill="1" applyBorder="1" applyAlignment="1" applyProtection="1">
      <alignment horizontal="left" indent="1"/>
      <protection/>
    </xf>
    <xf numFmtId="0" fontId="5" fillId="0" borderId="22" xfId="0" applyFont="1" applyFill="1" applyBorder="1" applyAlignment="1" applyProtection="1">
      <alignment horizontal="left" indent="1"/>
      <protection/>
    </xf>
    <xf numFmtId="0" fontId="5" fillId="2" borderId="2" xfId="0" applyFont="1" applyFill="1" applyBorder="1" applyAlignment="1" applyProtection="1">
      <alignment horizontal="left" indent="1"/>
      <protection/>
    </xf>
    <xf numFmtId="0" fontId="5" fillId="2" borderId="3" xfId="0" applyFont="1" applyFill="1" applyBorder="1" applyAlignment="1" applyProtection="1">
      <alignment horizontal="left" indent="1"/>
      <protection/>
    </xf>
    <xf numFmtId="0" fontId="5" fillId="0" borderId="27" xfId="0" applyFont="1" applyFill="1" applyBorder="1" applyAlignment="1" applyProtection="1">
      <alignment/>
      <protection/>
    </xf>
    <xf numFmtId="0" fontId="5" fillId="2" borderId="28" xfId="0" applyFont="1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/>
      <protection/>
    </xf>
    <xf numFmtId="3" fontId="20" fillId="2" borderId="24" xfId="0" applyNumberFormat="1" applyFont="1" applyFill="1" applyBorder="1" applyAlignment="1" applyProtection="1">
      <alignment horizontal="right"/>
      <protection/>
    </xf>
    <xf numFmtId="3" fontId="5" fillId="2" borderId="24" xfId="0" applyNumberFormat="1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 applyProtection="1">
      <alignment/>
      <protection/>
    </xf>
    <xf numFmtId="1" fontId="19" fillId="2" borderId="20" xfId="0" applyNumberFormat="1" applyFont="1" applyFill="1" applyBorder="1" applyAlignment="1" applyProtection="1">
      <alignment horizontal="right"/>
      <protection locked="0"/>
    </xf>
    <xf numFmtId="1" fontId="12" fillId="2" borderId="30" xfId="0" applyNumberFormat="1" applyFont="1" applyFill="1" applyBorder="1" applyAlignment="1" applyProtection="1">
      <alignment horizontal="right"/>
      <protection locked="0"/>
    </xf>
    <xf numFmtId="0" fontId="5" fillId="0" borderId="27" xfId="0" applyFont="1" applyFill="1" applyBorder="1" applyAlignment="1" applyProtection="1">
      <alignment horizontal="left" indent="1"/>
      <protection/>
    </xf>
    <xf numFmtId="0" fontId="5" fillId="2" borderId="28" xfId="0" applyFont="1" applyFill="1" applyBorder="1" applyAlignment="1" applyProtection="1">
      <alignment horizontal="left" indent="1"/>
      <protection/>
    </xf>
    <xf numFmtId="0" fontId="5" fillId="2" borderId="23" xfId="0" applyFont="1" applyFill="1" applyBorder="1" applyAlignment="1" applyProtection="1">
      <alignment horizontal="left" indent="1"/>
      <protection/>
    </xf>
    <xf numFmtId="1" fontId="20" fillId="2" borderId="20" xfId="0" applyNumberFormat="1" applyFont="1" applyFill="1" applyBorder="1" applyAlignment="1" applyProtection="1">
      <alignment horizontal="right"/>
      <protection locked="0"/>
    </xf>
    <xf numFmtId="1" fontId="5" fillId="2" borderId="20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  <protection/>
    </xf>
    <xf numFmtId="0" fontId="2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20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3" fontId="19" fillId="0" borderId="20" xfId="0" applyNumberFormat="1" applyFont="1" applyFill="1" applyBorder="1" applyAlignment="1" applyProtection="1">
      <alignment horizontal="right"/>
      <protection locked="0"/>
    </xf>
    <xf numFmtId="3" fontId="5" fillId="0" borderId="20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Alignment="1">
      <alignment/>
    </xf>
    <xf numFmtId="3" fontId="19" fillId="0" borderId="20" xfId="0" applyNumberFormat="1" applyFont="1" applyFill="1" applyBorder="1" applyAlignment="1" applyProtection="1">
      <alignment horizontal="right"/>
      <protection/>
    </xf>
    <xf numFmtId="3" fontId="12" fillId="0" borderId="20" xfId="0" applyNumberFormat="1" applyFont="1" applyFill="1" applyBorder="1" applyAlignment="1" applyProtection="1">
      <alignment horizontal="right"/>
      <protection/>
    </xf>
    <xf numFmtId="3" fontId="20" fillId="2" borderId="20" xfId="0" applyNumberFormat="1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 applyProtection="1">
      <alignment horizontal="left" indent="1"/>
      <protection/>
    </xf>
    <xf numFmtId="0" fontId="5" fillId="0" borderId="31" xfId="0" applyFont="1" applyFill="1" applyBorder="1" applyAlignment="1" applyProtection="1">
      <alignment horizontal="left" indent="1"/>
      <protection/>
    </xf>
    <xf numFmtId="0" fontId="5" fillId="2" borderId="32" xfId="0" applyFont="1" applyFill="1" applyBorder="1" applyAlignment="1" applyProtection="1">
      <alignment horizontal="left" indent="1"/>
      <protection/>
    </xf>
    <xf numFmtId="0" fontId="5" fillId="2" borderId="10" xfId="0" applyFont="1" applyFill="1" applyBorder="1" applyAlignment="1" applyProtection="1">
      <alignment horizontal="left" indent="1"/>
      <protection/>
    </xf>
    <xf numFmtId="1" fontId="20" fillId="2" borderId="33" xfId="0" applyNumberFormat="1" applyFont="1" applyFill="1" applyBorder="1" applyAlignment="1" applyProtection="1">
      <alignment horizontal="right"/>
      <protection locked="0"/>
    </xf>
    <xf numFmtId="1" fontId="5" fillId="2" borderId="33" xfId="0" applyNumberFormat="1" applyFont="1" applyFill="1" applyBorder="1" applyAlignment="1" applyProtection="1">
      <alignment horizontal="right"/>
      <protection locked="0"/>
    </xf>
    <xf numFmtId="0" fontId="12" fillId="0" borderId="31" xfId="0" applyFont="1" applyFill="1" applyBorder="1" applyAlignment="1" applyProtection="1">
      <alignment/>
      <protection/>
    </xf>
    <xf numFmtId="0" fontId="12" fillId="2" borderId="32" xfId="0" applyFont="1" applyFill="1" applyBorder="1" applyAlignment="1" applyProtection="1">
      <alignment/>
      <protection/>
    </xf>
    <xf numFmtId="0" fontId="12" fillId="2" borderId="34" xfId="0" applyFont="1" applyFill="1" applyBorder="1" applyAlignment="1" applyProtection="1">
      <alignment/>
      <protection/>
    </xf>
    <xf numFmtId="3" fontId="19" fillId="2" borderId="35" xfId="0" applyNumberFormat="1" applyFont="1" applyFill="1" applyBorder="1" applyAlignment="1" applyProtection="1">
      <alignment horizontal="right"/>
      <protection/>
    </xf>
    <xf numFmtId="3" fontId="12" fillId="2" borderId="36" xfId="0" applyNumberFormat="1" applyFont="1" applyFill="1" applyBorder="1" applyAlignment="1" applyProtection="1">
      <alignment horizontal="right"/>
      <protection/>
    </xf>
    <xf numFmtId="0" fontId="12" fillId="0" borderId="18" xfId="20" applyFont="1" applyFill="1" applyBorder="1" applyAlignment="1" applyProtection="1">
      <alignment/>
      <protection/>
    </xf>
    <xf numFmtId="0" fontId="12" fillId="2" borderId="1" xfId="20" applyFont="1" applyFill="1" applyBorder="1" applyProtection="1">
      <alignment/>
      <protection/>
    </xf>
    <xf numFmtId="0" fontId="12" fillId="2" borderId="16" xfId="20" applyFont="1" applyFill="1" applyBorder="1" applyProtection="1">
      <alignment/>
      <protection/>
    </xf>
    <xf numFmtId="3" fontId="20" fillId="2" borderId="20" xfId="20" applyNumberFormat="1" applyFont="1" applyFill="1" applyBorder="1" applyAlignment="1" applyProtection="1">
      <alignment horizontal="right"/>
      <protection/>
    </xf>
    <xf numFmtId="3" fontId="5" fillId="2" borderId="20" xfId="20" applyNumberFormat="1" applyFont="1" applyFill="1" applyBorder="1" applyAlignment="1" applyProtection="1">
      <alignment horizontal="right"/>
      <protection/>
    </xf>
    <xf numFmtId="0" fontId="5" fillId="0" borderId="22" xfId="20" applyFont="1" applyFill="1" applyBorder="1" applyAlignment="1" applyProtection="1">
      <alignment/>
      <protection/>
    </xf>
    <xf numFmtId="0" fontId="5" fillId="2" borderId="2" xfId="20" applyFont="1" applyFill="1" applyBorder="1" applyProtection="1">
      <alignment/>
      <protection/>
    </xf>
    <xf numFmtId="0" fontId="5" fillId="2" borderId="3" xfId="20" applyFont="1" applyFill="1" applyBorder="1" applyProtection="1">
      <alignment/>
      <protection/>
    </xf>
    <xf numFmtId="3" fontId="19" fillId="2" borderId="20" xfId="20" applyNumberFormat="1" applyFont="1" applyFill="1" applyBorder="1" applyAlignment="1" applyProtection="1">
      <alignment horizontal="right"/>
      <protection/>
    </xf>
    <xf numFmtId="3" fontId="12" fillId="2" borderId="20" xfId="20" applyNumberFormat="1" applyFont="1" applyFill="1" applyBorder="1" applyAlignment="1" applyProtection="1">
      <alignment horizontal="right"/>
      <protection/>
    </xf>
    <xf numFmtId="0" fontId="5" fillId="0" borderId="25" xfId="20" applyFont="1" applyFill="1" applyBorder="1" applyAlignment="1" applyProtection="1">
      <alignment horizontal="left" indent="1"/>
      <protection/>
    </xf>
    <xf numFmtId="0" fontId="5" fillId="2" borderId="1" xfId="20" applyFont="1" applyFill="1" applyBorder="1" applyAlignment="1" applyProtection="1">
      <alignment horizontal="left" indent="1"/>
      <protection/>
    </xf>
    <xf numFmtId="0" fontId="5" fillId="2" borderId="16" xfId="20" applyFont="1" applyFill="1" applyBorder="1" applyAlignment="1" applyProtection="1">
      <alignment horizontal="left" indent="1"/>
      <protection/>
    </xf>
    <xf numFmtId="3" fontId="20" fillId="0" borderId="20" xfId="20" applyNumberFormat="1" applyFont="1" applyFill="1" applyBorder="1" applyAlignment="1" applyProtection="1">
      <alignment horizontal="right"/>
      <protection/>
    </xf>
    <xf numFmtId="3" fontId="5" fillId="0" borderId="20" xfId="20" applyNumberFormat="1" applyFont="1" applyFill="1" applyBorder="1" applyAlignment="1" applyProtection="1">
      <alignment horizontal="right"/>
      <protection/>
    </xf>
    <xf numFmtId="0" fontId="5" fillId="0" borderId="22" xfId="20" applyFont="1" applyFill="1" applyBorder="1" applyAlignment="1" applyProtection="1">
      <alignment horizontal="left" indent="1"/>
      <protection/>
    </xf>
    <xf numFmtId="0" fontId="16" fillId="2" borderId="2" xfId="20" applyFont="1" applyFill="1" applyBorder="1" applyAlignment="1" applyProtection="1">
      <alignment horizontal="left" indent="1"/>
      <protection/>
    </xf>
    <xf numFmtId="0" fontId="16" fillId="2" borderId="3" xfId="20" applyFont="1" applyFill="1" applyBorder="1" applyAlignment="1" applyProtection="1">
      <alignment horizontal="left" indent="1"/>
      <protection/>
    </xf>
    <xf numFmtId="3" fontId="16" fillId="0" borderId="20" xfId="2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/>
    </xf>
    <xf numFmtId="0" fontId="5" fillId="0" borderId="22" xfId="0" applyFont="1" applyBorder="1" applyAlignment="1">
      <alignment horizontal="left" indent="1"/>
    </xf>
    <xf numFmtId="0" fontId="16" fillId="2" borderId="0" xfId="20" applyFont="1" applyFill="1" applyBorder="1" applyAlignment="1" applyProtection="1">
      <alignment horizontal="left" indent="2"/>
      <protection/>
    </xf>
    <xf numFmtId="0" fontId="16" fillId="2" borderId="26" xfId="20" applyFont="1" applyFill="1" applyBorder="1" applyAlignment="1" applyProtection="1">
      <alignment horizontal="left" indent="2"/>
      <protection/>
    </xf>
    <xf numFmtId="3" fontId="16" fillId="2" borderId="20" xfId="20" applyNumberFormat="1" applyFont="1" applyFill="1" applyBorder="1" applyAlignment="1" applyProtection="1">
      <alignment horizontal="right"/>
      <protection/>
    </xf>
    <xf numFmtId="0" fontId="5" fillId="2" borderId="2" xfId="20" applyFont="1" applyFill="1" applyBorder="1" applyAlignment="1" applyProtection="1">
      <alignment horizontal="left" indent="1"/>
      <protection/>
    </xf>
    <xf numFmtId="0" fontId="5" fillId="2" borderId="3" xfId="20" applyFont="1" applyFill="1" applyBorder="1" applyAlignment="1" applyProtection="1">
      <alignment horizontal="left" indent="1"/>
      <protection/>
    </xf>
    <xf numFmtId="0" fontId="5" fillId="0" borderId="25" xfId="20" applyFont="1" applyFill="1" applyBorder="1" applyAlignment="1" applyProtection="1">
      <alignment horizontal="left" indent="2"/>
      <protection/>
    </xf>
    <xf numFmtId="0" fontId="5" fillId="2" borderId="0" xfId="20" applyFont="1" applyFill="1" applyBorder="1" applyAlignment="1" applyProtection="1">
      <alignment horizontal="left" indent="2"/>
      <protection/>
    </xf>
    <xf numFmtId="0" fontId="5" fillId="2" borderId="26" xfId="20" applyFont="1" applyFill="1" applyBorder="1" applyAlignment="1" applyProtection="1">
      <alignment horizontal="left" indent="2"/>
      <protection/>
    </xf>
    <xf numFmtId="0" fontId="5" fillId="0" borderId="22" xfId="20" applyFont="1" applyFill="1" applyBorder="1" applyAlignment="1" applyProtection="1">
      <alignment horizontal="left" indent="2"/>
      <protection/>
    </xf>
    <xf numFmtId="0" fontId="5" fillId="2" borderId="2" xfId="20" applyFont="1" applyFill="1" applyBorder="1" applyAlignment="1" applyProtection="1">
      <alignment horizontal="left" indent="2"/>
      <protection/>
    </xf>
    <xf numFmtId="0" fontId="5" fillId="2" borderId="3" xfId="20" applyFont="1" applyFill="1" applyBorder="1" applyAlignment="1" applyProtection="1">
      <alignment horizontal="left" indent="2"/>
      <protection/>
    </xf>
    <xf numFmtId="0" fontId="5" fillId="0" borderId="22" xfId="20" applyFont="1" applyFill="1" applyBorder="1" applyAlignment="1" applyProtection="1">
      <alignment horizontal="left"/>
      <protection/>
    </xf>
    <xf numFmtId="0" fontId="5" fillId="0" borderId="2" xfId="20" applyFont="1" applyFill="1" applyBorder="1" applyAlignment="1" applyProtection="1">
      <alignment horizontal="left"/>
      <protection/>
    </xf>
    <xf numFmtId="0" fontId="5" fillId="0" borderId="3" xfId="20" applyFont="1" applyFill="1" applyBorder="1" applyAlignment="1" applyProtection="1">
      <alignment horizontal="left"/>
      <protection/>
    </xf>
    <xf numFmtId="3" fontId="19" fillId="0" borderId="20" xfId="20" applyNumberFormat="1" applyFont="1" applyFill="1" applyBorder="1" applyAlignment="1" applyProtection="1">
      <alignment horizontal="right"/>
      <protection/>
    </xf>
    <xf numFmtId="0" fontId="5" fillId="0" borderId="18" xfId="20" applyFont="1" applyFill="1" applyBorder="1" applyAlignment="1" applyProtection="1">
      <alignment horizontal="left"/>
      <protection/>
    </xf>
    <xf numFmtId="0" fontId="5" fillId="0" borderId="1" xfId="20" applyFont="1" applyFill="1" applyBorder="1" applyAlignment="1" applyProtection="1">
      <alignment horizontal="left"/>
      <protection/>
    </xf>
    <xf numFmtId="0" fontId="5" fillId="0" borderId="16" xfId="20" applyFont="1" applyFill="1" applyBorder="1" applyAlignment="1" applyProtection="1">
      <alignment horizontal="left"/>
      <protection/>
    </xf>
    <xf numFmtId="0" fontId="5" fillId="0" borderId="3" xfId="0" applyFont="1" applyBorder="1" applyAlignment="1">
      <alignment horizontal="left"/>
    </xf>
    <xf numFmtId="0" fontId="5" fillId="2" borderId="23" xfId="20" applyFont="1" applyFill="1" applyBorder="1" applyAlignment="1" applyProtection="1">
      <alignment horizontal="left" indent="2"/>
      <protection/>
    </xf>
    <xf numFmtId="3" fontId="19" fillId="2" borderId="24" xfId="20" applyNumberFormat="1" applyFont="1" applyFill="1" applyBorder="1" applyAlignment="1" applyProtection="1">
      <alignment horizontal="right"/>
      <protection/>
    </xf>
    <xf numFmtId="0" fontId="12" fillId="0" borderId="12" xfId="20" applyFont="1" applyFill="1" applyBorder="1" applyAlignment="1" applyProtection="1">
      <alignment/>
      <protection/>
    </xf>
    <xf numFmtId="0" fontId="12" fillId="2" borderId="13" xfId="20" applyFont="1" applyFill="1" applyBorder="1" applyProtection="1">
      <alignment/>
      <protection/>
    </xf>
    <xf numFmtId="0" fontId="12" fillId="2" borderId="37" xfId="20" applyFont="1" applyFill="1" applyBorder="1" applyProtection="1">
      <alignment/>
      <protection/>
    </xf>
    <xf numFmtId="3" fontId="19" fillId="2" borderId="35" xfId="20" applyNumberFormat="1" applyFont="1" applyFill="1" applyBorder="1" applyAlignment="1" applyProtection="1">
      <alignment horizontal="right"/>
      <protection/>
    </xf>
    <xf numFmtId="3" fontId="12" fillId="2" borderId="15" xfId="20" applyNumberFormat="1" applyFont="1" applyFill="1" applyBorder="1" applyAlignment="1" applyProtection="1">
      <alignment horizontal="right"/>
      <protection/>
    </xf>
    <xf numFmtId="0" fontId="12" fillId="0" borderId="38" xfId="20" applyFont="1" applyFill="1" applyBorder="1" applyAlignment="1" applyProtection="1">
      <alignment/>
      <protection/>
    </xf>
    <xf numFmtId="0" fontId="12" fillId="2" borderId="39" xfId="20" applyFont="1" applyFill="1" applyBorder="1" applyProtection="1">
      <alignment/>
      <protection/>
    </xf>
    <xf numFmtId="0" fontId="12" fillId="2" borderId="14" xfId="20" applyFont="1" applyFill="1" applyBorder="1" applyProtection="1">
      <alignment/>
      <protection/>
    </xf>
    <xf numFmtId="3" fontId="19" fillId="2" borderId="35" xfId="22" applyNumberFormat="1" applyFont="1" applyFill="1" applyBorder="1" applyProtection="1">
      <alignment/>
      <protection/>
    </xf>
    <xf numFmtId="3" fontId="12" fillId="2" borderId="35" xfId="22" applyNumberFormat="1" applyFont="1" applyFill="1" applyBorder="1" applyProtection="1">
      <alignment/>
      <protection/>
    </xf>
    <xf numFmtId="0" fontId="12" fillId="0" borderId="0" xfId="0" applyFont="1" applyAlignment="1">
      <alignment/>
    </xf>
    <xf numFmtId="0" fontId="22" fillId="0" borderId="3" xfId="0" applyFont="1" applyBorder="1" applyAlignment="1">
      <alignment/>
    </xf>
    <xf numFmtId="0" fontId="23" fillId="2" borderId="29" xfId="0" applyFont="1" applyFill="1" applyBorder="1" applyAlignment="1" applyProtection="1">
      <alignment horizontal="center" vertical="center" wrapText="1"/>
      <protection/>
    </xf>
    <xf numFmtId="0" fontId="23" fillId="2" borderId="30" xfId="0" applyFont="1" applyFill="1" applyBorder="1" applyAlignment="1" applyProtection="1">
      <alignment horizontal="center" vertical="center" wrapText="1"/>
      <protection/>
    </xf>
    <xf numFmtId="0" fontId="23" fillId="2" borderId="3" xfId="0" applyFont="1" applyFill="1" applyBorder="1" applyAlignment="1" applyProtection="1">
      <alignment horizontal="center" vertical="center" wrapText="1"/>
      <protection/>
    </xf>
    <xf numFmtId="0" fontId="24" fillId="0" borderId="3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 applyProtection="1">
      <alignment horizontal="center" vertical="center" wrapText="1"/>
      <protection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>
      <alignment wrapText="1"/>
    </xf>
    <xf numFmtId="0" fontId="25" fillId="0" borderId="3" xfId="0" applyFont="1" applyFill="1" applyBorder="1" applyAlignment="1" applyProtection="1">
      <alignment horizontal="left" indent="1"/>
      <protection/>
    </xf>
    <xf numFmtId="0" fontId="23" fillId="2" borderId="3" xfId="0" applyFont="1" applyFill="1" applyBorder="1" applyAlignment="1" applyProtection="1">
      <alignment vertical="center" wrapText="1"/>
      <protection/>
    </xf>
    <xf numFmtId="0" fontId="25" fillId="0" borderId="3" xfId="0" applyFont="1" applyFill="1" applyBorder="1" applyAlignment="1" applyProtection="1">
      <alignment horizontal="left" wrapText="1" indent="1"/>
      <protection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6" fillId="0" borderId="3" xfId="0" applyFont="1" applyFill="1" applyBorder="1" applyAlignment="1" applyProtection="1">
      <alignment horizontal="left" vertical="center" wrapText="1"/>
      <protection/>
    </xf>
    <xf numFmtId="0" fontId="12" fillId="0" borderId="29" xfId="0" applyFont="1" applyBorder="1" applyAlignment="1">
      <alignment wrapText="1"/>
    </xf>
    <xf numFmtId="0" fontId="23" fillId="2" borderId="2" xfId="0" applyFont="1" applyFill="1" applyBorder="1" applyAlignment="1" applyProtection="1">
      <alignment horizontal="center" vertical="center" wrapText="1"/>
      <protection/>
    </xf>
    <xf numFmtId="0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24" fillId="0" borderId="3" xfId="0" applyFont="1" applyFill="1" applyBorder="1" applyAlignment="1" applyProtection="1">
      <alignment vertical="center" wrapText="1"/>
      <protection/>
    </xf>
    <xf numFmtId="0" fontId="22" fillId="0" borderId="3" xfId="0" applyFont="1" applyBorder="1" applyAlignment="1">
      <alignment horizontal="center"/>
    </xf>
    <xf numFmtId="0" fontId="25" fillId="2" borderId="0" xfId="22" applyFont="1" applyFill="1" applyBorder="1" applyProtection="1">
      <alignment/>
      <protection/>
    </xf>
    <xf numFmtId="0" fontId="25" fillId="2" borderId="0" xfId="0" applyFont="1" applyFill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2" borderId="0" xfId="0" applyFont="1" applyFill="1" applyAlignment="1" applyProtection="1">
      <alignment/>
      <protection/>
    </xf>
    <xf numFmtId="0" fontId="4" fillId="0" borderId="3" xfId="0" applyFont="1" applyFill="1" applyBorder="1" applyAlignment="1" applyProtection="1">
      <alignment horizontal="left" wrapText="1"/>
      <protection/>
    </xf>
    <xf numFmtId="0" fontId="27" fillId="0" borderId="3" xfId="0" applyFont="1" applyFill="1" applyBorder="1" applyAlignment="1" applyProtection="1">
      <alignment wrapText="1"/>
      <protection/>
    </xf>
    <xf numFmtId="0" fontId="5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12" fillId="2" borderId="0" xfId="0" applyFont="1" applyFill="1" applyAlignment="1" applyProtection="1">
      <alignment/>
      <protection/>
    </xf>
    <xf numFmtId="0" fontId="12" fillId="0" borderId="5" xfId="0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1" fontId="20" fillId="0" borderId="3" xfId="0" applyNumberFormat="1" applyFont="1" applyFill="1" applyBorder="1" applyAlignment="1" applyProtection="1">
      <alignment horizontal="right"/>
      <protection locked="0"/>
    </xf>
    <xf numFmtId="1" fontId="20" fillId="0" borderId="8" xfId="0" applyNumberFormat="1" applyFont="1" applyFill="1" applyBorder="1" applyAlignment="1" applyProtection="1">
      <alignment horizontal="right"/>
      <protection locked="0"/>
    </xf>
    <xf numFmtId="1" fontId="20" fillId="0" borderId="3" xfId="0" applyNumberFormat="1" applyFont="1" applyFill="1" applyBorder="1" applyAlignment="1" applyProtection="1">
      <alignment horizontal="right"/>
      <protection/>
    </xf>
    <xf numFmtId="1" fontId="20" fillId="0" borderId="8" xfId="0" applyNumberFormat="1" applyFont="1" applyFill="1" applyBorder="1" applyAlignment="1" applyProtection="1">
      <alignment horizontal="right"/>
      <protection/>
    </xf>
    <xf numFmtId="0" fontId="5" fillId="2" borderId="30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1" fontId="20" fillId="2" borderId="3" xfId="0" applyNumberFormat="1" applyFont="1" applyFill="1" applyBorder="1" applyAlignment="1" applyProtection="1">
      <alignment horizontal="right"/>
      <protection locked="0"/>
    </xf>
    <xf numFmtId="1" fontId="20" fillId="2" borderId="8" xfId="0" applyNumberFormat="1" applyFont="1" applyFill="1" applyBorder="1" applyAlignment="1" applyProtection="1">
      <alignment horizontal="right"/>
      <protection locked="0"/>
    </xf>
    <xf numFmtId="0" fontId="12" fillId="0" borderId="31" xfId="0" applyFont="1" applyFill="1" applyBorder="1" applyAlignment="1" applyProtection="1">
      <alignment/>
      <protection/>
    </xf>
    <xf numFmtId="1" fontId="19" fillId="2" borderId="10" xfId="0" applyNumberFormat="1" applyFont="1" applyFill="1" applyBorder="1" applyAlignment="1" applyProtection="1">
      <alignment horizontal="right"/>
      <protection/>
    </xf>
    <xf numFmtId="1" fontId="19" fillId="2" borderId="11" xfId="0" applyNumberFormat="1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20" fillId="0" borderId="3" xfId="0" applyFont="1" applyFill="1" applyBorder="1" applyAlignment="1" applyProtection="1">
      <alignment horizontal="right"/>
      <protection/>
    </xf>
    <xf numFmtId="0" fontId="20" fillId="0" borderId="8" xfId="0" applyFont="1" applyFill="1" applyBorder="1" applyAlignment="1" applyProtection="1">
      <alignment horizontal="right"/>
      <protection/>
    </xf>
    <xf numFmtId="3" fontId="20" fillId="2" borderId="3" xfId="0" applyNumberFormat="1" applyFont="1" applyFill="1" applyBorder="1" applyAlignment="1" applyProtection="1">
      <alignment horizontal="right"/>
      <protection locked="0"/>
    </xf>
    <xf numFmtId="3" fontId="20" fillId="2" borderId="8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Fill="1" applyBorder="1" applyAlignment="1" applyProtection="1">
      <alignment horizontal="left" vertical="top" wrapText="1"/>
      <protection/>
    </xf>
    <xf numFmtId="0" fontId="12" fillId="2" borderId="2" xfId="0" applyFont="1" applyFill="1" applyBorder="1" applyAlignment="1" applyProtection="1">
      <alignment/>
      <protection/>
    </xf>
    <xf numFmtId="1" fontId="19" fillId="2" borderId="3" xfId="0" applyNumberFormat="1" applyFont="1" applyFill="1" applyBorder="1" applyAlignment="1" applyProtection="1">
      <alignment horizontal="right"/>
      <protection/>
    </xf>
    <xf numFmtId="1" fontId="19" fillId="2" borderId="8" xfId="0" applyNumberFormat="1" applyFont="1" applyFill="1" applyBorder="1" applyAlignment="1" applyProtection="1">
      <alignment horizontal="right"/>
      <protection/>
    </xf>
    <xf numFmtId="0" fontId="12" fillId="0" borderId="31" xfId="0" applyFont="1" applyFill="1" applyBorder="1" applyAlignment="1" applyProtection="1">
      <alignment wrapText="1"/>
      <protection/>
    </xf>
    <xf numFmtId="0" fontId="12" fillId="2" borderId="40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wrapText="1"/>
      <protection/>
    </xf>
    <xf numFmtId="0" fontId="5" fillId="0" borderId="27" xfId="0" applyFont="1" applyFill="1" applyBorder="1" applyAlignment="1" applyProtection="1">
      <alignment/>
      <protection/>
    </xf>
    <xf numFmtId="0" fontId="12" fillId="2" borderId="40" xfId="0" applyFont="1" applyFill="1" applyBorder="1" applyAlignment="1" applyProtection="1">
      <alignment horizontal="right"/>
      <protection/>
    </xf>
    <xf numFmtId="0" fontId="5" fillId="2" borderId="40" xfId="0" applyFont="1" applyFill="1" applyBorder="1" applyAlignment="1" applyProtection="1">
      <alignment horizontal="right"/>
      <protection/>
    </xf>
    <xf numFmtId="0" fontId="12" fillId="2" borderId="12" xfId="0" applyFont="1" applyFill="1" applyBorder="1" applyAlignment="1" applyProtection="1">
      <alignment/>
      <protection/>
    </xf>
    <xf numFmtId="0" fontId="12" fillId="2" borderId="13" xfId="0" applyFont="1" applyFill="1" applyBorder="1" applyAlignment="1" applyProtection="1">
      <alignment horizontal="right"/>
      <protection/>
    </xf>
    <xf numFmtId="0" fontId="5" fillId="2" borderId="15" xfId="0" applyFont="1" applyFill="1" applyBorder="1" applyAlignment="1" applyProtection="1">
      <alignment horizontal="right"/>
      <protection/>
    </xf>
    <xf numFmtId="0" fontId="20" fillId="2" borderId="3" xfId="0" applyFont="1" applyFill="1" applyBorder="1" applyAlignment="1" applyProtection="1">
      <alignment horizontal="right"/>
      <protection/>
    </xf>
    <xf numFmtId="0" fontId="20" fillId="2" borderId="8" xfId="0" applyFont="1" applyFill="1" applyBorder="1" applyAlignment="1" applyProtection="1">
      <alignment horizontal="right"/>
      <protection/>
    </xf>
    <xf numFmtId="0" fontId="12" fillId="2" borderId="41" xfId="0" applyFont="1" applyFill="1" applyBorder="1" applyAlignment="1" applyProtection="1">
      <alignment/>
      <protection/>
    </xf>
    <xf numFmtId="0" fontId="12" fillId="2" borderId="42" xfId="0" applyFont="1" applyFill="1" applyBorder="1" applyAlignment="1" applyProtection="1">
      <alignment/>
      <protection/>
    </xf>
    <xf numFmtId="0" fontId="19" fillId="2" borderId="42" xfId="0" applyFont="1" applyFill="1" applyBorder="1" applyAlignment="1" applyProtection="1">
      <alignment horizontal="right"/>
      <protection/>
    </xf>
    <xf numFmtId="0" fontId="5" fillId="2" borderId="13" xfId="0" applyFont="1" applyFill="1" applyBorder="1" applyAlignment="1" applyProtection="1">
      <alignment horizontal="right"/>
      <protection/>
    </xf>
    <xf numFmtId="1" fontId="19" fillId="0" borderId="3" xfId="0" applyNumberFormat="1" applyFont="1" applyFill="1" applyBorder="1" applyAlignment="1" applyProtection="1">
      <alignment horizontal="right"/>
      <protection locked="0"/>
    </xf>
    <xf numFmtId="1" fontId="19" fillId="0" borderId="8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 indent="1"/>
      <protection/>
    </xf>
    <xf numFmtId="0" fontId="5" fillId="2" borderId="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" fontId="19" fillId="2" borderId="3" xfId="0" applyNumberFormat="1" applyFont="1" applyFill="1" applyBorder="1" applyAlignment="1" applyProtection="1">
      <alignment horizontal="right"/>
      <protection locked="0"/>
    </xf>
    <xf numFmtId="1" fontId="19" fillId="2" borderId="8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horizontal="left" wrapText="1"/>
      <protection/>
    </xf>
    <xf numFmtId="0" fontId="5" fillId="2" borderId="0" xfId="0" applyFont="1" applyFill="1" applyBorder="1" applyAlignment="1" applyProtection="1">
      <alignment horizontal="left"/>
      <protection/>
    </xf>
    <xf numFmtId="0" fontId="12" fillId="0" borderId="22" xfId="0" applyFont="1" applyFill="1" applyBorder="1" applyAlignment="1" applyProtection="1">
      <alignment horizontal="left" wrapText="1"/>
      <protection/>
    </xf>
    <xf numFmtId="0" fontId="12" fillId="2" borderId="2" xfId="0" applyFont="1" applyFill="1" applyBorder="1" applyAlignment="1" applyProtection="1">
      <alignment horizontal="left"/>
      <protection/>
    </xf>
    <xf numFmtId="0" fontId="5" fillId="2" borderId="0" xfId="22" applyFont="1" applyFill="1" applyAlignment="1" applyProtection="1">
      <alignment horizontal="left"/>
      <protection/>
    </xf>
    <xf numFmtId="183" fontId="5" fillId="2" borderId="0" xfId="22" applyNumberFormat="1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2" fillId="2" borderId="0" xfId="0" applyFont="1" applyFill="1" applyAlignment="1">
      <alignment/>
    </xf>
    <xf numFmtId="0" fontId="5" fillId="0" borderId="35" xfId="0" applyFont="1" applyFill="1" applyBorder="1" applyAlignment="1">
      <alignment/>
    </xf>
    <xf numFmtId="1" fontId="20" fillId="0" borderId="6" xfId="0" applyNumberFormat="1" applyFont="1" applyFill="1" applyBorder="1" applyAlignment="1" applyProtection="1">
      <alignment horizontal="right"/>
      <protection locked="0"/>
    </xf>
    <xf numFmtId="1" fontId="20" fillId="0" borderId="43" xfId="0" applyNumberFormat="1" applyFont="1" applyFill="1" applyBorder="1" applyAlignment="1" applyProtection="1">
      <alignment horizontal="right"/>
      <protection locked="0"/>
    </xf>
    <xf numFmtId="1" fontId="19" fillId="0" borderId="44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2" borderId="0" xfId="22" applyFont="1" applyFill="1" applyAlignment="1" applyProtection="1">
      <alignment horizontal="left"/>
      <protection/>
    </xf>
    <xf numFmtId="0" fontId="25" fillId="2" borderId="0" xfId="22" applyFont="1" applyFill="1" applyProtection="1">
      <alignment/>
      <protection/>
    </xf>
    <xf numFmtId="0" fontId="25" fillId="0" borderId="0" xfId="22" applyFont="1" applyFill="1" applyProtection="1">
      <alignment/>
      <protection/>
    </xf>
    <xf numFmtId="0" fontId="25" fillId="2" borderId="0" xfId="22" applyFont="1" applyFill="1" applyAlignment="1" applyProtection="1">
      <alignment horizontal="right"/>
      <protection/>
    </xf>
    <xf numFmtId="0" fontId="26" fillId="2" borderId="0" xfId="22" applyFont="1" applyFill="1" applyAlignment="1" applyProtection="1">
      <alignment horizontal="left"/>
      <protection/>
    </xf>
    <xf numFmtId="0" fontId="26" fillId="2" borderId="0" xfId="0" applyFont="1" applyFill="1" applyBorder="1" applyAlignment="1" applyProtection="1">
      <alignment horizontal="centerContinuous"/>
      <protection/>
    </xf>
    <xf numFmtId="0" fontId="26" fillId="0" borderId="0" xfId="0" applyFont="1" applyFill="1" applyBorder="1" applyAlignment="1" applyProtection="1">
      <alignment horizontal="centerContinuous"/>
      <protection/>
    </xf>
    <xf numFmtId="0" fontId="26" fillId="2" borderId="3" xfId="0" applyFont="1" applyFill="1" applyBorder="1" applyAlignment="1" applyProtection="1">
      <alignment horizontal="center" vertical="center" wrapText="1"/>
      <protection/>
    </xf>
    <xf numFmtId="0" fontId="25" fillId="2" borderId="3" xfId="0" applyFont="1" applyFill="1" applyBorder="1" applyAlignment="1" applyProtection="1">
      <alignment horizontal="center" vertical="center" wrapText="1"/>
      <protection/>
    </xf>
    <xf numFmtId="0" fontId="25" fillId="0" borderId="3" xfId="0" applyFont="1" applyFill="1" applyBorder="1" applyAlignment="1" applyProtection="1">
      <alignment horizontal="center" vertical="center" wrapText="1"/>
      <protection/>
    </xf>
    <xf numFmtId="0" fontId="26" fillId="2" borderId="3" xfId="0" applyFont="1" applyFill="1" applyBorder="1" applyAlignment="1" applyProtection="1">
      <alignment horizontal="centerContinuous"/>
      <protection/>
    </xf>
    <xf numFmtId="0" fontId="26" fillId="2" borderId="3" xfId="0" applyFont="1" applyFill="1" applyBorder="1" applyAlignment="1" applyProtection="1">
      <alignment horizontal="center"/>
      <protection/>
    </xf>
    <xf numFmtId="0" fontId="26" fillId="0" borderId="3" xfId="0" applyFont="1" applyFill="1" applyBorder="1" applyAlignment="1" applyProtection="1">
      <alignment horizontal="center"/>
      <protection/>
    </xf>
    <xf numFmtId="0" fontId="25" fillId="0" borderId="3" xfId="0" applyFont="1" applyFill="1" applyBorder="1" applyAlignment="1" applyProtection="1">
      <alignment vertical="center" wrapText="1"/>
      <protection/>
    </xf>
    <xf numFmtId="3" fontId="29" fillId="2" borderId="3" xfId="0" applyNumberFormat="1" applyFont="1" applyFill="1" applyBorder="1" applyAlignment="1" applyProtection="1">
      <alignment horizontal="right"/>
      <protection/>
    </xf>
    <xf numFmtId="3" fontId="29" fillId="2" borderId="3" xfId="0" applyNumberFormat="1" applyFont="1" applyFill="1" applyBorder="1" applyAlignment="1" applyProtection="1">
      <alignment horizontal="right" wrapText="1"/>
      <protection/>
    </xf>
    <xf numFmtId="3" fontId="29" fillId="0" borderId="3" xfId="0" applyNumberFormat="1" applyFont="1" applyFill="1" applyBorder="1" applyAlignment="1" applyProtection="1">
      <alignment horizontal="right" wrapText="1"/>
      <protection/>
    </xf>
    <xf numFmtId="0" fontId="25" fillId="0" borderId="3" xfId="0" applyFont="1" applyFill="1" applyBorder="1" applyAlignment="1" applyProtection="1">
      <alignment horizontal="left" vertical="center" wrapText="1" indent="1"/>
      <protection/>
    </xf>
    <xf numFmtId="3" fontId="30" fillId="2" borderId="3" xfId="0" applyNumberFormat="1" applyFont="1" applyFill="1" applyBorder="1" applyAlignment="1" applyProtection="1">
      <alignment horizontal="right"/>
      <protection/>
    </xf>
    <xf numFmtId="3" fontId="30" fillId="0" borderId="3" xfId="0" applyNumberFormat="1" applyFont="1" applyFill="1" applyBorder="1" applyAlignment="1" applyProtection="1">
      <alignment horizontal="right"/>
      <protection/>
    </xf>
    <xf numFmtId="0" fontId="26" fillId="0" borderId="3" xfId="0" applyFont="1" applyFill="1" applyBorder="1" applyAlignment="1" applyProtection="1">
      <alignment horizontal="left" vertical="center"/>
      <protection/>
    </xf>
    <xf numFmtId="3" fontId="29" fillId="0" borderId="3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Continuous" vertical="center"/>
      <protection/>
    </xf>
    <xf numFmtId="0" fontId="24" fillId="0" borderId="16" xfId="0" applyFont="1" applyFill="1" applyBorder="1" applyAlignment="1" applyProtection="1">
      <alignment horizontal="centerContinuous" vertical="center"/>
      <protection/>
    </xf>
    <xf numFmtId="0" fontId="23" fillId="0" borderId="3" xfId="0" applyFont="1" applyFill="1" applyBorder="1" applyAlignment="1" applyProtection="1">
      <alignment horizontal="centerContinuous" vertical="center"/>
      <protection/>
    </xf>
    <xf numFmtId="0" fontId="23" fillId="0" borderId="3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Continuous" vertical="center"/>
      <protection/>
    </xf>
    <xf numFmtId="0" fontId="31" fillId="0" borderId="3" xfId="0" applyFont="1" applyFill="1" applyBorder="1" applyAlignment="1" applyProtection="1">
      <alignment vertical="center" wrapText="1"/>
      <protection/>
    </xf>
    <xf numFmtId="3" fontId="32" fillId="0" borderId="3" xfId="0" applyNumberFormat="1" applyFont="1" applyFill="1" applyBorder="1" applyAlignment="1" applyProtection="1">
      <alignment horizontal="right" vertical="center" wrapText="1"/>
      <protection/>
    </xf>
    <xf numFmtId="3" fontId="32" fillId="0" borderId="3" xfId="0" applyNumberFormat="1" applyFont="1" applyFill="1" applyBorder="1" applyAlignment="1" applyProtection="1">
      <alignment horizontal="right" vertical="center"/>
      <protection/>
    </xf>
    <xf numFmtId="0" fontId="31" fillId="0" borderId="3" xfId="0" applyFont="1" applyFill="1" applyBorder="1" applyAlignment="1" applyProtection="1">
      <alignment horizontal="left" vertical="center" wrapText="1"/>
      <protection/>
    </xf>
    <xf numFmtId="3" fontId="33" fillId="0" borderId="3" xfId="0" applyNumberFormat="1" applyFont="1" applyFill="1" applyBorder="1" applyAlignment="1" applyProtection="1">
      <alignment horizontal="right" vertical="center" wrapText="1"/>
      <protection/>
    </xf>
    <xf numFmtId="3" fontId="33" fillId="0" borderId="3" xfId="0" applyNumberFormat="1" applyFont="1" applyFill="1" applyBorder="1" applyAlignment="1" applyProtection="1">
      <alignment horizontal="right" vertical="center"/>
      <protection locked="0"/>
    </xf>
    <xf numFmtId="3" fontId="33" fillId="0" borderId="3" xfId="0" applyNumberFormat="1" applyFont="1" applyFill="1" applyBorder="1" applyAlignment="1" applyProtection="1">
      <alignment horizontal="right" vertical="center"/>
      <protection/>
    </xf>
    <xf numFmtId="0" fontId="23" fillId="0" borderId="3" xfId="0" applyFont="1" applyFill="1" applyBorder="1" applyAlignment="1" applyProtection="1">
      <alignment vertical="center" wrapText="1"/>
      <protection/>
    </xf>
    <xf numFmtId="0" fontId="31" fillId="0" borderId="3" xfId="0" applyFont="1" applyFill="1" applyBorder="1" applyAlignment="1" applyProtection="1">
      <alignment vertical="center"/>
      <protection/>
    </xf>
    <xf numFmtId="0" fontId="33" fillId="0" borderId="3" xfId="0" applyFont="1" applyFill="1" applyBorder="1" applyAlignment="1" applyProtection="1">
      <alignment vertical="center"/>
      <protection/>
    </xf>
    <xf numFmtId="3" fontId="3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3" xfId="0" applyNumberFormat="1" applyFont="1" applyFill="1" applyBorder="1" applyAlignment="1" applyProtection="1">
      <alignment horizontal="right" vertical="center"/>
      <protection locked="0"/>
    </xf>
    <xf numFmtId="0" fontId="32" fillId="0" borderId="3" xfId="0" applyFont="1" applyFill="1" applyBorder="1" applyAlignment="1" applyProtection="1">
      <alignment vertical="center"/>
      <protection/>
    </xf>
    <xf numFmtId="0" fontId="23" fillId="0" borderId="3" xfId="0" applyFont="1" applyFill="1" applyBorder="1" applyAlignment="1" applyProtection="1">
      <alignment horizontal="left" vertical="center" wrapText="1" shrinkToFit="1"/>
      <protection/>
    </xf>
    <xf numFmtId="0" fontId="5" fillId="0" borderId="0" xfId="0" applyFont="1" applyFill="1" applyAlignment="1" applyProtection="1">
      <alignment vertical="center"/>
      <protection/>
    </xf>
    <xf numFmtId="0" fontId="12" fillId="0" borderId="0" xfId="18" applyFont="1" applyAlignment="1">
      <alignment horizontal="center"/>
      <protection/>
    </xf>
    <xf numFmtId="0" fontId="5" fillId="0" borderId="0" xfId="18" applyFont="1">
      <alignment/>
      <protection/>
    </xf>
    <xf numFmtId="0" fontId="5" fillId="0" borderId="0" xfId="18" applyFont="1" applyBorder="1">
      <alignment/>
      <protection/>
    </xf>
    <xf numFmtId="0" fontId="34" fillId="0" borderId="0" xfId="18" applyFont="1">
      <alignment/>
      <protection/>
    </xf>
    <xf numFmtId="0" fontId="34" fillId="0" borderId="0" xfId="18" applyFont="1" applyBorder="1">
      <alignment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9" fillId="0" borderId="0" xfId="18" applyFont="1">
      <alignment/>
      <protection/>
    </xf>
    <xf numFmtId="0" fontId="6" fillId="0" borderId="0" xfId="18" applyFont="1" applyAlignment="1">
      <alignment horizontal="left"/>
      <protection/>
    </xf>
    <xf numFmtId="0" fontId="12" fillId="0" borderId="0" xfId="18" applyFont="1">
      <alignment/>
      <protection/>
    </xf>
    <xf numFmtId="0" fontId="12" fillId="0" borderId="12" xfId="18" applyFont="1" applyBorder="1" applyAlignment="1">
      <alignment horizontal="center" vertical="center"/>
      <protection/>
    </xf>
    <xf numFmtId="0" fontId="12" fillId="0" borderId="45" xfId="18" applyFont="1" applyBorder="1" applyAlignment="1">
      <alignment horizontal="center" vertical="center"/>
      <protection/>
    </xf>
    <xf numFmtId="0" fontId="12" fillId="0" borderId="15" xfId="18" applyFont="1" applyBorder="1" applyAlignment="1">
      <alignment horizontal="center" vertical="center"/>
      <protection/>
    </xf>
    <xf numFmtId="0" fontId="5" fillId="0" borderId="39" xfId="18" applyFont="1" applyBorder="1">
      <alignment/>
      <protection/>
    </xf>
    <xf numFmtId="0" fontId="5" fillId="4" borderId="38" xfId="18" applyFont="1" applyFill="1" applyBorder="1" applyAlignment="1">
      <alignment horizontal="right"/>
      <protection/>
    </xf>
    <xf numFmtId="0" fontId="5" fillId="4" borderId="35" xfId="18" applyFont="1" applyFill="1" applyBorder="1" applyAlignment="1">
      <alignment/>
      <protection/>
    </xf>
    <xf numFmtId="0" fontId="12" fillId="0" borderId="25" xfId="18" applyFont="1" applyBorder="1" applyAlignment="1">
      <alignment horizontal="center" vertical="center"/>
      <protection/>
    </xf>
    <xf numFmtId="0" fontId="12" fillId="0" borderId="46" xfId="18" applyFont="1" applyBorder="1" applyAlignment="1">
      <alignment horizontal="center" vertical="center"/>
      <protection/>
    </xf>
    <xf numFmtId="0" fontId="5" fillId="0" borderId="21" xfId="0" applyFont="1" applyBorder="1" applyAlignment="1">
      <alignment/>
    </xf>
    <xf numFmtId="0" fontId="12" fillId="0" borderId="1" xfId="18" applyFont="1" applyBorder="1">
      <alignment/>
      <protection/>
    </xf>
    <xf numFmtId="0" fontId="24" fillId="0" borderId="1" xfId="18" applyFont="1" applyBorder="1">
      <alignment/>
      <protection/>
    </xf>
    <xf numFmtId="0" fontId="12" fillId="0" borderId="47" xfId="18" applyFont="1" applyBorder="1">
      <alignment/>
      <protection/>
    </xf>
    <xf numFmtId="0" fontId="24" fillId="0" borderId="48" xfId="18" applyFont="1" applyBorder="1">
      <alignment/>
      <protection/>
    </xf>
    <xf numFmtId="0" fontId="26" fillId="0" borderId="48" xfId="18" applyFont="1" applyBorder="1">
      <alignment/>
      <protection/>
    </xf>
    <xf numFmtId="0" fontId="26" fillId="0" borderId="1" xfId="18" applyFont="1" applyBorder="1">
      <alignment/>
      <protection/>
    </xf>
    <xf numFmtId="0" fontId="5" fillId="4" borderId="34" xfId="18" applyFont="1" applyFill="1" applyBorder="1" applyAlignment="1">
      <alignment/>
      <protection/>
    </xf>
    <xf numFmtId="0" fontId="5" fillId="4" borderId="44" xfId="18" applyFont="1" applyFill="1" applyBorder="1">
      <alignment/>
      <protection/>
    </xf>
    <xf numFmtId="0" fontId="12" fillId="0" borderId="25" xfId="18" applyFont="1" applyBorder="1" applyAlignment="1">
      <alignment horizontal="center"/>
      <protection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26" fillId="0" borderId="51" xfId="18" applyFont="1" applyBorder="1">
      <alignment/>
      <protection/>
    </xf>
    <xf numFmtId="0" fontId="26" fillId="0" borderId="52" xfId="18" applyFont="1" applyBorder="1">
      <alignment/>
      <protection/>
    </xf>
    <xf numFmtId="0" fontId="26" fillId="0" borderId="23" xfId="18" applyFont="1" applyBorder="1">
      <alignment/>
      <protection/>
    </xf>
    <xf numFmtId="0" fontId="26" fillId="4" borderId="51" xfId="18" applyFont="1" applyFill="1" applyBorder="1" applyAlignment="1">
      <alignment/>
      <protection/>
    </xf>
    <xf numFmtId="0" fontId="26" fillId="4" borderId="21" xfId="18" applyFont="1" applyFill="1" applyBorder="1">
      <alignment/>
      <protection/>
    </xf>
    <xf numFmtId="0" fontId="5" fillId="0" borderId="14" xfId="18" applyFont="1" applyBorder="1" applyAlignment="1">
      <alignment horizont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36" xfId="18" applyFont="1" applyBorder="1" applyAlignment="1">
      <alignment horizontal="center" vertical="center"/>
      <protection/>
    </xf>
    <xf numFmtId="0" fontId="5" fillId="0" borderId="53" xfId="18" applyFont="1" applyBorder="1" applyAlignment="1">
      <alignment horizontal="center" vertical="center"/>
      <protection/>
    </xf>
    <xf numFmtId="0" fontId="5" fillId="4" borderId="53" xfId="18" applyFont="1" applyFill="1" applyBorder="1" applyAlignment="1">
      <alignment horizontal="center" vertical="center"/>
      <protection/>
    </xf>
    <xf numFmtId="0" fontId="5" fillId="4" borderId="35" xfId="18" applyFont="1" applyFill="1" applyBorder="1" applyAlignment="1">
      <alignment horizontal="center" vertical="center"/>
      <protection/>
    </xf>
    <xf numFmtId="0" fontId="12" fillId="0" borderId="21" xfId="18" applyFont="1" applyBorder="1" applyAlignment="1">
      <alignment vertical="center"/>
      <protection/>
    </xf>
    <xf numFmtId="0" fontId="5" fillId="0" borderId="54" xfId="18" applyFont="1" applyBorder="1" applyAlignment="1">
      <alignment/>
      <protection/>
    </xf>
    <xf numFmtId="0" fontId="5" fillId="0" borderId="48" xfId="18" applyFont="1" applyBorder="1" applyAlignment="1">
      <alignment/>
      <protection/>
    </xf>
    <xf numFmtId="0" fontId="5" fillId="0" borderId="16" xfId="18" applyFont="1" applyBorder="1" applyAlignment="1">
      <alignment/>
      <protection/>
    </xf>
    <xf numFmtId="0" fontId="5" fillId="4" borderId="16" xfId="18" applyFont="1" applyFill="1" applyBorder="1" applyAlignment="1">
      <alignment/>
      <protection/>
    </xf>
    <xf numFmtId="0" fontId="5" fillId="4" borderId="21" xfId="18" applyFont="1" applyFill="1" applyBorder="1" applyAlignment="1">
      <alignment/>
      <protection/>
    </xf>
    <xf numFmtId="0" fontId="5" fillId="0" borderId="0" xfId="18" applyFont="1" applyAlignment="1">
      <alignment/>
      <protection/>
    </xf>
    <xf numFmtId="0" fontId="5" fillId="0" borderId="49" xfId="18" applyFont="1" applyBorder="1">
      <alignment/>
      <protection/>
    </xf>
    <xf numFmtId="0" fontId="5" fillId="0" borderId="55" xfId="18" applyFont="1" applyBorder="1">
      <alignment/>
      <protection/>
    </xf>
    <xf numFmtId="0" fontId="5" fillId="0" borderId="34" xfId="18" applyFont="1" applyBorder="1">
      <alignment/>
      <protection/>
    </xf>
    <xf numFmtId="0" fontId="5" fillId="4" borderId="10" xfId="18" applyFont="1" applyFill="1" applyBorder="1" applyAlignment="1">
      <alignment/>
      <protection/>
    </xf>
    <xf numFmtId="0" fontId="5" fillId="4" borderId="11" xfId="18" applyFont="1" applyFill="1" applyBorder="1">
      <alignment/>
      <protection/>
    </xf>
    <xf numFmtId="0" fontId="12" fillId="0" borderId="15" xfId="18" applyFont="1" applyBorder="1" applyAlignment="1">
      <alignment vertical="center"/>
      <protection/>
    </xf>
    <xf numFmtId="0" fontId="5" fillId="0" borderId="54" xfId="18" applyFont="1" applyBorder="1">
      <alignment/>
      <protection/>
    </xf>
    <xf numFmtId="0" fontId="5" fillId="0" borderId="48" xfId="18" applyFont="1" applyBorder="1">
      <alignment/>
      <protection/>
    </xf>
    <xf numFmtId="0" fontId="5" fillId="0" borderId="48" xfId="18" applyFont="1" applyFill="1" applyBorder="1">
      <alignment/>
      <protection/>
    </xf>
    <xf numFmtId="0" fontId="5" fillId="0" borderId="16" xfId="18" applyFont="1" applyBorder="1">
      <alignment/>
      <protection/>
    </xf>
    <xf numFmtId="0" fontId="5" fillId="4" borderId="3" xfId="18" applyFont="1" applyFill="1" applyBorder="1" applyAlignment="1">
      <alignment/>
      <protection/>
    </xf>
    <xf numFmtId="0" fontId="5" fillId="4" borderId="8" xfId="18" applyFont="1" applyFill="1" applyBorder="1">
      <alignment/>
      <protection/>
    </xf>
    <xf numFmtId="0" fontId="5" fillId="0" borderId="55" xfId="18" applyFont="1" applyFill="1" applyBorder="1">
      <alignment/>
      <protection/>
    </xf>
    <xf numFmtId="0" fontId="5" fillId="4" borderId="26" xfId="18" applyFont="1" applyFill="1" applyBorder="1" applyAlignment="1">
      <alignment/>
      <protection/>
    </xf>
    <xf numFmtId="0" fontId="5" fillId="4" borderId="21" xfId="18" applyFont="1" applyFill="1" applyBorder="1">
      <alignment/>
      <protection/>
    </xf>
    <xf numFmtId="0" fontId="12" fillId="0" borderId="45" xfId="18" applyFont="1" applyFill="1" applyBorder="1" applyAlignment="1">
      <alignment horizontal="center" vertical="center"/>
      <protection/>
    </xf>
    <xf numFmtId="0" fontId="5" fillId="0" borderId="54" xfId="18" applyFont="1" applyFill="1" applyBorder="1">
      <alignment/>
      <protection/>
    </xf>
    <xf numFmtId="0" fontId="5" fillId="0" borderId="16" xfId="18" applyFont="1" applyFill="1" applyBorder="1">
      <alignment/>
      <protection/>
    </xf>
    <xf numFmtId="0" fontId="5" fillId="0" borderId="0" xfId="18" applyFont="1" applyFill="1">
      <alignment/>
      <protection/>
    </xf>
    <xf numFmtId="0" fontId="5" fillId="0" borderId="49" xfId="18" applyFont="1" applyFill="1" applyBorder="1">
      <alignment/>
      <protection/>
    </xf>
    <xf numFmtId="0" fontId="5" fillId="0" borderId="34" xfId="18" applyFont="1" applyFill="1" applyBorder="1">
      <alignment/>
      <protection/>
    </xf>
    <xf numFmtId="0" fontId="5" fillId="0" borderId="0" xfId="18" applyFont="1" applyFill="1" applyAlignment="1">
      <alignment/>
      <protection/>
    </xf>
    <xf numFmtId="0" fontId="12" fillId="0" borderId="15" xfId="18" applyFont="1" applyFill="1" applyBorder="1" applyAlignment="1">
      <alignment vertical="center"/>
      <protection/>
    </xf>
    <xf numFmtId="0" fontId="5" fillId="4" borderId="56" xfId="18" applyFont="1" applyFill="1" applyBorder="1" applyAlignment="1">
      <alignment/>
      <protection/>
    </xf>
    <xf numFmtId="0" fontId="5" fillId="0" borderId="51" xfId="18" applyFont="1" applyBorder="1">
      <alignment/>
      <protection/>
    </xf>
    <xf numFmtId="0" fontId="5" fillId="0" borderId="26" xfId="18" applyFont="1" applyBorder="1">
      <alignment/>
      <protection/>
    </xf>
    <xf numFmtId="0" fontId="5" fillId="4" borderId="23" xfId="18" applyFont="1" applyFill="1" applyBorder="1" applyAlignment="1">
      <alignment/>
      <protection/>
    </xf>
    <xf numFmtId="0" fontId="5" fillId="4" borderId="57" xfId="18" applyFont="1" applyFill="1" applyBorder="1">
      <alignment/>
      <protection/>
    </xf>
    <xf numFmtId="0" fontId="5" fillId="0" borderId="4" xfId="18" applyFont="1" applyBorder="1">
      <alignment/>
      <protection/>
    </xf>
    <xf numFmtId="0" fontId="5" fillId="0" borderId="5" xfId="18" applyFont="1" applyBorder="1">
      <alignment/>
      <protection/>
    </xf>
    <xf numFmtId="0" fontId="5" fillId="4" borderId="5" xfId="18" applyFont="1" applyFill="1" applyBorder="1" applyAlignment="1">
      <alignment/>
      <protection/>
    </xf>
    <xf numFmtId="0" fontId="5" fillId="4" borderId="17" xfId="18" applyFont="1" applyFill="1" applyBorder="1">
      <alignment/>
      <protection/>
    </xf>
    <xf numFmtId="0" fontId="5" fillId="0" borderId="46" xfId="0" applyFont="1" applyBorder="1" applyAlignment="1">
      <alignment/>
    </xf>
    <xf numFmtId="0" fontId="5" fillId="0" borderId="9" xfId="18" applyFont="1" applyBorder="1">
      <alignment/>
      <protection/>
    </xf>
    <xf numFmtId="0" fontId="5" fillId="0" borderId="10" xfId="18" applyFont="1" applyBorder="1">
      <alignment/>
      <protection/>
    </xf>
    <xf numFmtId="0" fontId="5" fillId="4" borderId="33" xfId="18" applyFont="1" applyFill="1" applyBorder="1">
      <alignment/>
      <protection/>
    </xf>
    <xf numFmtId="0" fontId="5" fillId="4" borderId="56" xfId="18" applyFont="1" applyFill="1" applyBorder="1">
      <alignment/>
      <protection/>
    </xf>
    <xf numFmtId="0" fontId="12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0" fontId="5" fillId="4" borderId="49" xfId="18" applyFont="1" applyFill="1" applyBorder="1">
      <alignment/>
      <protection/>
    </xf>
    <xf numFmtId="0" fontId="5" fillId="4" borderId="55" xfId="18" applyFont="1" applyFill="1" applyBorder="1">
      <alignment/>
      <protection/>
    </xf>
    <xf numFmtId="0" fontId="5" fillId="4" borderId="55" xfId="18" applyFont="1" applyFill="1" applyBorder="1" applyAlignment="1">
      <alignment/>
      <protection/>
    </xf>
    <xf numFmtId="0" fontId="5" fillId="4" borderId="50" xfId="18" applyFont="1" applyFill="1" applyBorder="1">
      <alignment/>
      <protection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2" fillId="0" borderId="3" xfId="0" applyFont="1" applyBorder="1" applyAlignment="1">
      <alignment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/>
    </xf>
    <xf numFmtId="4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186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top" wrapText="1"/>
    </xf>
    <xf numFmtId="4" fontId="12" fillId="0" borderId="3" xfId="0" applyNumberFormat="1" applyFont="1" applyFill="1" applyBorder="1" applyAlignment="1">
      <alignment horizontal="center" vertical="top" wrapText="1"/>
    </xf>
    <xf numFmtId="186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2" fillId="2" borderId="3" xfId="0" applyNumberFormat="1" applyFont="1" applyFill="1" applyBorder="1" applyAlignment="1" applyProtection="1">
      <alignment/>
      <protection/>
    </xf>
    <xf numFmtId="3" fontId="12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12" fillId="0" borderId="3" xfId="0" applyFont="1" applyFill="1" applyBorder="1" applyAlignment="1" applyProtection="1">
      <alignment vertical="center" wrapText="1"/>
      <protection/>
    </xf>
    <xf numFmtId="3" fontId="12" fillId="2" borderId="3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 vertical="center" wrapText="1" indent="2"/>
      <protection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2" borderId="0" xfId="0" applyNumberFormat="1" applyFont="1" applyFill="1" applyBorder="1" applyAlignment="1" applyProtection="1">
      <alignment/>
      <protection/>
    </xf>
    <xf numFmtId="3" fontId="12" fillId="2" borderId="0" xfId="0" applyNumberFormat="1" applyFont="1" applyFill="1" applyBorder="1" applyAlignment="1" applyProtection="1">
      <alignment horizontal="right"/>
      <protection/>
    </xf>
    <xf numFmtId="0" fontId="5" fillId="0" borderId="3" xfId="0" applyFont="1" applyBorder="1" applyAlignment="1">
      <alignment horizontal="left" vertical="center" wrapText="1"/>
    </xf>
    <xf numFmtId="3" fontId="5" fillId="2" borderId="3" xfId="0" applyNumberFormat="1" applyFont="1" applyFill="1" applyBorder="1" applyAlignment="1" applyProtection="1">
      <alignment/>
      <protection/>
    </xf>
    <xf numFmtId="0" fontId="5" fillId="2" borderId="3" xfId="0" applyNumberFormat="1" applyFont="1" applyFill="1" applyBorder="1" applyAlignment="1" applyProtection="1">
      <alignment horizontal="left"/>
      <protection/>
    </xf>
    <xf numFmtId="0" fontId="5" fillId="0" borderId="0" xfId="21" applyFont="1">
      <alignment/>
      <protection/>
    </xf>
    <xf numFmtId="0" fontId="12" fillId="0" borderId="0" xfId="21" applyFont="1">
      <alignment/>
      <protection/>
    </xf>
    <xf numFmtId="0" fontId="5" fillId="0" borderId="0" xfId="21" applyFont="1">
      <alignment/>
      <protection/>
    </xf>
    <xf numFmtId="0" fontId="2" fillId="0" borderId="0" xfId="21">
      <alignment/>
      <protection/>
    </xf>
    <xf numFmtId="0" fontId="12" fillId="0" borderId="0" xfId="21" applyFont="1" applyFill="1" applyBorder="1" applyAlignment="1">
      <alignment horizontal="left" vertical="top" wrapText="1"/>
      <protection/>
    </xf>
    <xf numFmtId="0" fontId="28" fillId="0" borderId="12" xfId="21" applyFont="1" applyBorder="1" applyAlignment="1">
      <alignment horizontal="center" vertical="center" wrapText="1"/>
      <protection/>
    </xf>
    <xf numFmtId="0" fontId="28" fillId="0" borderId="12" xfId="21" applyFont="1" applyFill="1" applyBorder="1" applyAlignment="1">
      <alignment horizontal="center" vertical="center" wrapText="1"/>
      <protection/>
    </xf>
    <xf numFmtId="0" fontId="37" fillId="0" borderId="0" xfId="21" applyFont="1">
      <alignment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1" fontId="37" fillId="0" borderId="58" xfId="21" applyNumberFormat="1" applyFont="1" applyBorder="1" applyAlignment="1">
      <alignment horizontal="center"/>
      <protection/>
    </xf>
    <xf numFmtId="0" fontId="37" fillId="0" borderId="59" xfId="21" applyFont="1" applyFill="1" applyBorder="1" applyAlignment="1" quotePrefix="1">
      <alignment horizontal="center"/>
      <protection/>
    </xf>
    <xf numFmtId="0" fontId="37" fillId="0" borderId="38" xfId="21" applyFont="1" applyFill="1" applyBorder="1" applyAlignment="1" quotePrefix="1">
      <alignment horizontal="center"/>
      <protection/>
    </xf>
    <xf numFmtId="0" fontId="37" fillId="0" borderId="35" xfId="21" applyFont="1" applyFill="1" applyBorder="1" applyAlignment="1" quotePrefix="1">
      <alignment horizontal="center"/>
      <protection/>
    </xf>
    <xf numFmtId="1" fontId="37" fillId="0" borderId="14" xfId="21" applyNumberFormat="1" applyFont="1" applyBorder="1" applyAlignment="1">
      <alignment horizontal="center"/>
      <protection/>
    </xf>
    <xf numFmtId="1" fontId="37" fillId="0" borderId="0" xfId="21" applyNumberFormat="1" applyFont="1" applyBorder="1" applyAlignment="1">
      <alignment horizontal="center"/>
      <protection/>
    </xf>
    <xf numFmtId="1" fontId="37" fillId="0" borderId="0" xfId="21" applyNumberFormat="1" applyFont="1" applyAlignment="1">
      <alignment horizontal="center"/>
      <protection/>
    </xf>
    <xf numFmtId="0" fontId="37" fillId="0" borderId="59" xfId="21" applyFont="1" applyFill="1" applyBorder="1" applyAlignment="1" quotePrefix="1">
      <alignment horizontal="left"/>
      <protection/>
    </xf>
    <xf numFmtId="0" fontId="37" fillId="0" borderId="53" xfId="21" applyFont="1" applyFill="1" applyBorder="1" applyAlignment="1" quotePrefix="1">
      <alignment horizontal="left"/>
      <protection/>
    </xf>
    <xf numFmtId="14" fontId="37" fillId="0" borderId="60" xfId="21" applyNumberFormat="1" applyFont="1" applyBorder="1" applyAlignment="1">
      <alignment horizontal="center"/>
      <protection/>
    </xf>
    <xf numFmtId="14" fontId="37" fillId="0" borderId="14" xfId="21" applyNumberFormat="1" applyFont="1" applyBorder="1" applyAlignment="1">
      <alignment horizontal="center"/>
      <protection/>
    </xf>
    <xf numFmtId="3" fontId="37" fillId="0" borderId="39" xfId="21" applyNumberFormat="1" applyFont="1" applyBorder="1" applyAlignment="1">
      <alignment horizontal="center"/>
      <protection/>
    </xf>
    <xf numFmtId="3" fontId="37" fillId="0" borderId="14" xfId="21" applyNumberFormat="1" applyFont="1" applyBorder="1" applyAlignment="1">
      <alignment horizontal="center"/>
      <protection/>
    </xf>
    <xf numFmtId="3" fontId="37" fillId="0" borderId="35" xfId="21" applyNumberFormat="1" applyFont="1" applyBorder="1" applyAlignment="1">
      <alignment horizontal="center"/>
      <protection/>
    </xf>
    <xf numFmtId="1" fontId="37" fillId="0" borderId="17" xfId="21" applyNumberFormat="1" applyFont="1" applyBorder="1" applyAlignment="1">
      <alignment horizontal="center"/>
      <protection/>
    </xf>
    <xf numFmtId="1" fontId="37" fillId="0" borderId="14" xfId="21" applyNumberFormat="1" applyFont="1" applyBorder="1" applyAlignment="1">
      <alignment/>
      <protection/>
    </xf>
    <xf numFmtId="1" fontId="37" fillId="0" borderId="38" xfId="21" applyNumberFormat="1" applyFont="1" applyBorder="1" applyAlignment="1">
      <alignment/>
      <protection/>
    </xf>
    <xf numFmtId="0" fontId="37" fillId="0" borderId="0" xfId="21" applyFont="1" applyBorder="1">
      <alignment/>
      <protection/>
    </xf>
    <xf numFmtId="0" fontId="28" fillId="0" borderId="0" xfId="21" applyFont="1" applyBorder="1">
      <alignment/>
      <protection/>
    </xf>
    <xf numFmtId="0" fontId="28" fillId="0" borderId="0" xfId="21" applyFont="1">
      <alignment/>
      <protection/>
    </xf>
    <xf numFmtId="0" fontId="37" fillId="0" borderId="59" xfId="21" applyFont="1" applyBorder="1">
      <alignment/>
      <protection/>
    </xf>
    <xf numFmtId="0" fontId="28" fillId="0" borderId="53" xfId="21" applyFont="1" applyFill="1" applyBorder="1" applyAlignment="1">
      <alignment horizontal="center" vertical="center"/>
      <protection/>
    </xf>
    <xf numFmtId="0" fontId="37" fillId="0" borderId="35" xfId="21" applyFont="1" applyBorder="1">
      <alignment/>
      <protection/>
    </xf>
    <xf numFmtId="0" fontId="2" fillId="0" borderId="38" xfId="21" applyBorder="1" applyAlignment="1">
      <alignment/>
      <protection/>
    </xf>
    <xf numFmtId="0" fontId="2" fillId="0" borderId="14" xfId="21" applyBorder="1" applyAlignment="1">
      <alignment/>
      <protection/>
    </xf>
    <xf numFmtId="0" fontId="12" fillId="0" borderId="0" xfId="21" applyFont="1" applyFill="1" applyBorder="1" applyAlignment="1">
      <alignment horizontal="center" vertical="top" wrapText="1"/>
      <protection/>
    </xf>
    <xf numFmtId="1" fontId="37" fillId="0" borderId="14" xfId="21" applyNumberFormat="1" applyFont="1" applyBorder="1" applyAlignment="1">
      <alignment horizontal="center" wrapText="1"/>
      <protection/>
    </xf>
    <xf numFmtId="0" fontId="37" fillId="0" borderId="39" xfId="21" applyFont="1" applyFill="1" applyBorder="1" applyAlignment="1" quotePrefix="1">
      <alignment horizontal="left" wrapText="1"/>
      <protection/>
    </xf>
    <xf numFmtId="0" fontId="37" fillId="0" borderId="49" xfId="21" applyFont="1" applyFill="1" applyBorder="1" applyAlignment="1" quotePrefix="1">
      <alignment horizontal="center" wrapText="1"/>
      <protection/>
    </xf>
    <xf numFmtId="1" fontId="37" fillId="0" borderId="0" xfId="21" applyNumberFormat="1" applyFont="1" applyAlignment="1">
      <alignment horizontal="center" wrapText="1"/>
      <protection/>
    </xf>
    <xf numFmtId="0" fontId="2" fillId="0" borderId="0" xfId="21" applyFont="1">
      <alignment/>
      <protection/>
    </xf>
    <xf numFmtId="0" fontId="5" fillId="0" borderId="0" xfId="21" applyFont="1" applyBorder="1" applyAlignment="1" applyProtection="1">
      <alignment horizontal="center"/>
      <protection locked="0"/>
    </xf>
    <xf numFmtId="0" fontId="5" fillId="0" borderId="0" xfId="2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12" fillId="0" borderId="0" xfId="21" applyFont="1" applyAlignment="1">
      <alignment horizontal="left"/>
      <protection/>
    </xf>
    <xf numFmtId="0" fontId="12" fillId="2" borderId="61" xfId="0" applyFont="1" applyFill="1" applyBorder="1" applyAlignment="1" applyProtection="1">
      <alignment horizontal="center"/>
      <protection/>
    </xf>
    <xf numFmtId="0" fontId="12" fillId="2" borderId="2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 wrapText="1"/>
      <protection/>
    </xf>
    <xf numFmtId="0" fontId="12" fillId="0" borderId="3" xfId="0" applyFont="1" applyFill="1" applyBorder="1" applyAlignment="1" applyProtection="1">
      <alignment wrapText="1"/>
      <protection/>
    </xf>
    <xf numFmtId="0" fontId="12" fillId="2" borderId="3" xfId="0" applyFont="1" applyFill="1" applyBorder="1" applyAlignment="1" applyProtection="1">
      <alignment wrapText="1"/>
      <protection/>
    </xf>
    <xf numFmtId="0" fontId="12" fillId="2" borderId="3" xfId="0" applyFont="1" applyFill="1" applyBorder="1" applyAlignment="1" applyProtection="1">
      <alignment horizontal="left" indent="1"/>
      <protection/>
    </xf>
    <xf numFmtId="0" fontId="15" fillId="2" borderId="3" xfId="0" applyFont="1" applyFill="1" applyBorder="1" applyAlignment="1" applyProtection="1">
      <alignment horizontal="center" vertical="center" wrapText="1"/>
      <protection/>
    </xf>
    <xf numFmtId="183" fontId="7" fillId="2" borderId="0" xfId="22" applyNumberFormat="1" applyFont="1" applyFill="1" applyAlignment="1" applyProtection="1">
      <alignment horizontal="right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39" fillId="0" borderId="3" xfId="0" applyFont="1" applyFill="1" applyBorder="1" applyAlignment="1" applyProtection="1">
      <alignment horizontal="right"/>
      <protection locked="0"/>
    </xf>
    <xf numFmtId="0" fontId="40" fillId="0" borderId="3" xfId="0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 applyProtection="1">
      <alignment wrapText="1"/>
      <protection/>
    </xf>
    <xf numFmtId="3" fontId="39" fillId="0" borderId="3" xfId="0" applyNumberFormat="1" applyFont="1" applyFill="1" applyBorder="1" applyAlignment="1" applyProtection="1">
      <alignment horizontal="right"/>
      <protection locked="0"/>
    </xf>
    <xf numFmtId="3" fontId="40" fillId="0" borderId="3" xfId="0" applyNumberFormat="1" applyFont="1" applyFill="1" applyBorder="1" applyAlignment="1" applyProtection="1">
      <alignment horizontal="right"/>
      <protection/>
    </xf>
    <xf numFmtId="0" fontId="41" fillId="0" borderId="3" xfId="0" applyFont="1" applyFill="1" applyBorder="1" applyAlignment="1" applyProtection="1">
      <alignment wrapText="1"/>
      <protection/>
    </xf>
    <xf numFmtId="3" fontId="42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wrapText="1"/>
      <protection/>
    </xf>
    <xf numFmtId="3" fontId="43" fillId="0" borderId="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0" fontId="7" fillId="0" borderId="0" xfId="22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3" xfId="0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right"/>
      <protection/>
    </xf>
    <xf numFmtId="3" fontId="42" fillId="0" borderId="3" xfId="0" applyNumberFormat="1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 applyProtection="1">
      <alignment horizontal="left" wrapText="1"/>
      <protection/>
    </xf>
    <xf numFmtId="3" fontId="39" fillId="0" borderId="3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7" fillId="0" borderId="0" xfId="22" applyFont="1" applyFill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2" borderId="0" xfId="22" applyFont="1" applyFill="1" applyBorder="1" applyAlignment="1" applyProtection="1">
      <alignment horizontal="left"/>
      <protection/>
    </xf>
    <xf numFmtId="0" fontId="4" fillId="2" borderId="0" xfId="22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83" fontId="4" fillId="2" borderId="0" xfId="22" applyNumberFormat="1" applyFont="1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horizontal="right"/>
      <protection/>
    </xf>
    <xf numFmtId="0" fontId="4" fillId="0" borderId="23" xfId="0" applyFont="1" applyBorder="1" applyAlignment="1">
      <alignment horizontal="center" vertical="top"/>
    </xf>
    <xf numFmtId="0" fontId="4" fillId="0" borderId="3" xfId="0" applyFont="1" applyFill="1" applyBorder="1" applyAlignment="1" applyProtection="1">
      <alignment wrapText="1"/>
      <protection/>
    </xf>
    <xf numFmtId="3" fontId="45" fillId="0" borderId="3" xfId="0" applyNumberFormat="1" applyFont="1" applyFill="1" applyBorder="1" applyAlignment="1" applyProtection="1">
      <alignment horizontal="right"/>
      <protection locked="0"/>
    </xf>
    <xf numFmtId="3" fontId="46" fillId="0" borderId="3" xfId="0" applyNumberFormat="1" applyFont="1" applyFill="1" applyBorder="1" applyAlignment="1" applyProtection="1">
      <alignment horizontal="right"/>
      <protection/>
    </xf>
    <xf numFmtId="0" fontId="4" fillId="0" borderId="16" xfId="0" applyFont="1" applyBorder="1" applyAlignment="1">
      <alignment horizontal="center" vertical="top"/>
    </xf>
    <xf numFmtId="3" fontId="47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wrapText="1"/>
      <protection/>
    </xf>
    <xf numFmtId="3" fontId="48" fillId="0" borderId="3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wrapText="1"/>
      <protection/>
    </xf>
    <xf numFmtId="3" fontId="49" fillId="0" borderId="0" xfId="0" applyNumberFormat="1" applyFont="1" applyFill="1" applyBorder="1" applyAlignment="1" applyProtection="1">
      <alignment horizontal="right"/>
      <protection/>
    </xf>
    <xf numFmtId="0" fontId="4" fillId="0" borderId="3" xfId="0" applyFont="1" applyBorder="1" applyAlignment="1">
      <alignment horizontal="center" vertical="top"/>
    </xf>
    <xf numFmtId="0" fontId="45" fillId="0" borderId="3" xfId="0" applyFont="1" applyFill="1" applyBorder="1" applyAlignment="1" applyProtection="1">
      <alignment horizontal="right"/>
      <protection locked="0"/>
    </xf>
    <xf numFmtId="0" fontId="46" fillId="0" borderId="3" xfId="0" applyFont="1" applyFill="1" applyBorder="1" applyAlignment="1" applyProtection="1">
      <alignment horizontal="right"/>
      <protection/>
    </xf>
    <xf numFmtId="3" fontId="47" fillId="0" borderId="3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Fill="1" applyBorder="1" applyAlignment="1" applyProtection="1">
      <alignment wrapText="1"/>
      <protection/>
    </xf>
    <xf numFmtId="3" fontId="45" fillId="0" borderId="0" xfId="0" applyNumberFormat="1" applyFont="1" applyFill="1" applyBorder="1" applyAlignment="1" applyProtection="1">
      <alignment horizontal="right"/>
      <protection/>
    </xf>
    <xf numFmtId="0" fontId="4" fillId="0" borderId="0" xfId="22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2" borderId="0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9" fillId="2" borderId="12" xfId="0" applyFont="1" applyFill="1" applyBorder="1" applyAlignment="1" applyProtection="1">
      <alignment horizontal="centerContinuous" wrapText="1"/>
      <protection/>
    </xf>
    <xf numFmtId="0" fontId="9" fillId="2" borderId="62" xfId="0" applyFont="1" applyFill="1" applyBorder="1" applyAlignment="1" applyProtection="1">
      <alignment horizontal="center" wrapText="1"/>
      <protection/>
    </xf>
    <xf numFmtId="0" fontId="9" fillId="2" borderId="18" xfId="0" applyFont="1" applyFill="1" applyBorder="1" applyAlignment="1" applyProtection="1">
      <alignment horizontal="centerContinuous" wrapText="1"/>
      <protection/>
    </xf>
    <xf numFmtId="0" fontId="9" fillId="2" borderId="56" xfId="0" applyFont="1" applyFill="1" applyBorder="1" applyAlignment="1" applyProtection="1">
      <alignment horizontal="center" wrapText="1"/>
      <protection/>
    </xf>
    <xf numFmtId="0" fontId="4" fillId="2" borderId="7" xfId="0" applyFont="1" applyFill="1" applyBorder="1" applyAlignment="1" applyProtection="1">
      <alignment wrapText="1"/>
      <protection/>
    </xf>
    <xf numFmtId="3" fontId="46" fillId="2" borderId="56" xfId="0" applyNumberFormat="1" applyFont="1" applyFill="1" applyBorder="1" applyAlignment="1" applyProtection="1">
      <alignment horizontal="right" wrapText="1"/>
      <protection/>
    </xf>
    <xf numFmtId="0" fontId="27" fillId="2" borderId="7" xfId="0" applyFont="1" applyFill="1" applyBorder="1" applyAlignment="1" applyProtection="1">
      <alignment horizontal="left" wrapText="1" indent="1"/>
      <protection/>
    </xf>
    <xf numFmtId="3" fontId="45" fillId="2" borderId="8" xfId="0" applyNumberFormat="1" applyFont="1" applyFill="1" applyBorder="1" applyAlignment="1" applyProtection="1">
      <alignment horizontal="right" wrapText="1"/>
      <protection locked="0"/>
    </xf>
    <xf numFmtId="3" fontId="46" fillId="2" borderId="8" xfId="0" applyNumberFormat="1" applyFont="1" applyFill="1" applyBorder="1" applyAlignment="1" applyProtection="1">
      <alignment horizontal="right" wrapText="1"/>
      <protection/>
    </xf>
    <xf numFmtId="0" fontId="4" fillId="0" borderId="7" xfId="0" applyFont="1" applyFill="1" applyBorder="1" applyAlignment="1" applyProtection="1">
      <alignment wrapText="1"/>
      <protection/>
    </xf>
    <xf numFmtId="0" fontId="4" fillId="2" borderId="22" xfId="0" applyFont="1" applyFill="1" applyBorder="1" applyAlignment="1" applyProtection="1">
      <alignment wrapText="1"/>
      <protection/>
    </xf>
    <xf numFmtId="3" fontId="45" fillId="2" borderId="11" xfId="0" applyNumberFormat="1" applyFont="1" applyFill="1" applyBorder="1" applyAlignment="1" applyProtection="1">
      <alignment horizontal="right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" fillId="2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2" fillId="0" borderId="63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vertical="center"/>
      <protection/>
    </xf>
    <xf numFmtId="0" fontId="0" fillId="0" borderId="26" xfId="0" applyFont="1" applyBorder="1" applyAlignment="1">
      <alignment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Continuous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Continuous" vertical="center" wrapText="1"/>
      <protection/>
    </xf>
    <xf numFmtId="0" fontId="12" fillId="0" borderId="16" xfId="0" applyFont="1" applyFill="1" applyBorder="1" applyAlignment="1" applyProtection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12" fillId="0" borderId="3" xfId="0" applyFont="1" applyFill="1" applyBorder="1" applyAlignment="1" applyProtection="1">
      <alignment horizontal="centerContinuous" vertical="center" wrapText="1"/>
      <protection/>
    </xf>
    <xf numFmtId="0" fontId="5" fillId="0" borderId="7" xfId="0" applyFont="1" applyFill="1" applyBorder="1" applyAlignment="1" applyProtection="1">
      <alignment vertical="center" wrapText="1"/>
      <protection/>
    </xf>
    <xf numFmtId="3" fontId="12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7" xfId="0" applyFont="1" applyFill="1" applyBorder="1" applyAlignment="1" applyProtection="1">
      <alignment horizontal="left" vertical="center" wrapText="1" indent="2"/>
      <protection/>
    </xf>
    <xf numFmtId="3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7" xfId="0" applyFont="1" applyFill="1" applyBorder="1" applyAlignment="1" applyProtection="1">
      <alignment vertical="center" wrapText="1"/>
      <protection/>
    </xf>
    <xf numFmtId="0" fontId="5" fillId="0" borderId="7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0" borderId="3" xfId="0" applyFont="1" applyFill="1" applyBorder="1" applyAlignment="1" applyProtection="1">
      <alignment horizontal="left" vertical="center" wrapText="1" shrinkToFit="1"/>
      <protection/>
    </xf>
    <xf numFmtId="0" fontId="5" fillId="0" borderId="16" xfId="0" applyFont="1" applyFill="1" applyBorder="1" applyAlignment="1" applyProtection="1">
      <alignment wrapText="1"/>
      <protection/>
    </xf>
    <xf numFmtId="0" fontId="5" fillId="0" borderId="16" xfId="0" applyFont="1" applyFill="1" applyBorder="1" applyAlignment="1" applyProtection="1">
      <alignment/>
      <protection locked="0"/>
    </xf>
    <xf numFmtId="0" fontId="5" fillId="4" borderId="16" xfId="0" applyFont="1" applyFill="1" applyBorder="1" applyAlignment="1" applyProtection="1">
      <alignment/>
      <protection/>
    </xf>
    <xf numFmtId="0" fontId="12" fillId="2" borderId="0" xfId="0" applyFont="1" applyFill="1" applyAlignment="1" applyProtection="1">
      <alignment vertical="center"/>
      <protection/>
    </xf>
    <xf numFmtId="0" fontId="5" fillId="2" borderId="0" xfId="22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22" fillId="2" borderId="23" xfId="0" applyFont="1" applyFill="1" applyBorder="1" applyAlignment="1" applyProtection="1">
      <alignment horizontal="center" vertical="center" wrapText="1"/>
      <protection hidden="1"/>
    </xf>
    <xf numFmtId="0" fontId="22" fillId="2" borderId="3" xfId="0" applyFont="1" applyFill="1" applyBorder="1" applyAlignment="1" applyProtection="1">
      <alignment horizontal="center" vertical="center" wrapText="1"/>
      <protection hidden="1"/>
    </xf>
    <xf numFmtId="0" fontId="22" fillId="2" borderId="16" xfId="0" applyFont="1" applyFill="1" applyBorder="1" applyAlignment="1" applyProtection="1">
      <alignment horizontal="center" vertical="center" wrapText="1"/>
      <protection hidden="1"/>
    </xf>
    <xf numFmtId="0" fontId="22" fillId="2" borderId="3" xfId="0" applyFont="1" applyFill="1" applyBorder="1" applyAlignment="1" applyProtection="1">
      <alignment horizontal="centerContinuous"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/>
    </xf>
    <xf numFmtId="0" fontId="5" fillId="2" borderId="0" xfId="0" applyFont="1" applyFill="1" applyBorder="1" applyAlignment="1" applyProtection="1" quotePrefix="1">
      <alignment vertical="center" wrapText="1"/>
      <protection/>
    </xf>
    <xf numFmtId="0" fontId="5" fillId="2" borderId="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 applyProtection="1">
      <alignment/>
      <protection/>
    </xf>
    <xf numFmtId="0" fontId="50" fillId="2" borderId="0" xfId="0" applyFont="1" applyFill="1" applyAlignment="1" applyProtection="1">
      <alignment/>
      <protection/>
    </xf>
    <xf numFmtId="0" fontId="5" fillId="2" borderId="64" xfId="0" applyFont="1" applyFill="1" applyBorder="1" applyAlignment="1" applyProtection="1">
      <alignment horizontal="center" vertical="center"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5" fillId="2" borderId="43" xfId="0" applyFont="1" applyFill="1" applyBorder="1" applyAlignment="1" applyProtection="1">
      <alignment horizontal="center" vertical="center" wrapText="1"/>
      <protection/>
    </xf>
    <xf numFmtId="1" fontId="12" fillId="2" borderId="7" xfId="0" applyNumberFormat="1" applyFont="1" applyFill="1" applyBorder="1" applyAlignment="1" applyProtection="1">
      <alignment horizontal="center"/>
      <protection/>
    </xf>
    <xf numFmtId="1" fontId="12" fillId="2" borderId="3" xfId="0" applyNumberFormat="1" applyFont="1" applyFill="1" applyBorder="1" applyAlignment="1" applyProtection="1">
      <alignment horizontal="center"/>
      <protection/>
    </xf>
    <xf numFmtId="1" fontId="12" fillId="2" borderId="30" xfId="0" applyNumberFormat="1" applyFont="1" applyFill="1" applyBorder="1" applyAlignment="1" applyProtection="1">
      <alignment horizontal="center"/>
      <protection/>
    </xf>
    <xf numFmtId="1" fontId="12" fillId="2" borderId="8" xfId="0" applyNumberFormat="1" applyFont="1" applyFill="1" applyBorder="1" applyAlignment="1" applyProtection="1">
      <alignment horizontal="center"/>
      <protection/>
    </xf>
    <xf numFmtId="1" fontId="20" fillId="2" borderId="7" xfId="0" applyNumberFormat="1" applyFont="1" applyFill="1" applyBorder="1" applyAlignment="1" applyProtection="1">
      <alignment horizontal="right"/>
      <protection/>
    </xf>
    <xf numFmtId="3" fontId="20" fillId="2" borderId="3" xfId="0" applyNumberFormat="1" applyFont="1" applyFill="1" applyBorder="1" applyAlignment="1" applyProtection="1">
      <alignment horizontal="left"/>
      <protection locked="0"/>
    </xf>
    <xf numFmtId="10" fontId="20" fillId="2" borderId="3" xfId="0" applyNumberFormat="1" applyFont="1" applyFill="1" applyBorder="1" applyAlignment="1" applyProtection="1">
      <alignment horizontal="right"/>
      <protection locked="0"/>
    </xf>
    <xf numFmtId="1" fontId="20" fillId="2" borderId="3" xfId="0" applyNumberFormat="1" applyFont="1" applyFill="1" applyBorder="1" applyAlignment="1" applyProtection="1">
      <alignment horizontal="right"/>
      <protection/>
    </xf>
    <xf numFmtId="0" fontId="20" fillId="2" borderId="7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4" borderId="63" xfId="0" applyFont="1" applyFill="1" applyBorder="1" applyAlignment="1" applyProtection="1">
      <alignment/>
      <protection/>
    </xf>
    <xf numFmtId="1" fontId="19" fillId="2" borderId="29" xfId="0" applyNumberFormat="1" applyFont="1" applyFill="1" applyBorder="1" applyAlignment="1" applyProtection="1">
      <alignment horizontal="right"/>
      <protection/>
    </xf>
    <xf numFmtId="0" fontId="5" fillId="2" borderId="9" xfId="0" applyFont="1" applyFill="1" applyBorder="1" applyAlignment="1" applyProtection="1">
      <alignment/>
      <protection/>
    </xf>
    <xf numFmtId="40" fontId="12" fillId="2" borderId="10" xfId="0" applyNumberFormat="1" applyFont="1" applyFill="1" applyBorder="1" applyAlignment="1" applyProtection="1">
      <alignment horizontal="left" wrapText="1"/>
      <protection/>
    </xf>
    <xf numFmtId="40" fontId="12" fillId="4" borderId="65" xfId="0" applyNumberFormat="1" applyFont="1" applyFill="1" applyBorder="1" applyAlignment="1" applyProtection="1">
      <alignment horizontal="left" wrapText="1"/>
      <protection/>
    </xf>
    <xf numFmtId="0" fontId="5" fillId="2" borderId="66" xfId="0" applyNumberFormat="1" applyFont="1" applyFill="1" applyBorder="1" applyAlignment="1" applyProtection="1">
      <alignment/>
      <protection locked="0"/>
    </xf>
    <xf numFmtId="40" fontId="15" fillId="2" borderId="0" xfId="0" applyNumberFormat="1" applyFont="1" applyFill="1" applyBorder="1" applyAlignment="1" applyProtection="1">
      <alignment horizontal="left" wrapText="1"/>
      <protection/>
    </xf>
    <xf numFmtId="37" fontId="0" fillId="2" borderId="0" xfId="0" applyNumberFormat="1" applyFont="1" applyFill="1" applyBorder="1" applyAlignment="1" applyProtection="1">
      <alignment/>
      <protection/>
    </xf>
    <xf numFmtId="40" fontId="0" fillId="2" borderId="0" xfId="0" applyNumberFormat="1" applyFont="1" applyFill="1" applyBorder="1" applyAlignment="1" applyProtection="1">
      <alignment/>
      <protection/>
    </xf>
    <xf numFmtId="40" fontId="12" fillId="2" borderId="0" xfId="0" applyNumberFormat="1" applyFont="1" applyFill="1" applyBorder="1" applyAlignment="1" applyProtection="1">
      <alignment horizontal="left" wrapText="1"/>
      <protection/>
    </xf>
    <xf numFmtId="37" fontId="5" fillId="2" borderId="0" xfId="0" applyNumberFormat="1" applyFont="1" applyFill="1" applyBorder="1" applyAlignment="1" applyProtection="1">
      <alignment/>
      <protection/>
    </xf>
    <xf numFmtId="40" fontId="5" fillId="2" borderId="0" xfId="0" applyNumberFormat="1" applyFont="1" applyFill="1" applyBorder="1" applyAlignment="1" applyProtection="1">
      <alignment/>
      <protection/>
    </xf>
    <xf numFmtId="40" fontId="12" fillId="2" borderId="0" xfId="0" applyNumberFormat="1" applyFont="1" applyFill="1" applyBorder="1" applyAlignment="1" applyProtection="1">
      <alignment horizontal="center"/>
      <protection/>
    </xf>
    <xf numFmtId="0" fontId="5" fillId="0" borderId="40" xfId="0" applyFont="1" applyBorder="1" applyAlignment="1">
      <alignment/>
    </xf>
    <xf numFmtId="1" fontId="20" fillId="0" borderId="10" xfId="0" applyNumberFormat="1" applyFont="1" applyBorder="1" applyAlignment="1">
      <alignment/>
    </xf>
    <xf numFmtId="0" fontId="5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0" xfId="22" applyFont="1" applyFill="1" applyAlignment="1" applyProtection="1">
      <alignment horizontal="left" vertical="center"/>
      <protection/>
    </xf>
    <xf numFmtId="0" fontId="12" fillId="2" borderId="3" xfId="0" applyFont="1" applyFill="1" applyBorder="1" applyAlignment="1" applyProtection="1">
      <alignment horizontal="center" vertical="center" wrapText="1"/>
      <protection/>
    </xf>
    <xf numFmtId="0" fontId="5" fillId="2" borderId="31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vertical="center"/>
      <protection/>
    </xf>
    <xf numFmtId="3" fontId="5" fillId="2" borderId="3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vertical="center"/>
      <protection/>
    </xf>
    <xf numFmtId="3" fontId="5" fillId="2" borderId="19" xfId="0" applyNumberFormat="1" applyFont="1" applyFill="1" applyBorder="1" applyAlignment="1" applyProtection="1">
      <alignment horizontal="right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vertical="center"/>
      <protection/>
    </xf>
    <xf numFmtId="3" fontId="5" fillId="2" borderId="33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/>
    </xf>
    <xf numFmtId="3" fontId="5" fillId="2" borderId="5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3" fontId="5" fillId="2" borderId="21" xfId="0" applyNumberFormat="1" applyFont="1" applyFill="1" applyBorder="1" applyAlignment="1" applyProtection="1">
      <alignment horizontal="right" vertical="center" wrapText="1"/>
      <protection/>
    </xf>
    <xf numFmtId="3" fontId="5" fillId="2" borderId="35" xfId="0" applyNumberFormat="1" applyFont="1" applyFill="1" applyBorder="1" applyAlignment="1" applyProtection="1">
      <alignment horizontal="right" vertical="center" wrapText="1"/>
      <protection/>
    </xf>
    <xf numFmtId="3" fontId="5" fillId="2" borderId="33" xfId="0" applyNumberFormat="1" applyFont="1" applyFill="1" applyBorder="1" applyAlignment="1" applyProtection="1">
      <alignment horizontal="right" vertical="center" wrapText="1"/>
      <protection/>
    </xf>
    <xf numFmtId="3" fontId="5" fillId="2" borderId="50" xfId="0" applyNumberFormat="1" applyFont="1" applyFill="1" applyBorder="1" applyAlignment="1" applyProtection="1">
      <alignment horizontal="right" vertical="center" wrapText="1"/>
      <protection/>
    </xf>
    <xf numFmtId="0" fontId="5" fillId="2" borderId="4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vertical="center"/>
      <protection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1" fontId="12" fillId="2" borderId="6" xfId="0" applyNumberFormat="1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vertical="center"/>
      <protection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8" xfId="0" applyNumberFormat="1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vertical="center"/>
      <protection/>
    </xf>
    <xf numFmtId="185" fontId="5" fillId="2" borderId="66" xfId="0" applyNumberFormat="1" applyFont="1" applyFill="1" applyBorder="1" applyAlignment="1" applyProtection="1">
      <alignment horizontal="center" vertical="center"/>
      <protection/>
    </xf>
    <xf numFmtId="185" fontId="5" fillId="2" borderId="42" xfId="0" applyNumberFormat="1" applyFont="1" applyFill="1" applyBorder="1" applyAlignment="1" applyProtection="1">
      <alignment horizontal="center" vertical="center"/>
      <protection/>
    </xf>
    <xf numFmtId="185" fontId="5" fillId="2" borderId="10" xfId="0" applyNumberFormat="1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/>
    </xf>
    <xf numFmtId="0" fontId="5" fillId="2" borderId="0" xfId="22" applyFont="1" applyFill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right" vertical="center"/>
      <protection/>
    </xf>
    <xf numFmtId="0" fontId="24" fillId="2" borderId="0" xfId="22" applyFont="1" applyFill="1" applyBorder="1" applyAlignment="1" applyProtection="1">
      <alignment horizontal="left"/>
      <protection/>
    </xf>
    <xf numFmtId="0" fontId="44" fillId="2" borderId="0" xfId="22" applyFont="1" applyFill="1" applyAlignment="1" applyProtection="1">
      <alignment horizontal="left"/>
      <protection/>
    </xf>
    <xf numFmtId="0" fontId="44" fillId="2" borderId="0" xfId="22" applyFont="1" applyFill="1" applyProtection="1">
      <alignment/>
      <protection/>
    </xf>
    <xf numFmtId="0" fontId="44" fillId="2" borderId="0" xfId="22" applyFont="1" applyFill="1" applyAlignment="1" applyProtection="1">
      <alignment horizontal="right"/>
      <protection/>
    </xf>
    <xf numFmtId="0" fontId="24" fillId="2" borderId="0" xfId="0" applyFont="1" applyFill="1" applyBorder="1" applyAlignment="1" applyProtection="1">
      <alignment horizontal="centerContinuous"/>
      <protection/>
    </xf>
    <xf numFmtId="0" fontId="44" fillId="2" borderId="0" xfId="0" applyFont="1" applyFill="1" applyBorder="1" applyAlignment="1" applyProtection="1">
      <alignment/>
      <protection/>
    </xf>
    <xf numFmtId="0" fontId="24" fillId="2" borderId="14" xfId="0" applyFont="1" applyFill="1" applyBorder="1" applyAlignment="1" applyProtection="1">
      <alignment horizontal="center" vertical="center" wrapText="1"/>
      <protection/>
    </xf>
    <xf numFmtId="0" fontId="24" fillId="0" borderId="39" xfId="0" applyFont="1" applyBorder="1" applyAlignment="1">
      <alignment horizontal="center" vertical="center" wrapText="1"/>
    </xf>
    <xf numFmtId="0" fontId="24" fillId="2" borderId="35" xfId="0" applyFont="1" applyFill="1" applyBorder="1" applyAlignment="1" applyProtection="1">
      <alignment horizontal="center" vertical="center" wrapText="1"/>
      <protection/>
    </xf>
    <xf numFmtId="0" fontId="24" fillId="2" borderId="67" xfId="0" applyFont="1" applyFill="1" applyBorder="1" applyAlignment="1" applyProtection="1">
      <alignment horizontal="center" vertical="center" wrapText="1"/>
      <protection/>
    </xf>
    <xf numFmtId="0" fontId="24" fillId="2" borderId="59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24" fillId="2" borderId="48" xfId="0" applyFont="1" applyFill="1" applyBorder="1" applyAlignment="1" applyProtection="1">
      <alignment horizontal="center" vertical="center" wrapText="1"/>
      <protection/>
    </xf>
    <xf numFmtId="0" fontId="24" fillId="2" borderId="16" xfId="0" applyFont="1" applyFill="1" applyBorder="1" applyAlignment="1" applyProtection="1">
      <alignment horizontal="center" vertical="center" wrapText="1"/>
      <protection/>
    </xf>
    <xf numFmtId="0" fontId="23" fillId="2" borderId="16" xfId="0" applyFont="1" applyFill="1" applyBorder="1" applyAlignment="1" applyProtection="1">
      <alignment horizontal="center" vertical="center" wrapText="1"/>
      <protection/>
    </xf>
    <xf numFmtId="0" fontId="24" fillId="2" borderId="47" xfId="0" applyFont="1" applyFill="1" applyBorder="1" applyAlignment="1" applyProtection="1">
      <alignment horizontal="center" vertical="center" wrapText="1"/>
      <protection/>
    </xf>
    <xf numFmtId="0" fontId="24" fillId="2" borderId="30" xfId="0" applyFont="1" applyFill="1" applyBorder="1" applyAlignment="1" applyProtection="1">
      <alignment horizontal="center"/>
      <protection/>
    </xf>
    <xf numFmtId="0" fontId="24" fillId="2" borderId="3" xfId="0" applyFont="1" applyFill="1" applyBorder="1" applyAlignment="1" applyProtection="1">
      <alignment horizontal="center"/>
      <protection/>
    </xf>
    <xf numFmtId="0" fontId="24" fillId="2" borderId="29" xfId="0" applyFont="1" applyFill="1" applyBorder="1" applyAlignment="1" applyProtection="1">
      <alignment horizontal="center"/>
      <protection/>
    </xf>
    <xf numFmtId="0" fontId="44" fillId="2" borderId="30" xfId="0" applyFont="1" applyFill="1" applyBorder="1" applyAlignment="1" applyProtection="1">
      <alignment horizontal="center"/>
      <protection/>
    </xf>
    <xf numFmtId="0" fontId="44" fillId="2" borderId="3" xfId="0" applyFont="1" applyFill="1" applyBorder="1" applyAlignment="1" applyProtection="1">
      <alignment horizontal="center"/>
      <protection/>
    </xf>
    <xf numFmtId="0" fontId="44" fillId="0" borderId="3" xfId="0" applyFont="1" applyBorder="1" applyAlignment="1">
      <alignment/>
    </xf>
    <xf numFmtId="3" fontId="44" fillId="2" borderId="3" xfId="0" applyNumberFormat="1" applyFont="1" applyFill="1" applyBorder="1" applyAlignment="1" applyProtection="1">
      <alignment horizontal="right"/>
      <protection/>
    </xf>
    <xf numFmtId="3" fontId="44" fillId="2" borderId="3" xfId="0" applyNumberFormat="1" applyFont="1" applyFill="1" applyBorder="1" applyAlignment="1" applyProtection="1">
      <alignment horizontal="right" wrapText="1"/>
      <protection/>
    </xf>
    <xf numFmtId="3" fontId="44" fillId="2" borderId="29" xfId="0" applyNumberFormat="1" applyFont="1" applyFill="1" applyBorder="1" applyAlignment="1" applyProtection="1">
      <alignment horizontal="right" wrapText="1"/>
      <protection/>
    </xf>
    <xf numFmtId="3" fontId="44" fillId="2" borderId="3" xfId="0" applyNumberFormat="1" applyFont="1" applyFill="1" applyBorder="1" applyAlignment="1" applyProtection="1">
      <alignment horizontal="right" wrapText="1"/>
      <protection locked="0"/>
    </xf>
    <xf numFmtId="3" fontId="44" fillId="2" borderId="29" xfId="0" applyNumberFormat="1" applyFont="1" applyFill="1" applyBorder="1" applyAlignment="1" applyProtection="1">
      <alignment horizontal="right" wrapText="1"/>
      <protection locked="0"/>
    </xf>
    <xf numFmtId="3" fontId="24" fillId="2" borderId="23" xfId="0" applyNumberFormat="1" applyFont="1" applyFill="1" applyBorder="1" applyAlignment="1" applyProtection="1">
      <alignment horizontal="right"/>
      <protection/>
    </xf>
    <xf numFmtId="3" fontId="24" fillId="2" borderId="63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38" xfId="0" applyFont="1" applyBorder="1" applyAlignment="1">
      <alignment horizontal="left" vertical="center"/>
    </xf>
    <xf numFmtId="0" fontId="24" fillId="2" borderId="0" xfId="0" applyNumberFormat="1" applyFont="1" applyFill="1" applyAlignment="1" applyProtection="1">
      <alignment/>
      <protection/>
    </xf>
    <xf numFmtId="0" fontId="44" fillId="2" borderId="0" xfId="0" applyNumberFormat="1" applyFont="1" applyFill="1" applyAlignment="1" applyProtection="1">
      <alignment/>
      <protection/>
    </xf>
    <xf numFmtId="0" fontId="24" fillId="0" borderId="14" xfId="0" applyFont="1" applyBorder="1" applyAlignment="1">
      <alignment horizontal="center" vertical="center" wrapText="1"/>
    </xf>
    <xf numFmtId="0" fontId="27" fillId="2" borderId="9" xfId="0" applyFont="1" applyFill="1" applyBorder="1" applyAlignment="1" applyProtection="1">
      <alignment horizontal="left" wrapText="1" indent="1"/>
      <protection/>
    </xf>
    <xf numFmtId="0" fontId="23" fillId="0" borderId="0" xfId="0" applyFont="1" applyFill="1" applyBorder="1" applyAlignment="1" applyProtection="1">
      <alignment horizontal="left" vertical="center" wrapText="1" shrinkToFit="1"/>
      <protection/>
    </xf>
    <xf numFmtId="3" fontId="32" fillId="0" borderId="0" xfId="0" applyNumberFormat="1" applyFont="1" applyFill="1" applyBorder="1" applyAlignment="1" applyProtection="1">
      <alignment horizontal="right" vertical="center" wrapText="1"/>
      <protection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/>
      <protection/>
    </xf>
    <xf numFmtId="0" fontId="12" fillId="2" borderId="0" xfId="20" applyFont="1" applyFill="1" applyBorder="1" applyProtection="1">
      <alignment/>
      <protection/>
    </xf>
    <xf numFmtId="3" fontId="19" fillId="2" borderId="0" xfId="22" applyNumberFormat="1" applyFont="1" applyFill="1" applyBorder="1" applyProtection="1">
      <alignment/>
      <protection/>
    </xf>
    <xf numFmtId="3" fontId="12" fillId="2" borderId="0" xfId="22" applyNumberFormat="1" applyFont="1" applyFill="1" applyBorder="1" applyProtection="1">
      <alignment/>
      <protection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44" fillId="0" borderId="38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59" xfId="0" applyFont="1" applyBorder="1" applyAlignment="1">
      <alignment/>
    </xf>
    <xf numFmtId="0" fontId="44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0" borderId="0" xfId="19">
      <alignment/>
      <protection/>
    </xf>
    <xf numFmtId="0" fontId="2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2" fillId="0" borderId="0" xfId="19" applyFont="1" applyFill="1" applyBorder="1" applyAlignment="1">
      <alignment vertical="center" wrapText="1"/>
      <protection/>
    </xf>
    <xf numFmtId="0" fontId="53" fillId="0" borderId="0" xfId="19" applyFont="1" applyFill="1" applyBorder="1" applyAlignment="1">
      <alignment horizontal="center" vertical="center"/>
      <protection/>
    </xf>
    <xf numFmtId="0" fontId="5" fillId="0" borderId="0" xfId="19" applyFont="1">
      <alignment/>
      <protection/>
    </xf>
    <xf numFmtId="0" fontId="5" fillId="0" borderId="0" xfId="19" applyFont="1" applyFill="1" applyBorder="1">
      <alignment/>
      <protection/>
    </xf>
    <xf numFmtId="0" fontId="12" fillId="2" borderId="63" xfId="0" applyFont="1" applyFill="1" applyBorder="1" applyAlignment="1">
      <alignment/>
    </xf>
    <xf numFmtId="0" fontId="12" fillId="2" borderId="2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2" fillId="2" borderId="47" xfId="0" applyFont="1" applyFill="1" applyBorder="1" applyAlignment="1">
      <alignment/>
    </xf>
    <xf numFmtId="0" fontId="12" fillId="2" borderId="16" xfId="0" applyFont="1" applyFill="1" applyBorder="1" applyAlignment="1">
      <alignment horizontal="center" vertical="top" wrapText="1"/>
    </xf>
    <xf numFmtId="0" fontId="12" fillId="2" borderId="47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37" fillId="2" borderId="3" xfId="0" applyFont="1" applyFill="1" applyBorder="1" applyAlignment="1">
      <alignment vertical="top" wrapText="1"/>
    </xf>
    <xf numFmtId="0" fontId="28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22" fillId="0" borderId="0" xfId="19" applyFont="1">
      <alignment/>
      <protection/>
    </xf>
    <xf numFmtId="0" fontId="53" fillId="0" borderId="0" xfId="0" applyFont="1" applyFill="1" applyAlignment="1">
      <alignment horizontal="justify"/>
    </xf>
    <xf numFmtId="0" fontId="54" fillId="0" borderId="7" xfId="0" applyFont="1" applyFill="1" applyBorder="1" applyAlignment="1">
      <alignment horizontal="center" vertical="top" wrapText="1"/>
    </xf>
    <xf numFmtId="0" fontId="53" fillId="0" borderId="7" xfId="0" applyFont="1" applyFill="1" applyBorder="1" applyAlignment="1" applyProtection="1">
      <alignment horizontal="justify" vertical="top" wrapText="1"/>
      <protection locked="0"/>
    </xf>
    <xf numFmtId="0" fontId="53" fillId="0" borderId="9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4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top" wrapText="1"/>
    </xf>
    <xf numFmtId="0" fontId="54" fillId="0" borderId="8" xfId="0" applyFont="1" applyFill="1" applyBorder="1" applyAlignment="1">
      <alignment horizontal="center" vertical="top" wrapText="1"/>
    </xf>
    <xf numFmtId="0" fontId="53" fillId="0" borderId="3" xfId="0" applyFont="1" applyFill="1" applyBorder="1" applyAlignment="1" applyProtection="1">
      <alignment horizontal="justify" vertical="top" wrapText="1"/>
      <protection locked="0"/>
    </xf>
    <xf numFmtId="3" fontId="53" fillId="0" borderId="3" xfId="0" applyNumberFormat="1" applyFont="1" applyFill="1" applyBorder="1" applyAlignment="1" applyProtection="1">
      <alignment horizontal="justify" vertical="top" wrapText="1"/>
      <protection locked="0"/>
    </xf>
    <xf numFmtId="185" fontId="53" fillId="0" borderId="3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8" xfId="0" applyFont="1" applyFill="1" applyBorder="1" applyAlignment="1" applyProtection="1">
      <alignment horizontal="justify" vertical="top" wrapText="1"/>
      <protection locked="0"/>
    </xf>
    <xf numFmtId="0" fontId="53" fillId="0" borderId="10" xfId="0" applyFont="1" applyFill="1" applyBorder="1" applyAlignment="1" applyProtection="1">
      <alignment horizontal="justify" vertical="top" wrapText="1"/>
      <protection locked="0"/>
    </xf>
    <xf numFmtId="3" fontId="53" fillId="0" borderId="10" xfId="0" applyNumberFormat="1" applyFont="1" applyFill="1" applyBorder="1" applyAlignment="1" applyProtection="1">
      <alignment horizontal="justify" vertical="top" wrapText="1"/>
      <protection locked="0"/>
    </xf>
    <xf numFmtId="185" fontId="53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11" xfId="0" applyFont="1" applyFill="1" applyBorder="1" applyAlignment="1" applyProtection="1">
      <alignment horizontal="justify" vertical="top" wrapText="1"/>
      <protection locked="0"/>
    </xf>
    <xf numFmtId="0" fontId="12" fillId="0" borderId="63" xfId="19" applyFont="1" applyFill="1" applyBorder="1">
      <alignment/>
      <protection/>
    </xf>
    <xf numFmtId="0" fontId="12" fillId="0" borderId="23" xfId="19" applyFont="1" applyFill="1" applyBorder="1" applyAlignment="1">
      <alignment wrapText="1"/>
      <protection/>
    </xf>
    <xf numFmtId="0" fontId="2" fillId="0" borderId="0" xfId="19" applyFill="1">
      <alignment/>
      <protection/>
    </xf>
    <xf numFmtId="0" fontId="12" fillId="0" borderId="47" xfId="19" applyFont="1" applyFill="1" applyBorder="1">
      <alignment/>
      <protection/>
    </xf>
    <xf numFmtId="0" fontId="12" fillId="0" borderId="16" xfId="19" applyFont="1" applyFill="1" applyBorder="1" applyAlignment="1">
      <alignment wrapText="1"/>
      <protection/>
    </xf>
    <xf numFmtId="0" fontId="12" fillId="0" borderId="47" xfId="19" applyFont="1" applyFill="1" applyBorder="1" applyAlignment="1">
      <alignment horizontal="center"/>
      <protection/>
    </xf>
    <xf numFmtId="0" fontId="12" fillId="0" borderId="3" xfId="19" applyFont="1" applyFill="1" applyBorder="1" applyAlignment="1">
      <alignment horizontal="center" vertical="top"/>
      <protection/>
    </xf>
    <xf numFmtId="0" fontId="12" fillId="0" borderId="29" xfId="19" applyFont="1" applyFill="1" applyBorder="1" applyAlignment="1">
      <alignment horizontal="center"/>
      <protection/>
    </xf>
    <xf numFmtId="0" fontId="12" fillId="0" borderId="30" xfId="19" applyFont="1" applyFill="1" applyBorder="1" applyAlignment="1">
      <alignment horizontal="center"/>
      <protection/>
    </xf>
    <xf numFmtId="0" fontId="12" fillId="0" borderId="3" xfId="19" applyFont="1" applyFill="1" applyBorder="1" applyAlignment="1">
      <alignment horizontal="center"/>
      <protection/>
    </xf>
    <xf numFmtId="0" fontId="5" fillId="0" borderId="29" xfId="19" applyFont="1" applyFill="1" applyBorder="1">
      <alignment/>
      <protection/>
    </xf>
    <xf numFmtId="0" fontId="5" fillId="0" borderId="3" xfId="19" applyFont="1" applyFill="1" applyBorder="1">
      <alignment/>
      <protection/>
    </xf>
    <xf numFmtId="0" fontId="5" fillId="0" borderId="30" xfId="19" applyFont="1" applyFill="1" applyBorder="1">
      <alignment/>
      <protection/>
    </xf>
    <xf numFmtId="1" fontId="19" fillId="0" borderId="11" xfId="0" applyNumberFormat="1" applyFont="1" applyFill="1" applyBorder="1" applyAlignment="1" applyProtection="1">
      <alignment horizontal="right"/>
      <protection locked="0"/>
    </xf>
    <xf numFmtId="0" fontId="24" fillId="2" borderId="4" xfId="0" applyFont="1" applyFill="1" applyBorder="1" applyAlignment="1" applyProtection="1">
      <alignment horizontal="center" vertical="center" wrapText="1"/>
      <protection/>
    </xf>
    <xf numFmtId="0" fontId="44" fillId="0" borderId="56" xfId="0" applyFont="1" applyBorder="1" applyAlignment="1">
      <alignment/>
    </xf>
    <xf numFmtId="0" fontId="24" fillId="2" borderId="7" xfId="0" applyFont="1" applyFill="1" applyBorder="1" applyAlignment="1" applyProtection="1">
      <alignment horizontal="centerContinuous"/>
      <protection/>
    </xf>
    <xf numFmtId="0" fontId="24" fillId="2" borderId="8" xfId="0" applyFont="1" applyFill="1" applyBorder="1" applyAlignment="1" applyProtection="1">
      <alignment horizontal="center"/>
      <protection/>
    </xf>
    <xf numFmtId="0" fontId="44" fillId="0" borderId="8" xfId="0" applyFont="1" applyBorder="1" applyAlignment="1">
      <alignment/>
    </xf>
    <xf numFmtId="0" fontId="44" fillId="0" borderId="7" xfId="0" applyFont="1" applyFill="1" applyBorder="1" applyAlignment="1" applyProtection="1">
      <alignment horizontal="left" vertical="center" wrapText="1"/>
      <protection/>
    </xf>
    <xf numFmtId="0" fontId="51" fillId="0" borderId="8" xfId="0" applyFont="1" applyBorder="1" applyAlignment="1">
      <alignment/>
    </xf>
    <xf numFmtId="0" fontId="44" fillId="0" borderId="25" xfId="0" applyFont="1" applyBorder="1" applyAlignment="1">
      <alignment wrapText="1"/>
    </xf>
    <xf numFmtId="0" fontId="52" fillId="0" borderId="8" xfId="0" applyFont="1" applyFill="1" applyBorder="1" applyAlignment="1">
      <alignment/>
    </xf>
    <xf numFmtId="0" fontId="44" fillId="0" borderId="52" xfId="0" applyFont="1" applyFill="1" applyBorder="1" applyAlignment="1" applyProtection="1">
      <alignment horizontal="left"/>
      <protection/>
    </xf>
    <xf numFmtId="0" fontId="24" fillId="0" borderId="7" xfId="0" applyFont="1" applyFill="1" applyBorder="1" applyAlignment="1" applyProtection="1">
      <alignment horizontal="center" vertical="center"/>
      <protection/>
    </xf>
    <xf numFmtId="0" fontId="52" fillId="0" borderId="57" xfId="0" applyFont="1" applyBorder="1" applyAlignment="1">
      <alignment/>
    </xf>
    <xf numFmtId="0" fontId="44" fillId="0" borderId="22" xfId="0" applyFont="1" applyFill="1" applyBorder="1" applyAlignment="1" applyProtection="1">
      <alignment vertical="center" wrapText="1"/>
      <protection/>
    </xf>
    <xf numFmtId="0" fontId="52" fillId="0" borderId="8" xfId="0" applyFont="1" applyBorder="1" applyAlignment="1">
      <alignment/>
    </xf>
    <xf numFmtId="0" fontId="44" fillId="0" borderId="22" xfId="0" applyFont="1" applyFill="1" applyBorder="1" applyAlignment="1" applyProtection="1">
      <alignment horizontal="left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4" fillId="0" borderId="7" xfId="0" applyFont="1" applyFill="1" applyBorder="1" applyAlignment="1" applyProtection="1">
      <alignment vertical="center" wrapText="1"/>
      <protection/>
    </xf>
    <xf numFmtId="0" fontId="24" fillId="0" borderId="7" xfId="0" applyFont="1" applyBorder="1" applyAlignment="1">
      <alignment horizontal="center"/>
    </xf>
    <xf numFmtId="0" fontId="44" fillId="0" borderId="7" xfId="0" applyFont="1" applyBorder="1" applyAlignment="1">
      <alignment wrapText="1"/>
    </xf>
    <xf numFmtId="0" fontId="44" fillId="0" borderId="9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68" xfId="0" applyFont="1" applyBorder="1" applyAlignment="1">
      <alignment wrapText="1"/>
    </xf>
    <xf numFmtId="0" fontId="44" fillId="0" borderId="34" xfId="0" applyFont="1" applyBorder="1" applyAlignment="1">
      <alignment/>
    </xf>
    <xf numFmtId="0" fontId="44" fillId="0" borderId="44" xfId="0" applyFont="1" applyBorder="1" applyAlignment="1">
      <alignment/>
    </xf>
    <xf numFmtId="0" fontId="24" fillId="0" borderId="4" xfId="0" applyFont="1" applyBorder="1" applyAlignment="1">
      <alignment horizontal="center"/>
    </xf>
    <xf numFmtId="0" fontId="44" fillId="0" borderId="5" xfId="0" applyFont="1" applyBorder="1" applyAlignment="1">
      <alignment/>
    </xf>
    <xf numFmtId="0" fontId="44" fillId="0" borderId="6" xfId="0" applyFont="1" applyBorder="1" applyAlignment="1">
      <alignment/>
    </xf>
    <xf numFmtId="0" fontId="15" fillId="2" borderId="8" xfId="0" applyFont="1" applyFill="1" applyBorder="1" applyAlignment="1" applyProtection="1">
      <alignment horizontal="center" vertical="center" wrapText="1"/>
      <protection/>
    </xf>
    <xf numFmtId="16" fontId="12" fillId="0" borderId="69" xfId="0" applyNumberFormat="1" applyFont="1" applyBorder="1" applyAlignment="1">
      <alignment horizontal="center" vertical="top"/>
    </xf>
    <xf numFmtId="0" fontId="5" fillId="0" borderId="8" xfId="0" applyFont="1" applyBorder="1" applyAlignment="1">
      <alignment/>
    </xf>
    <xf numFmtId="16" fontId="12" fillId="0" borderId="52" xfId="0" applyNumberFormat="1" applyFont="1" applyBorder="1" applyAlignment="1">
      <alignment horizontal="center" vertical="top"/>
    </xf>
    <xf numFmtId="16" fontId="12" fillId="0" borderId="68" xfId="0" applyNumberFormat="1" applyFont="1" applyBorder="1" applyAlignment="1">
      <alignment horizontal="center" vertical="top"/>
    </xf>
    <xf numFmtId="0" fontId="12" fillId="2" borderId="10" xfId="0" applyFont="1" applyFill="1" applyBorder="1" applyAlignment="1" applyProtection="1">
      <alignment horizontal="left" indent="1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5" fillId="0" borderId="3" xfId="0" applyNumberFormat="1" applyFont="1" applyFill="1" applyBorder="1" applyAlignment="1" applyProtection="1">
      <alignment horizontal="center" vertical="top"/>
      <protection/>
    </xf>
    <xf numFmtId="0" fontId="55" fillId="0" borderId="3" xfId="0" applyNumberFormat="1" applyFont="1" applyFill="1" applyBorder="1" applyAlignment="1" applyProtection="1">
      <alignment horizontal="left" vertical="top" indent="7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horizontal="left" vertical="center" indent="2"/>
      <protection/>
    </xf>
    <xf numFmtId="0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44" fillId="0" borderId="3" xfId="0" applyNumberFormat="1" applyFont="1" applyFill="1" applyBorder="1" applyAlignment="1" applyProtection="1">
      <alignment horizontal="left" vertical="top"/>
      <protection/>
    </xf>
    <xf numFmtId="0" fontId="44" fillId="0" borderId="3" xfId="0" applyNumberFormat="1" applyFont="1" applyFill="1" applyBorder="1" applyAlignment="1" applyProtection="1">
      <alignment horizontal="left" vertical="top" indent="6"/>
      <protection/>
    </xf>
    <xf numFmtId="0" fontId="44" fillId="0" borderId="3" xfId="0" applyNumberFormat="1" applyFont="1" applyFill="1" applyBorder="1" applyAlignment="1" applyProtection="1">
      <alignment horizontal="left" vertical="top" indent="7"/>
      <protection/>
    </xf>
    <xf numFmtId="0" fontId="44" fillId="0" borderId="3" xfId="0" applyNumberFormat="1" applyFont="1" applyFill="1" applyBorder="1" applyAlignment="1" applyProtection="1">
      <alignment horizontal="center" vertical="top"/>
      <protection/>
    </xf>
    <xf numFmtId="0" fontId="44" fillId="0" borderId="3" xfId="0" applyNumberFormat="1" applyFont="1" applyFill="1" applyBorder="1" applyAlignment="1" applyProtection="1">
      <alignment horizontal="left" indent="7"/>
      <protection/>
    </xf>
    <xf numFmtId="0" fontId="44" fillId="0" borderId="3" xfId="0" applyNumberFormat="1" applyFont="1" applyFill="1" applyBorder="1" applyAlignment="1" applyProtection="1">
      <alignment horizontal="left" vertical="center" indent="7"/>
      <protection/>
    </xf>
    <xf numFmtId="0" fontId="44" fillId="0" borderId="3" xfId="0" applyNumberFormat="1" applyFont="1" applyFill="1" applyBorder="1" applyAlignment="1" applyProtection="1">
      <alignment horizontal="left" vertical="top" wrapText="1"/>
      <protection/>
    </xf>
    <xf numFmtId="0" fontId="44" fillId="0" borderId="3" xfId="0" applyNumberFormat="1" applyFont="1" applyFill="1" applyBorder="1" applyAlignment="1" applyProtection="1">
      <alignment horizontal="left" vertical="top" indent="5"/>
      <protection/>
    </xf>
    <xf numFmtId="0" fontId="56" fillId="0" borderId="3" xfId="0" applyNumberFormat="1" applyFont="1" applyFill="1" applyBorder="1" applyAlignment="1" applyProtection="1">
      <alignment horizontal="center"/>
      <protection/>
    </xf>
    <xf numFmtId="0" fontId="57" fillId="0" borderId="3" xfId="0" applyNumberFormat="1" applyFont="1" applyFill="1" applyBorder="1" applyAlignment="1" applyProtection="1">
      <alignment horizontal="center" vertical="center"/>
      <protection/>
    </xf>
    <xf numFmtId="0" fontId="44" fillId="0" borderId="23" xfId="0" applyNumberFormat="1" applyFont="1" applyFill="1" applyBorder="1" applyAlignment="1" applyProtection="1">
      <alignment horizontal="center" vertical="top"/>
      <protection/>
    </xf>
    <xf numFmtId="0" fontId="7" fillId="2" borderId="0" xfId="22" applyFont="1" applyFill="1" applyAlignment="1" applyProtection="1">
      <alignment wrapText="1"/>
      <protection/>
    </xf>
    <xf numFmtId="0" fontId="6" fillId="2" borderId="0" xfId="22" applyFont="1" applyFill="1" applyAlignment="1" applyProtection="1">
      <alignment horizontal="center"/>
      <protection/>
    </xf>
    <xf numFmtId="0" fontId="5" fillId="2" borderId="1" xfId="22" applyFont="1" applyFill="1" applyBorder="1" applyAlignment="1" applyProtection="1">
      <alignment horizontal="left"/>
      <protection locked="0"/>
    </xf>
    <xf numFmtId="0" fontId="7" fillId="2" borderId="0" xfId="22" applyFont="1" applyFill="1" applyBorder="1" applyAlignment="1" applyProtection="1">
      <alignment horizontal="left"/>
      <protection/>
    </xf>
    <xf numFmtId="0" fontId="7" fillId="2" borderId="0" xfId="22" applyFont="1" applyFill="1" applyBorder="1" applyAlignment="1" applyProtection="1">
      <alignment horizontal="center"/>
      <protection/>
    </xf>
    <xf numFmtId="0" fontId="7" fillId="2" borderId="0" xfId="22" applyFont="1" applyFill="1" applyBorder="1" applyAlignment="1" applyProtection="1">
      <alignment horizontal="left"/>
      <protection locked="0"/>
    </xf>
    <xf numFmtId="0" fontId="28" fillId="0" borderId="45" xfId="21" applyFont="1" applyFill="1" applyBorder="1" applyAlignment="1">
      <alignment horizontal="center" vertical="center" wrapText="1"/>
      <protection/>
    </xf>
    <xf numFmtId="185" fontId="5" fillId="2" borderId="46" xfId="0" applyNumberFormat="1" applyFont="1" applyFill="1" applyBorder="1" applyAlignment="1" applyProtection="1">
      <alignment horizontal="center" vertical="center" wrapText="1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7" fillId="2" borderId="1" xfId="22" applyFont="1" applyFill="1" applyBorder="1" applyAlignment="1" applyProtection="1">
      <alignment horizontal="left" wrapText="1"/>
      <protection locked="0"/>
    </xf>
    <xf numFmtId="0" fontId="7" fillId="2" borderId="0" xfId="22" applyFont="1" applyFill="1" applyAlignment="1" applyProtection="1">
      <alignment horizontal="left" wrapText="1"/>
      <protection/>
    </xf>
    <xf numFmtId="0" fontId="7" fillId="2" borderId="2" xfId="22" applyFont="1" applyFill="1" applyBorder="1" applyAlignment="1" applyProtection="1">
      <alignment horizontal="center"/>
      <protection locked="0"/>
    </xf>
    <xf numFmtId="0" fontId="7" fillId="2" borderId="0" xfId="22" applyFont="1" applyFill="1" applyAlignment="1" applyProtection="1">
      <alignment horizontal="left"/>
      <protection/>
    </xf>
    <xf numFmtId="0" fontId="12" fillId="2" borderId="0" xfId="22" applyFont="1" applyFill="1" applyBorder="1" applyAlignment="1" applyProtection="1">
      <alignment horizontal="left"/>
      <protection/>
    </xf>
    <xf numFmtId="183" fontId="5" fillId="2" borderId="0" xfId="22" applyNumberFormat="1" applyFont="1" applyFill="1" applyAlignment="1" applyProtection="1">
      <alignment horizontal="right"/>
      <protection/>
    </xf>
    <xf numFmtId="0" fontId="6" fillId="2" borderId="0" xfId="22" applyFont="1" applyFill="1" applyAlignment="1" applyProtection="1">
      <alignment horizontal="center" vertical="center"/>
      <protection/>
    </xf>
    <xf numFmtId="184" fontId="7" fillId="2" borderId="0" xfId="22" applyNumberFormat="1" applyFont="1" applyFill="1" applyAlignment="1" applyProtection="1">
      <alignment horizontal="right"/>
      <protection/>
    </xf>
    <xf numFmtId="0" fontId="7" fillId="2" borderId="2" xfId="22" applyFont="1" applyFill="1" applyBorder="1" applyAlignment="1" applyProtection="1">
      <alignment horizontal="left" wrapText="1"/>
      <protection locked="0"/>
    </xf>
    <xf numFmtId="0" fontId="7" fillId="2" borderId="0" xfId="22" applyFont="1" applyFill="1" applyBorder="1" applyAlignment="1" applyProtection="1">
      <alignment horizontal="left"/>
      <protection/>
    </xf>
    <xf numFmtId="0" fontId="6" fillId="2" borderId="0" xfId="22" applyFont="1" applyFill="1" applyBorder="1" applyAlignment="1" applyProtection="1">
      <alignment horizontal="left"/>
      <protection/>
    </xf>
    <xf numFmtId="183" fontId="7" fillId="2" borderId="0" xfId="22" applyNumberFormat="1" applyFont="1" applyFill="1" applyBorder="1" applyAlignment="1" applyProtection="1">
      <alignment horizontal="right"/>
      <protection/>
    </xf>
    <xf numFmtId="0" fontId="6" fillId="2" borderId="0" xfId="22" applyFont="1" applyFill="1" applyBorder="1" applyAlignment="1" applyProtection="1">
      <alignment horizontal="center" vertical="center"/>
      <protection/>
    </xf>
    <xf numFmtId="182" fontId="7" fillId="2" borderId="0" xfId="22" applyNumberFormat="1" applyFont="1" applyFill="1" applyBorder="1" applyAlignment="1" applyProtection="1">
      <alignment horizontal="center"/>
      <protection locked="0"/>
    </xf>
    <xf numFmtId="0" fontId="7" fillId="2" borderId="3" xfId="22" applyFont="1" applyFill="1" applyBorder="1" applyAlignment="1" applyProtection="1">
      <alignment horizontal="center" vertical="center"/>
      <protection/>
    </xf>
    <xf numFmtId="0" fontId="7" fillId="2" borderId="3" xfId="22" applyFont="1" applyFill="1" applyBorder="1" applyAlignment="1" applyProtection="1">
      <alignment horizontal="center" vertical="center" wrapText="1"/>
      <protection/>
    </xf>
    <xf numFmtId="0" fontId="4" fillId="2" borderId="47" xfId="22" applyFont="1" applyFill="1" applyBorder="1" applyAlignment="1" applyProtection="1">
      <alignment horizontal="center"/>
      <protection locked="0"/>
    </xf>
    <xf numFmtId="0" fontId="4" fillId="2" borderId="28" xfId="22" applyFont="1" applyFill="1" applyBorder="1" applyAlignment="1" applyProtection="1">
      <alignment horizontal="center"/>
      <protection/>
    </xf>
    <xf numFmtId="181" fontId="4" fillId="2" borderId="0" xfId="22" applyNumberFormat="1" applyFont="1" applyFill="1" applyBorder="1" applyAlignment="1" applyProtection="1">
      <alignment horizontal="center"/>
      <protection locked="0"/>
    </xf>
    <xf numFmtId="0" fontId="9" fillId="2" borderId="1" xfId="22" applyFont="1" applyFill="1" applyBorder="1" applyAlignment="1" applyProtection="1">
      <alignment horizontal="left"/>
      <protection locked="0"/>
    </xf>
    <xf numFmtId="0" fontId="7" fillId="2" borderId="0" xfId="22" applyFont="1" applyFill="1" applyAlignment="1" applyProtection="1">
      <alignment horizontal="left" vertical="top" wrapText="1"/>
      <protection/>
    </xf>
    <xf numFmtId="0" fontId="4" fillId="2" borderId="1" xfId="22" applyFont="1" applyFill="1" applyBorder="1" applyAlignment="1" applyProtection="1">
      <alignment horizontal="center"/>
      <protection locked="0"/>
    </xf>
    <xf numFmtId="0" fontId="4" fillId="2" borderId="48" xfId="22" applyFont="1" applyFill="1" applyBorder="1" applyAlignment="1" applyProtection="1">
      <alignment horizontal="center"/>
      <protection locked="0"/>
    </xf>
    <xf numFmtId="0" fontId="6" fillId="2" borderId="0" xfId="22" applyFont="1" applyFill="1" applyBorder="1" applyAlignment="1" applyProtection="1">
      <alignment horizontal="left"/>
      <protection locked="0"/>
    </xf>
    <xf numFmtId="0" fontId="7" fillId="2" borderId="3" xfId="22" applyFont="1" applyFill="1" applyBorder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/>
      <protection/>
    </xf>
    <xf numFmtId="0" fontId="7" fillId="2" borderId="0" xfId="22" applyFont="1" applyFill="1" applyAlignment="1" applyProtection="1">
      <alignment horizontal="center"/>
      <protection/>
    </xf>
    <xf numFmtId="0" fontId="7" fillId="2" borderId="48" xfId="22" applyFont="1" applyFill="1" applyBorder="1" applyAlignment="1" applyProtection="1">
      <alignment horizontal="center"/>
      <protection locked="0"/>
    </xf>
    <xf numFmtId="0" fontId="7" fillId="2" borderId="0" xfId="22" applyFont="1" applyFill="1" applyBorder="1" applyAlignment="1" applyProtection="1">
      <alignment horizontal="center"/>
      <protection locked="0"/>
    </xf>
    <xf numFmtId="0" fontId="7" fillId="2" borderId="0" xfId="22" applyFont="1" applyFill="1" applyBorder="1" applyAlignment="1" applyProtection="1">
      <alignment horizontal="left" vertical="top" wrapText="1"/>
      <protection/>
    </xf>
    <xf numFmtId="0" fontId="7" fillId="2" borderId="0" xfId="22" applyFont="1" applyFill="1" applyBorder="1" applyAlignment="1" applyProtection="1">
      <alignment horizontal="center"/>
      <protection/>
    </xf>
    <xf numFmtId="0" fontId="7" fillId="2" borderId="1" xfId="22" applyFont="1" applyFill="1" applyBorder="1" applyAlignment="1" applyProtection="1">
      <alignment horizontal="center"/>
      <protection locked="0"/>
    </xf>
    <xf numFmtId="0" fontId="4" fillId="2" borderId="0" xfId="22" applyFont="1" applyFill="1" applyAlignment="1" applyProtection="1">
      <alignment horizontal="left" vertical="top" wrapText="1"/>
      <protection/>
    </xf>
    <xf numFmtId="0" fontId="7" fillId="2" borderId="64" xfId="22" applyFont="1" applyFill="1" applyBorder="1" applyAlignment="1" applyProtection="1">
      <alignment horizontal="center"/>
      <protection locked="0"/>
    </xf>
    <xf numFmtId="0" fontId="7" fillId="2" borderId="51" xfId="22" applyFont="1" applyFill="1" applyBorder="1" applyAlignment="1" applyProtection="1">
      <alignment horizontal="center"/>
      <protection locked="0"/>
    </xf>
    <xf numFmtId="0" fontId="7" fillId="2" borderId="47" xfId="22" applyFont="1" applyFill="1" applyBorder="1" applyAlignment="1" applyProtection="1">
      <alignment horizontal="center"/>
      <protection locked="0"/>
    </xf>
    <xf numFmtId="0" fontId="7" fillId="2" borderId="63" xfId="22" applyFont="1" applyFill="1" applyBorder="1" applyAlignment="1" applyProtection="1">
      <alignment horizontal="center"/>
      <protection locked="0"/>
    </xf>
    <xf numFmtId="0" fontId="7" fillId="2" borderId="61" xfId="22" applyFont="1" applyFill="1" applyBorder="1" applyAlignment="1" applyProtection="1">
      <alignment horizontal="center"/>
      <protection locked="0"/>
    </xf>
    <xf numFmtId="0" fontId="7" fillId="2" borderId="30" xfId="22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0" fillId="0" borderId="0" xfId="0" applyFont="1" applyAlignment="1">
      <alignment/>
    </xf>
    <xf numFmtId="0" fontId="61" fillId="2" borderId="0" xfId="22" applyFont="1" applyFill="1" applyAlignment="1" applyProtection="1">
      <alignment horizontal="left"/>
      <protection/>
    </xf>
    <xf numFmtId="0" fontId="61" fillId="2" borderId="0" xfId="22" applyFont="1" applyFill="1" applyAlignment="1" applyProtection="1">
      <alignment horizontal="right"/>
      <protection/>
    </xf>
    <xf numFmtId="0" fontId="62" fillId="0" borderId="0" xfId="0" applyFont="1" applyAlignment="1">
      <alignment/>
    </xf>
    <xf numFmtId="0" fontId="62" fillId="2" borderId="0" xfId="22" applyFont="1" applyFill="1" applyAlignment="1" applyProtection="1">
      <alignment horizontal="right"/>
      <protection/>
    </xf>
    <xf numFmtId="0" fontId="63" fillId="2" borderId="0" xfId="22" applyFont="1" applyFill="1" applyProtection="1">
      <alignment/>
      <protection/>
    </xf>
    <xf numFmtId="0" fontId="63" fillId="0" borderId="0" xfId="0" applyFont="1" applyAlignment="1">
      <alignment/>
    </xf>
    <xf numFmtId="0" fontId="63" fillId="2" borderId="0" xfId="22" applyFont="1" applyFill="1" applyAlignment="1" applyProtection="1">
      <alignment horizontal="left"/>
      <protection/>
    </xf>
    <xf numFmtId="0" fontId="23" fillId="2" borderId="0" xfId="22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64" fillId="0" borderId="0" xfId="19" applyFont="1">
      <alignment/>
      <protection/>
    </xf>
    <xf numFmtId="0" fontId="61" fillId="2" borderId="0" xfId="22" applyFont="1" applyFill="1" applyBorder="1" applyAlignment="1" applyProtection="1">
      <alignment/>
      <protection/>
    </xf>
    <xf numFmtId="0" fontId="31" fillId="2" borderId="0" xfId="0" applyFont="1" applyFill="1" applyAlignment="1" applyProtection="1">
      <alignment horizontal="left"/>
      <protection/>
    </xf>
    <xf numFmtId="0" fontId="31" fillId="2" borderId="0" xfId="22" applyFont="1" applyFill="1" applyAlignment="1" applyProtection="1">
      <alignment horizontal="left"/>
      <protection/>
    </xf>
    <xf numFmtId="0" fontId="31" fillId="2" borderId="0" xfId="22" applyFont="1" applyFill="1" applyProtection="1">
      <alignment/>
      <protection/>
    </xf>
    <xf numFmtId="0" fontId="31" fillId="2" borderId="0" xfId="22" applyFont="1" applyFill="1" applyAlignment="1" applyProtection="1">
      <alignment horizontal="right"/>
      <protection/>
    </xf>
    <xf numFmtId="0" fontId="61" fillId="2" borderId="0" xfId="22" applyFont="1" applyFill="1" applyAlignment="1" applyProtection="1">
      <alignment horizontal="left"/>
      <protection/>
    </xf>
    <xf numFmtId="0" fontId="61" fillId="2" borderId="0" xfId="22" applyFont="1" applyFill="1" applyProtection="1">
      <alignment/>
      <protection/>
    </xf>
    <xf numFmtId="0" fontId="63" fillId="0" borderId="0" xfId="0" applyFont="1" applyAlignment="1">
      <alignment/>
    </xf>
    <xf numFmtId="0" fontId="31" fillId="2" borderId="0" xfId="0" applyFont="1" applyFill="1" applyAlignment="1" applyProtection="1">
      <alignment/>
      <protection/>
    </xf>
    <xf numFmtId="183" fontId="31" fillId="2" borderId="0" xfId="22" applyNumberFormat="1" applyFont="1" applyFill="1" applyAlignment="1" applyProtection="1">
      <alignment/>
      <protection/>
    </xf>
    <xf numFmtId="0" fontId="61" fillId="2" borderId="0" xfId="0" applyFont="1" applyFill="1" applyAlignment="1" applyProtection="1">
      <alignment horizontal="left"/>
      <protection/>
    </xf>
    <xf numFmtId="0" fontId="61" fillId="2" borderId="0" xfId="22" applyFont="1" applyFill="1" applyAlignment="1" applyProtection="1">
      <alignment horizontal="right"/>
      <protection/>
    </xf>
    <xf numFmtId="0" fontId="61" fillId="0" borderId="0" xfId="0" applyFont="1" applyFill="1" applyAlignment="1" applyProtection="1">
      <alignment vertical="center"/>
      <protection/>
    </xf>
    <xf numFmtId="0" fontId="31" fillId="0" borderId="0" xfId="18" applyFont="1">
      <alignment/>
      <protection/>
    </xf>
    <xf numFmtId="0" fontId="61" fillId="0" borderId="0" xfId="18" applyFont="1">
      <alignment/>
      <protection/>
    </xf>
    <xf numFmtId="0" fontId="56" fillId="0" borderId="16" xfId="0" applyNumberFormat="1" applyFont="1" applyFill="1" applyBorder="1" applyAlignment="1" applyProtection="1">
      <alignment horizontal="center"/>
      <protection/>
    </xf>
    <xf numFmtId="0" fontId="57" fillId="0" borderId="16" xfId="0" applyNumberFormat="1" applyFont="1" applyFill="1" applyBorder="1" applyAlignment="1" applyProtection="1">
      <alignment horizontal="center" vertical="center"/>
      <protection/>
    </xf>
    <xf numFmtId="0" fontId="44" fillId="0" borderId="30" xfId="0" applyNumberFormat="1" applyFont="1" applyFill="1" applyBorder="1" applyAlignment="1" applyProtection="1">
      <alignment horizontal="left" vertical="top"/>
      <protection/>
    </xf>
    <xf numFmtId="0" fontId="44" fillId="0" borderId="30" xfId="0" applyNumberFormat="1" applyFont="1" applyFill="1" applyBorder="1" applyAlignment="1" applyProtection="1">
      <alignment horizontal="left" vertical="top" indent="6"/>
      <protection/>
    </xf>
    <xf numFmtId="0" fontId="44" fillId="0" borderId="30" xfId="0" applyNumberFormat="1" applyFont="1" applyFill="1" applyBorder="1" applyAlignment="1" applyProtection="1">
      <alignment horizontal="left" vertical="top" indent="7"/>
      <protection/>
    </xf>
    <xf numFmtId="0" fontId="44" fillId="0" borderId="30" xfId="0" applyNumberFormat="1" applyFont="1" applyFill="1" applyBorder="1" applyAlignment="1" applyProtection="1">
      <alignment horizontal="left" indent="7"/>
      <protection/>
    </xf>
    <xf numFmtId="0" fontId="12" fillId="0" borderId="3" xfId="0" applyFont="1" applyFill="1" applyBorder="1" applyAlignment="1">
      <alignment vertical="center" wrapText="1"/>
    </xf>
    <xf numFmtId="0" fontId="28" fillId="0" borderId="70" xfId="21" applyFont="1" applyBorder="1" applyAlignment="1">
      <alignment horizontal="center" vertical="center" wrapText="1"/>
      <protection/>
    </xf>
    <xf numFmtId="0" fontId="61" fillId="0" borderId="0" xfId="21" applyFont="1">
      <alignment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61" fillId="0" borderId="0" xfId="22" applyFont="1" applyFill="1" applyBorder="1" applyProtection="1">
      <alignment/>
      <protection locked="0"/>
    </xf>
    <xf numFmtId="0" fontId="61" fillId="0" borderId="0" xfId="0" applyFont="1" applyFill="1" applyBorder="1" applyAlignment="1" applyProtection="1">
      <alignment/>
      <protection/>
    </xf>
    <xf numFmtId="0" fontId="61" fillId="0" borderId="0" xfId="0" applyFont="1" applyAlignment="1">
      <alignment horizontal="left"/>
    </xf>
    <xf numFmtId="0" fontId="61" fillId="2" borderId="0" xfId="0" applyFont="1" applyFill="1" applyAlignment="1" applyProtection="1">
      <alignment vertical="center"/>
      <protection/>
    </xf>
    <xf numFmtId="0" fontId="62" fillId="2" borderId="0" xfId="0" applyFont="1" applyFill="1" applyAlignment="1" applyProtection="1">
      <alignment/>
      <protection/>
    </xf>
    <xf numFmtId="0" fontId="61" fillId="2" borderId="0" xfId="22" applyFont="1" applyFill="1" applyProtection="1">
      <alignment/>
      <protection/>
    </xf>
    <xf numFmtId="0" fontId="61" fillId="2" borderId="0" xfId="22" applyFont="1" applyFill="1" applyBorder="1" applyAlignment="1" applyProtection="1">
      <alignment/>
      <protection/>
    </xf>
    <xf numFmtId="1" fontId="20" fillId="2" borderId="57" xfId="0" applyNumberFormat="1" applyFont="1" applyFill="1" applyBorder="1" applyAlignment="1" applyProtection="1">
      <alignment horizontal="right"/>
      <protection locked="0"/>
    </xf>
    <xf numFmtId="40" fontId="31" fillId="4" borderId="57" xfId="0" applyNumberFormat="1" applyFont="1" applyFill="1" applyBorder="1" applyAlignment="1" applyProtection="1">
      <alignment/>
      <protection/>
    </xf>
    <xf numFmtId="40" fontId="31" fillId="4" borderId="44" xfId="0" applyNumberFormat="1" applyFont="1" applyFill="1" applyBorder="1" applyAlignment="1" applyProtection="1">
      <alignment/>
      <protection/>
    </xf>
    <xf numFmtId="0" fontId="31" fillId="2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>
      <alignment horizontal="left"/>
    </xf>
    <xf numFmtId="0" fontId="61" fillId="0" borderId="0" xfId="19" applyFont="1">
      <alignment/>
      <protection/>
    </xf>
    <xf numFmtId="0" fontId="5" fillId="2" borderId="26" xfId="0" applyFont="1" applyFill="1" applyBorder="1" applyAlignment="1" applyProtection="1">
      <alignment horizontal="left" vertical="top" wrapText="1"/>
      <protection/>
    </xf>
    <xf numFmtId="0" fontId="59" fillId="0" borderId="0" xfId="0" applyFont="1" applyAlignment="1">
      <alignment horizontal="right"/>
    </xf>
    <xf numFmtId="0" fontId="7" fillId="2" borderId="23" xfId="22" applyFont="1" applyFill="1" applyBorder="1" applyAlignment="1" applyProtection="1">
      <alignment horizontal="center"/>
      <protection locked="0"/>
    </xf>
    <xf numFmtId="0" fontId="7" fillId="2" borderId="26" xfId="22" applyFont="1" applyFill="1" applyBorder="1" applyAlignment="1" applyProtection="1">
      <alignment horizontal="center"/>
      <protection locked="0"/>
    </xf>
    <xf numFmtId="0" fontId="7" fillId="2" borderId="16" xfId="22" applyFont="1" applyFill="1" applyBorder="1" applyAlignment="1" applyProtection="1">
      <alignment horizontal="center"/>
      <protection locked="0"/>
    </xf>
    <xf numFmtId="0" fontId="7" fillId="2" borderId="29" xfId="22" applyFont="1" applyFill="1" applyBorder="1" applyAlignment="1" applyProtection="1">
      <alignment horizontal="center" vertical="center"/>
      <protection/>
    </xf>
    <xf numFmtId="0" fontId="7" fillId="2" borderId="30" xfId="22" applyFont="1" applyFill="1" applyBorder="1" applyAlignment="1" applyProtection="1">
      <alignment horizontal="center" vertical="center"/>
      <protection/>
    </xf>
    <xf numFmtId="0" fontId="7" fillId="2" borderId="29" xfId="22" applyFont="1" applyFill="1" applyBorder="1" applyAlignment="1" applyProtection="1">
      <alignment horizontal="center" vertical="center" wrapText="1"/>
      <protection/>
    </xf>
    <xf numFmtId="184" fontId="7" fillId="2" borderId="0" xfId="22" applyNumberFormat="1" applyFont="1" applyFill="1" applyBorder="1" applyAlignment="1" applyProtection="1">
      <alignment horizontal="right"/>
      <protection/>
    </xf>
    <xf numFmtId="183" fontId="0" fillId="2" borderId="0" xfId="22" applyNumberFormat="1" applyFont="1" applyFill="1" applyAlignment="1" applyProtection="1">
      <alignment horizontal="right"/>
      <protection/>
    </xf>
    <xf numFmtId="0" fontId="5" fillId="0" borderId="18" xfId="20" applyFont="1" applyFill="1" applyBorder="1" applyAlignment="1" applyProtection="1">
      <alignment horizontal="left"/>
      <protection/>
    </xf>
    <xf numFmtId="0" fontId="5" fillId="0" borderId="1" xfId="20" applyFont="1" applyFill="1" applyBorder="1" applyAlignment="1" applyProtection="1">
      <alignment horizontal="left"/>
      <protection/>
    </xf>
    <xf numFmtId="0" fontId="5" fillId="0" borderId="22" xfId="20" applyFont="1" applyFill="1" applyBorder="1" applyAlignment="1" applyProtection="1">
      <alignment horizontal="left"/>
      <protection/>
    </xf>
    <xf numFmtId="0" fontId="5" fillId="0" borderId="2" xfId="2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 horizontal="left"/>
      <protection/>
    </xf>
    <xf numFmtId="0" fontId="12" fillId="0" borderId="71" xfId="0" applyFont="1" applyFill="1" applyBorder="1" applyAlignment="1" applyProtection="1">
      <alignment horizontal="left"/>
      <protection/>
    </xf>
    <xf numFmtId="0" fontId="12" fillId="0" borderId="72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30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 wrapText="1"/>
      <protection/>
    </xf>
    <xf numFmtId="0" fontId="5" fillId="0" borderId="30" xfId="0" applyFont="1" applyFill="1" applyBorder="1" applyAlignment="1" applyProtection="1">
      <alignment horizontal="left" wrapText="1"/>
      <protection/>
    </xf>
    <xf numFmtId="0" fontId="17" fillId="2" borderId="40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left" wrapText="1"/>
      <protection/>
    </xf>
    <xf numFmtId="0" fontId="5" fillId="0" borderId="2" xfId="0" applyFont="1" applyFill="1" applyBorder="1" applyAlignment="1" applyProtection="1">
      <alignment horizontal="left" wrapText="1"/>
      <protection/>
    </xf>
    <xf numFmtId="0" fontId="12" fillId="0" borderId="29" xfId="0" applyFont="1" applyFill="1" applyBorder="1" applyAlignment="1" applyProtection="1">
      <alignment horizontal="left"/>
      <protection/>
    </xf>
    <xf numFmtId="0" fontId="12" fillId="0" borderId="30" xfId="0" applyFont="1" applyFill="1" applyBorder="1" applyAlignment="1" applyProtection="1">
      <alignment horizontal="left"/>
      <protection/>
    </xf>
    <xf numFmtId="0" fontId="5" fillId="0" borderId="3" xfId="0" applyFont="1" applyFill="1" applyBorder="1" applyAlignment="1" applyProtection="1">
      <alignment horizontal="left"/>
      <protection/>
    </xf>
    <xf numFmtId="0" fontId="12" fillId="0" borderId="17" xfId="0" applyFont="1" applyFill="1" applyBorder="1" applyAlignment="1" applyProtection="1">
      <alignment horizontal="left"/>
      <protection/>
    </xf>
    <xf numFmtId="0" fontId="61" fillId="2" borderId="0" xfId="22" applyFont="1" applyFill="1" applyBorder="1" applyAlignment="1" applyProtection="1">
      <alignment horizontal="left"/>
      <protection/>
    </xf>
    <xf numFmtId="0" fontId="5" fillId="2" borderId="22" xfId="0" applyFont="1" applyFill="1" applyBorder="1" applyAlignment="1" applyProtection="1">
      <alignment horizontal="left"/>
      <protection/>
    </xf>
    <xf numFmtId="0" fontId="5" fillId="2" borderId="30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 horizontal="right"/>
      <protection/>
    </xf>
    <xf numFmtId="0" fontId="12" fillId="2" borderId="30" xfId="0" applyFont="1" applyFill="1" applyBorder="1" applyAlignment="1" applyProtection="1">
      <alignment horizontal="left"/>
      <protection/>
    </xf>
    <xf numFmtId="0" fontId="12" fillId="0" borderId="73" xfId="0" applyFont="1" applyFill="1" applyBorder="1" applyAlignment="1" applyProtection="1">
      <alignment horizontal="left"/>
      <protection/>
    </xf>
    <xf numFmtId="0" fontId="12" fillId="0" borderId="31" xfId="0" applyFont="1" applyFill="1" applyBorder="1" applyAlignment="1" applyProtection="1">
      <alignment horizontal="left" wrapText="1"/>
      <protection/>
    </xf>
    <xf numFmtId="0" fontId="12" fillId="0" borderId="32" xfId="0" applyFont="1" applyFill="1" applyBorder="1" applyAlignment="1" applyProtection="1">
      <alignment horizontal="left" wrapText="1"/>
      <protection/>
    </xf>
    <xf numFmtId="0" fontId="12" fillId="0" borderId="42" xfId="0" applyFont="1" applyFill="1" applyBorder="1" applyAlignment="1" applyProtection="1">
      <alignment horizontal="left" wrapText="1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61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48" xfId="0" applyFont="1" applyFill="1" applyBorder="1" applyAlignment="1" applyProtection="1">
      <alignment horizontal="left"/>
      <protection/>
    </xf>
    <xf numFmtId="0" fontId="12" fillId="2" borderId="38" xfId="0" applyFont="1" applyFill="1" applyBorder="1" applyAlignment="1" applyProtection="1">
      <alignment horizontal="left"/>
      <protection/>
    </xf>
    <xf numFmtId="0" fontId="12" fillId="2" borderId="39" xfId="0" applyFont="1" applyFill="1" applyBorder="1" applyAlignment="1" applyProtection="1">
      <alignment horizontal="left"/>
      <protection/>
    </xf>
    <xf numFmtId="0" fontId="12" fillId="2" borderId="35" xfId="0" applyFont="1" applyFill="1" applyBorder="1" applyAlignment="1" applyProtection="1">
      <alignment horizontal="left"/>
      <protection/>
    </xf>
    <xf numFmtId="0" fontId="5" fillId="0" borderId="71" xfId="0" applyFont="1" applyFill="1" applyBorder="1" applyAlignment="1" applyProtection="1">
      <alignment horizontal="left" wrapText="1"/>
      <protection/>
    </xf>
    <xf numFmtId="0" fontId="5" fillId="0" borderId="72" xfId="0" applyFont="1" applyFill="1" applyBorder="1" applyAlignment="1" applyProtection="1">
      <alignment horizontal="left" wrapText="1"/>
      <protection/>
    </xf>
    <xf numFmtId="0" fontId="5" fillId="0" borderId="73" xfId="0" applyFont="1" applyFill="1" applyBorder="1" applyAlignment="1" applyProtection="1">
      <alignment horizontal="left" wrapText="1"/>
      <protection/>
    </xf>
    <xf numFmtId="0" fontId="5" fillId="0" borderId="3" xfId="0" applyFont="1" applyFill="1" applyBorder="1" applyAlignment="1" applyProtection="1">
      <alignment horizontal="left" wrapText="1"/>
      <protection/>
    </xf>
    <xf numFmtId="0" fontId="5" fillId="0" borderId="3" xfId="0" applyFont="1" applyBorder="1" applyAlignment="1">
      <alignment horizontal="center"/>
    </xf>
    <xf numFmtId="0" fontId="12" fillId="0" borderId="31" xfId="0" applyFont="1" applyFill="1" applyBorder="1" applyAlignment="1" applyProtection="1">
      <alignment horizontal="left"/>
      <protection/>
    </xf>
    <xf numFmtId="0" fontId="12" fillId="0" borderId="32" xfId="0" applyFont="1" applyFill="1" applyBorder="1" applyAlignment="1" applyProtection="1">
      <alignment horizontal="left"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26" fillId="2" borderId="0" xfId="22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3" xfId="0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right" vertical="center"/>
      <protection/>
    </xf>
    <xf numFmtId="0" fontId="24" fillId="0" borderId="3" xfId="0" applyFont="1" applyFill="1" applyBorder="1" applyAlignment="1" applyProtection="1">
      <alignment horizontal="center" vertical="center"/>
      <protection/>
    </xf>
    <xf numFmtId="0" fontId="24" fillId="0" borderId="29" xfId="0" applyFont="1" applyFill="1" applyBorder="1" applyAlignment="1" applyProtection="1">
      <alignment horizontal="center" vertical="center"/>
      <protection/>
    </xf>
    <xf numFmtId="0" fontId="44" fillId="0" borderId="23" xfId="0" applyNumberFormat="1" applyFont="1" applyFill="1" applyBorder="1" applyAlignment="1" applyProtection="1">
      <alignment horizontal="center" vertical="top"/>
      <protection/>
    </xf>
    <xf numFmtId="0" fontId="44" fillId="0" borderId="26" xfId="0" applyNumberFormat="1" applyFont="1" applyFill="1" applyBorder="1" applyAlignment="1" applyProtection="1">
      <alignment horizontal="center" vertical="top"/>
      <protection/>
    </xf>
    <xf numFmtId="0" fontId="44" fillId="0" borderId="16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" xfId="0" applyFont="1" applyBorder="1" applyAlignment="1">
      <alignment horizontal="left"/>
    </xf>
    <xf numFmtId="0" fontId="44" fillId="0" borderId="3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28" fillId="0" borderId="12" xfId="21" applyFont="1" applyBorder="1" applyAlignment="1">
      <alignment horizontal="center" vertical="center" wrapText="1"/>
      <protection/>
    </xf>
    <xf numFmtId="0" fontId="28" fillId="0" borderId="13" xfId="2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0" fontId="28" fillId="0" borderId="40" xfId="21" applyFont="1" applyBorder="1" applyAlignment="1">
      <alignment horizontal="center" vertical="center" wrapText="1"/>
      <protection/>
    </xf>
    <xf numFmtId="0" fontId="28" fillId="0" borderId="50" xfId="21" applyFont="1" applyBorder="1" applyAlignment="1">
      <alignment horizontal="center" vertical="center" wrapText="1"/>
      <protection/>
    </xf>
    <xf numFmtId="0" fontId="38" fillId="0" borderId="12" xfId="21" applyFont="1" applyBorder="1" applyAlignment="1">
      <alignment horizontal="center" vertical="center" wrapText="1"/>
      <protection/>
    </xf>
    <xf numFmtId="0" fontId="38" fillId="0" borderId="15" xfId="21" applyFont="1" applyBorder="1" applyAlignment="1">
      <alignment horizontal="center" vertical="center" wrapText="1"/>
      <protection/>
    </xf>
    <xf numFmtId="0" fontId="38" fillId="0" borderId="25" xfId="21" applyFont="1" applyBorder="1" applyAlignment="1">
      <alignment horizontal="center" vertical="center" wrapText="1"/>
      <protection/>
    </xf>
    <xf numFmtId="0" fontId="38" fillId="0" borderId="21" xfId="21" applyFont="1" applyBorder="1" applyAlignment="1">
      <alignment horizontal="center" vertical="center" wrapText="1"/>
      <protection/>
    </xf>
    <xf numFmtId="0" fontId="38" fillId="0" borderId="41" xfId="21" applyFont="1" applyBorder="1" applyAlignment="1">
      <alignment horizontal="center" vertical="center" wrapText="1"/>
      <protection/>
    </xf>
    <xf numFmtId="0" fontId="38" fillId="0" borderId="50" xfId="21" applyFont="1" applyBorder="1" applyAlignment="1">
      <alignment horizontal="center" vertical="center" wrapText="1"/>
      <protection/>
    </xf>
    <xf numFmtId="0" fontId="37" fillId="0" borderId="38" xfId="21" applyFont="1" applyFill="1" applyBorder="1" applyAlignment="1" quotePrefix="1">
      <alignment horizontal="center"/>
      <protection/>
    </xf>
    <xf numFmtId="0" fontId="37" fillId="0" borderId="35" xfId="21" applyFont="1" applyFill="1" applyBorder="1" applyAlignment="1" quotePrefix="1">
      <alignment horizontal="center"/>
      <protection/>
    </xf>
    <xf numFmtId="0" fontId="38" fillId="0" borderId="45" xfId="21" applyFont="1" applyBorder="1" applyAlignment="1">
      <alignment horizontal="center" vertical="center" wrapText="1"/>
      <protection/>
    </xf>
    <xf numFmtId="0" fontId="38" fillId="0" borderId="49" xfId="21" applyFont="1" applyBorder="1" applyAlignment="1">
      <alignment horizontal="center" vertical="center" wrapText="1"/>
      <protection/>
    </xf>
    <xf numFmtId="0" fontId="38" fillId="0" borderId="46" xfId="21" applyFont="1" applyBorder="1" applyAlignment="1">
      <alignment horizontal="center" vertical="center" wrapText="1"/>
      <protection/>
    </xf>
    <xf numFmtId="0" fontId="28" fillId="0" borderId="12" xfId="21" applyFont="1" applyFill="1" applyBorder="1" applyAlignment="1">
      <alignment horizontal="center" vertical="center" wrapText="1"/>
      <protection/>
    </xf>
    <xf numFmtId="0" fontId="28" fillId="0" borderId="15" xfId="21" applyFont="1" applyFill="1" applyBorder="1" applyAlignment="1">
      <alignment horizontal="center" vertical="center" wrapText="1"/>
      <protection/>
    </xf>
    <xf numFmtId="0" fontId="28" fillId="0" borderId="41" xfId="21" applyFont="1" applyFill="1" applyBorder="1" applyAlignment="1">
      <alignment horizontal="center" vertical="center" wrapText="1"/>
      <protection/>
    </xf>
    <xf numFmtId="0" fontId="28" fillId="0" borderId="50" xfId="21" applyFont="1" applyFill="1" applyBorder="1" applyAlignment="1">
      <alignment horizontal="center" vertical="center" wrapText="1"/>
      <protection/>
    </xf>
    <xf numFmtId="0" fontId="28" fillId="0" borderId="45" xfId="21" applyFont="1" applyFill="1" applyBorder="1" applyAlignment="1">
      <alignment horizontal="center" vertical="center" wrapText="1"/>
      <protection/>
    </xf>
    <xf numFmtId="0" fontId="28" fillId="0" borderId="46" xfId="21" applyFont="1" applyFill="1" applyBorder="1" applyAlignment="1">
      <alignment horizontal="center" vertical="center" wrapText="1"/>
      <protection/>
    </xf>
    <xf numFmtId="0" fontId="28" fillId="0" borderId="49" xfId="21" applyFont="1" applyFill="1" applyBorder="1" applyAlignment="1">
      <alignment horizontal="center" vertical="center" wrapText="1"/>
      <protection/>
    </xf>
    <xf numFmtId="1" fontId="37" fillId="0" borderId="38" xfId="21" applyNumberFormat="1" applyFont="1" applyBorder="1" applyAlignment="1">
      <alignment horizontal="center"/>
      <protection/>
    </xf>
    <xf numFmtId="1" fontId="37" fillId="0" borderId="35" xfId="21" applyNumberFormat="1" applyFont="1" applyBorder="1" applyAlignment="1">
      <alignment horizontal="center"/>
      <protection/>
    </xf>
    <xf numFmtId="0" fontId="37" fillId="0" borderId="38" xfId="21" applyFont="1" applyBorder="1" applyAlignment="1">
      <alignment horizontal="center"/>
      <protection/>
    </xf>
    <xf numFmtId="0" fontId="37" fillId="0" borderId="35" xfId="21" applyFont="1" applyBorder="1" applyAlignment="1">
      <alignment horizontal="center"/>
      <protection/>
    </xf>
    <xf numFmtId="0" fontId="12" fillId="0" borderId="23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16" fontId="12" fillId="0" borderId="23" xfId="0" applyNumberFormat="1" applyFont="1" applyBorder="1" applyAlignment="1">
      <alignment horizontal="center" vertical="top"/>
    </xf>
    <xf numFmtId="16" fontId="12" fillId="0" borderId="26" xfId="0" applyNumberFormat="1" applyFont="1" applyBorder="1" applyAlignment="1">
      <alignment horizontal="center" vertical="top"/>
    </xf>
    <xf numFmtId="16" fontId="12" fillId="0" borderId="16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4" fillId="0" borderId="38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16" fontId="12" fillId="0" borderId="69" xfId="0" applyNumberFormat="1" applyFont="1" applyBorder="1" applyAlignment="1">
      <alignment horizontal="center" vertical="top"/>
    </xf>
    <xf numFmtId="16" fontId="12" fillId="0" borderId="52" xfId="0" applyNumberFormat="1" applyFont="1" applyBorder="1" applyAlignment="1">
      <alignment horizontal="center" vertical="top"/>
    </xf>
    <xf numFmtId="16" fontId="12" fillId="0" borderId="58" xfId="0" applyNumberFormat="1" applyFont="1" applyBorder="1" applyAlignment="1">
      <alignment horizontal="center" vertical="top"/>
    </xf>
    <xf numFmtId="0" fontId="12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27" fillId="2" borderId="1" xfId="0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9" fillId="0" borderId="3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27" fillId="2" borderId="40" xfId="0" applyFont="1" applyFill="1" applyBorder="1" applyAlignment="1" applyProtection="1">
      <alignment horizontal="right"/>
      <protection/>
    </xf>
    <xf numFmtId="183" fontId="7" fillId="2" borderId="0" xfId="22" applyNumberFormat="1" applyFont="1" applyFill="1" applyAlignment="1" applyProtection="1">
      <alignment horizontal="right"/>
      <protection/>
    </xf>
    <xf numFmtId="40" fontId="12" fillId="2" borderId="29" xfId="0" applyNumberFormat="1" applyFont="1" applyFill="1" applyBorder="1" applyAlignment="1" applyProtection="1">
      <alignment horizontal="left"/>
      <protection/>
    </xf>
    <xf numFmtId="40" fontId="12" fillId="2" borderId="2" xfId="0" applyNumberFormat="1" applyFont="1" applyFill="1" applyBorder="1" applyAlignment="1" applyProtection="1">
      <alignment horizontal="left"/>
      <protection/>
    </xf>
    <xf numFmtId="40" fontId="12" fillId="2" borderId="30" xfId="0" applyNumberFormat="1" applyFont="1" applyFill="1" applyBorder="1" applyAlignment="1" applyProtection="1">
      <alignment horizontal="left"/>
      <protection/>
    </xf>
    <xf numFmtId="40" fontId="12" fillId="2" borderId="66" xfId="0" applyNumberFormat="1" applyFont="1" applyFill="1" applyBorder="1" applyAlignment="1" applyProtection="1">
      <alignment horizontal="left" wrapText="1"/>
      <protection/>
    </xf>
    <xf numFmtId="40" fontId="12" fillId="2" borderId="32" xfId="0" applyNumberFormat="1" applyFont="1" applyFill="1" applyBorder="1" applyAlignment="1" applyProtection="1">
      <alignment horizontal="left" wrapText="1"/>
      <protection/>
    </xf>
    <xf numFmtId="40" fontId="12" fillId="2" borderId="42" xfId="0" applyNumberFormat="1" applyFont="1" applyFill="1" applyBorder="1" applyAlignment="1" applyProtection="1">
      <alignment horizontal="left" wrapText="1"/>
      <protection/>
    </xf>
    <xf numFmtId="0" fontId="50" fillId="2" borderId="0" xfId="0" applyFont="1" applyFill="1" applyBorder="1" applyAlignment="1" applyProtection="1">
      <alignment horizontal="center"/>
      <protection/>
    </xf>
    <xf numFmtId="0" fontId="5" fillId="2" borderId="70" xfId="0" applyFont="1" applyFill="1" applyBorder="1" applyAlignment="1" applyProtection="1">
      <alignment horizontal="center" vertical="center" shrinkToFit="1"/>
      <protection/>
    </xf>
    <xf numFmtId="0" fontId="5" fillId="2" borderId="52" xfId="0" applyFont="1" applyFill="1" applyBorder="1" applyAlignment="1" applyProtection="1">
      <alignment horizontal="center" vertical="center" shrinkToFit="1"/>
      <protection/>
    </xf>
    <xf numFmtId="0" fontId="5" fillId="2" borderId="58" xfId="0" applyFont="1" applyFill="1" applyBorder="1" applyAlignment="1" applyProtection="1">
      <alignment horizontal="center" vertical="center" shrinkToFit="1"/>
      <protection/>
    </xf>
    <xf numFmtId="0" fontId="5" fillId="2" borderId="74" xfId="0" applyFont="1" applyFill="1" applyBorder="1" applyAlignment="1" applyProtection="1">
      <alignment horizontal="center"/>
      <protection/>
    </xf>
    <xf numFmtId="0" fontId="5" fillId="2" borderId="72" xfId="0" applyFont="1" applyFill="1" applyBorder="1" applyAlignment="1" applyProtection="1">
      <alignment horizontal="center"/>
      <protection/>
    </xf>
    <xf numFmtId="0" fontId="5" fillId="2" borderId="17" xfId="0" applyFont="1" applyFill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20" xfId="0" applyFont="1" applyFill="1" applyBorder="1" applyAlignment="1" applyProtection="1">
      <alignment horizontal="center"/>
      <protection/>
    </xf>
    <xf numFmtId="40" fontId="12" fillId="2" borderId="31" xfId="0" applyNumberFormat="1" applyFont="1" applyFill="1" applyBorder="1" applyAlignment="1" applyProtection="1">
      <alignment horizontal="left"/>
      <protection/>
    </xf>
    <xf numFmtId="0" fontId="5" fillId="2" borderId="32" xfId="0" applyFont="1" applyFill="1" applyBorder="1" applyAlignment="1" applyProtection="1">
      <alignment/>
      <protection/>
    </xf>
    <xf numFmtId="0" fontId="5" fillId="2" borderId="42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center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5" fillId="2" borderId="54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5" fillId="2" borderId="24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185" fontId="5" fillId="2" borderId="75" xfId="0" applyNumberFormat="1" applyFont="1" applyFill="1" applyBorder="1" applyAlignment="1" applyProtection="1">
      <alignment horizontal="center" vertical="center" wrapText="1"/>
      <protection/>
    </xf>
    <xf numFmtId="185" fontId="5" fillId="2" borderId="54" xfId="0" applyNumberFormat="1" applyFont="1" applyFill="1" applyBorder="1" applyAlignment="1" applyProtection="1">
      <alignment horizontal="center" vertical="center" wrapText="1"/>
      <protection/>
    </xf>
    <xf numFmtId="9" fontId="5" fillId="2" borderId="28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185" fontId="5" fillId="2" borderId="46" xfId="0" applyNumberFormat="1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left" vertical="top" wrapText="1"/>
      <protection/>
    </xf>
    <xf numFmtId="0" fontId="5" fillId="2" borderId="16" xfId="0" applyFont="1" applyFill="1" applyBorder="1" applyAlignment="1" applyProtection="1">
      <alignment horizontal="left" vertical="top" wrapText="1"/>
      <protection/>
    </xf>
    <xf numFmtId="0" fontId="5" fillId="2" borderId="75" xfId="0" applyFont="1" applyFill="1" applyBorder="1" applyAlignment="1" applyProtection="1">
      <alignment horizontal="center" vertical="center" wrapText="1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185" fontId="5" fillId="2" borderId="49" xfId="0" applyNumberFormat="1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85" fontId="5" fillId="2" borderId="75" xfId="0" applyNumberFormat="1" applyFont="1" applyFill="1" applyBorder="1" applyAlignment="1" applyProtection="1">
      <alignment horizontal="center" vertical="center" wrapText="1"/>
      <protection/>
    </xf>
    <xf numFmtId="185" fontId="5" fillId="2" borderId="49" xfId="0" applyNumberFormat="1" applyFont="1" applyFill="1" applyBorder="1" applyAlignment="1" applyProtection="1">
      <alignment horizontal="center" vertical="center" wrapText="1"/>
      <protection/>
    </xf>
    <xf numFmtId="185" fontId="5" fillId="2" borderId="45" xfId="0" applyNumberFormat="1" applyFont="1" applyFill="1" applyBorder="1" applyAlignment="1" applyProtection="1">
      <alignment horizontal="center" vertical="center" wrapText="1"/>
      <protection/>
    </xf>
    <xf numFmtId="0" fontId="5" fillId="2" borderId="4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1" fontId="5" fillId="2" borderId="74" xfId="0" applyNumberFormat="1" applyFont="1" applyFill="1" applyBorder="1" applyAlignment="1" applyProtection="1">
      <alignment horizontal="center" vertical="center"/>
      <protection locked="0"/>
    </xf>
    <xf numFmtId="1" fontId="5" fillId="2" borderId="73" xfId="0" applyNumberFormat="1" applyFont="1" applyFill="1" applyBorder="1" applyAlignment="1" applyProtection="1">
      <alignment horizontal="center" vertical="center"/>
      <protection locked="0"/>
    </xf>
    <xf numFmtId="1" fontId="5" fillId="2" borderId="29" xfId="0" applyNumberFormat="1" applyFont="1" applyFill="1" applyBorder="1" applyAlignment="1" applyProtection="1">
      <alignment horizontal="center" vertical="center"/>
      <protection locked="0"/>
    </xf>
    <xf numFmtId="1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2" fillId="2" borderId="21" xfId="0" applyFont="1" applyFill="1" applyBorder="1" applyAlignment="1" applyProtection="1">
      <alignment horizontal="center" vertical="center" wrapText="1"/>
      <protection/>
    </xf>
    <xf numFmtId="185" fontId="5" fillId="2" borderId="15" xfId="0" applyNumberFormat="1" applyFont="1" applyFill="1" applyBorder="1" applyAlignment="1" applyProtection="1">
      <alignment horizontal="center" vertical="center" wrapText="1"/>
      <protection/>
    </xf>
    <xf numFmtId="185" fontId="5" fillId="2" borderId="19" xfId="0" applyNumberFormat="1" applyFont="1" applyFill="1" applyBorder="1" applyAlignment="1" applyProtection="1">
      <alignment horizontal="center" vertical="center" wrapText="1"/>
      <protection/>
    </xf>
    <xf numFmtId="9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185" fontId="5" fillId="2" borderId="27" xfId="0" applyNumberFormat="1" applyFont="1" applyFill="1" applyBorder="1" applyAlignment="1" applyProtection="1">
      <alignment horizontal="center" vertical="center" wrapText="1"/>
      <protection/>
    </xf>
    <xf numFmtId="185" fontId="5" fillId="2" borderId="18" xfId="0" applyNumberFormat="1" applyFont="1" applyFill="1" applyBorder="1" applyAlignment="1" applyProtection="1">
      <alignment horizontal="center" vertical="center" wrapText="1"/>
      <protection/>
    </xf>
    <xf numFmtId="0" fontId="12" fillId="2" borderId="3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3" xfId="0" applyFont="1" applyBorder="1" applyAlignment="1">
      <alignment horizontal="center" vertical="justify" wrapText="1"/>
    </xf>
    <xf numFmtId="0" fontId="44" fillId="0" borderId="15" xfId="0" applyFont="1" applyBorder="1" applyAlignment="1">
      <alignment horizontal="center" vertical="justify" wrapText="1"/>
    </xf>
    <xf numFmtId="0" fontId="44" fillId="0" borderId="0" xfId="0" applyFont="1" applyBorder="1" applyAlignment="1">
      <alignment horizontal="center" vertical="justify" wrapText="1"/>
    </xf>
    <xf numFmtId="0" fontId="44" fillId="0" borderId="21" xfId="0" applyFont="1" applyBorder="1" applyAlignment="1">
      <alignment horizontal="center" vertical="justify" wrapText="1"/>
    </xf>
    <xf numFmtId="0" fontId="44" fillId="0" borderId="39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24" fillId="2" borderId="0" xfId="0" applyFont="1" applyFill="1" applyBorder="1" applyAlignment="1" applyProtection="1">
      <alignment horizontal="left"/>
      <protection/>
    </xf>
    <xf numFmtId="0" fontId="24" fillId="0" borderId="38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44" fillId="2" borderId="3" xfId="0" applyNumberFormat="1" applyFont="1" applyFill="1" applyBorder="1" applyAlignment="1" applyProtection="1">
      <alignment horizontal="center" vertical="center"/>
      <protection/>
    </xf>
    <xf numFmtId="0" fontId="44" fillId="2" borderId="3" xfId="0" applyNumberFormat="1" applyFont="1" applyFill="1" applyBorder="1" applyAlignment="1" applyProtection="1">
      <alignment horizontal="left" vertical="center"/>
      <protection/>
    </xf>
    <xf numFmtId="0" fontId="44" fillId="2" borderId="3" xfId="0" applyNumberFormat="1" applyFont="1" applyFill="1" applyBorder="1" applyAlignment="1" applyProtection="1">
      <alignment horizontal="left" vertical="center" wrapText="1"/>
      <protection/>
    </xf>
    <xf numFmtId="0" fontId="44" fillId="2" borderId="3" xfId="0" applyNumberFormat="1" applyFont="1" applyFill="1" applyBorder="1" applyAlignment="1" applyProtection="1">
      <alignment horizontal="center" vertical="top" wrapText="1"/>
      <protection/>
    </xf>
    <xf numFmtId="0" fontId="44" fillId="2" borderId="3" xfId="0" applyNumberFormat="1" applyFont="1" applyFill="1" applyBorder="1" applyAlignment="1" applyProtection="1">
      <alignment horizontal="center"/>
      <protection locked="0"/>
    </xf>
    <xf numFmtId="1" fontId="52" fillId="2" borderId="3" xfId="0" applyNumberFormat="1" applyFont="1" applyFill="1" applyBorder="1" applyAlignment="1" applyProtection="1">
      <alignment horizontal="center"/>
      <protection locked="0"/>
    </xf>
    <xf numFmtId="0" fontId="12" fillId="0" borderId="23" xfId="19" applyFont="1" applyFill="1" applyBorder="1" applyAlignment="1">
      <alignment horizontal="center" wrapText="1"/>
      <protection/>
    </xf>
    <xf numFmtId="0" fontId="12" fillId="0" borderId="16" xfId="19" applyFont="1" applyFill="1" applyBorder="1" applyAlignment="1">
      <alignment horizontal="center" wrapText="1"/>
      <protection/>
    </xf>
    <xf numFmtId="0" fontId="12" fillId="0" borderId="23" xfId="19" applyNumberFormat="1" applyFont="1" applyFill="1" applyBorder="1" applyAlignment="1">
      <alignment horizontal="center" wrapText="1"/>
      <protection/>
    </xf>
    <xf numFmtId="0" fontId="12" fillId="0" borderId="16" xfId="19" applyNumberFormat="1" applyFont="1" applyFill="1" applyBorder="1" applyAlignment="1">
      <alignment horizontal="center" wrapText="1"/>
      <protection/>
    </xf>
    <xf numFmtId="0" fontId="12" fillId="0" borderId="63" xfId="19" applyFont="1" applyFill="1" applyBorder="1" applyAlignment="1">
      <alignment horizontal="center" wrapText="1"/>
      <protection/>
    </xf>
    <xf numFmtId="0" fontId="12" fillId="0" borderId="61" xfId="19" applyFont="1" applyFill="1" applyBorder="1" applyAlignment="1">
      <alignment horizontal="center" wrapText="1"/>
      <protection/>
    </xf>
    <xf numFmtId="0" fontId="12" fillId="0" borderId="47" xfId="19" applyFont="1" applyFill="1" applyBorder="1" applyAlignment="1">
      <alignment horizontal="center" wrapText="1"/>
      <protection/>
    </xf>
    <xf numFmtId="0" fontId="12" fillId="0" borderId="48" xfId="19" applyFont="1" applyFill="1" applyBorder="1" applyAlignment="1">
      <alignment horizontal="center" wrapText="1"/>
      <protection/>
    </xf>
    <xf numFmtId="0" fontId="28" fillId="0" borderId="0" xfId="0" applyFont="1" applyFill="1" applyBorder="1" applyAlignment="1">
      <alignment horizontal="left" vertical="top" wrapText="1"/>
    </xf>
    <xf numFmtId="0" fontId="12" fillId="0" borderId="23" xfId="19" applyFont="1" applyFill="1" applyBorder="1" applyAlignment="1">
      <alignment horizontal="center" vertical="top" wrapText="1"/>
      <protection/>
    </xf>
    <xf numFmtId="0" fontId="12" fillId="0" borderId="16" xfId="19" applyFont="1" applyFill="1" applyBorder="1" applyAlignment="1">
      <alignment horizontal="center" vertical="top" wrapText="1"/>
      <protection/>
    </xf>
    <xf numFmtId="0" fontId="28" fillId="0" borderId="1" xfId="19" applyFont="1" applyFill="1" applyBorder="1" applyAlignment="1">
      <alignment horizontal="left" vertical="top" wrapText="1"/>
      <protection/>
    </xf>
    <xf numFmtId="0" fontId="28" fillId="0" borderId="0" xfId="19" applyFont="1" applyFill="1" applyBorder="1" applyAlignment="1">
      <alignment horizontal="left" vertical="top" wrapText="1"/>
      <protection/>
    </xf>
    <xf numFmtId="0" fontId="12" fillId="2" borderId="63" xfId="0" applyFont="1" applyFill="1" applyBorder="1" applyAlignment="1">
      <alignment horizontal="center" vertical="top" wrapText="1"/>
    </xf>
    <xf numFmtId="0" fontId="12" fillId="2" borderId="47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</cellXfs>
  <cellStyles count="14">
    <cellStyle name="Normal" xfId="0"/>
    <cellStyle name="Hyperlink" xfId="15"/>
    <cellStyle name="Currency" xfId="16"/>
    <cellStyle name="Currency [0]" xfId="17"/>
    <cellStyle name="Обычный_А" xfId="18"/>
    <cellStyle name="Обычный_Исламское окно к ПРО  МКК (2)" xfId="19"/>
    <cellStyle name="Обычный_Книга1" xfId="20"/>
    <cellStyle name="Обычный_Книга2121212" xfId="21"/>
    <cellStyle name="Обычный_Общая часть" xfId="22"/>
    <cellStyle name="Followed Hyperlink" xfId="23"/>
    <cellStyle name="Percent" xfId="24"/>
    <cellStyle name="ТЕКСТ" xfId="25"/>
    <cellStyle name="Comma" xfId="26"/>
    <cellStyle name="Comma [0]" xfId="27"/>
  </cellStyles>
  <dxfs count="2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ASANA~1\LOCALS~1\Temp\Rar$DI00.172\&#1060;&#1086;&#1088;&#1084;&#1099;%20&#1055;&#1056;&#1054;%20&#1052;&#1060;&#1050;_2011_&#1080;&#1089;&#1083;&#1072;&#1084;&#1089;&#1082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8;&#1072;&#1073;&#1086;&#1090;&#1082;&#1072;%20&#1055;&#1056;&#1041;&#1054;%20&#1052;&#1060;&#1050;\PRBO_UBN_1-18_010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Руководство"/>
      <sheetName val="Должн. лица"/>
      <sheetName val="Базовая инф."/>
      <sheetName val="1.Баланс А-В"/>
      <sheetName val="1.Баланс Г-Д"/>
      <sheetName val="2. ОПУ"/>
      <sheetName val="3.А. Структура капитала"/>
      <sheetName val="3.Б. Акции и ц.б."/>
      <sheetName val="3.В. Прибыль"/>
      <sheetName val="4.А Активы"/>
      <sheetName val="4.Б Классиф."/>
      <sheetName val="4.В V выданных кредитов"/>
      <sheetName val="4.Г. Методы кред-я"/>
      <sheetName val="4.ж. Классиф. по обл."/>
      <sheetName val="5.А. Депозиты по суммам"/>
      <sheetName val="5.Б. Депозиты по срокам"/>
      <sheetName val="6.А. GAP-Ак"/>
      <sheetName val="6.Б. Ликвидность"/>
      <sheetName val="7. А. Изменения в РППУ"/>
      <sheetName val="7.Б. Списание за счет РППУ"/>
      <sheetName val="8. Крупные риски"/>
      <sheetName val="9. Кредиты служащим"/>
      <sheetName val="10. Нормативы"/>
      <sheetName val="11. Информация о кредитах"/>
      <sheetName val="12.А.ИПФ Баланс"/>
      <sheetName val="12.Б.ИПФ ОПУ"/>
      <sheetName val="13. УФСО"/>
      <sheetName val="Лист2"/>
      <sheetName val="Лист1"/>
    </sheetNames>
    <sheetDataSet>
      <sheetData sheetId="0">
        <row r="12">
          <cell r="C12" t="str">
            <v> </v>
          </cell>
        </row>
      </sheetData>
      <sheetData sheetId="6">
        <row r="41">
          <cell r="C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овет"/>
      <sheetName val="Должн_лица"/>
      <sheetName val="Базовая инфо"/>
      <sheetName val="R1.A"/>
      <sheetName val="R1.B"/>
      <sheetName val="R1.C"/>
      <sheetName val="R1.D"/>
      <sheetName val="R2"/>
      <sheetName val="R3_4"/>
      <sheetName val="R5"/>
      <sheetName val="R6.A"/>
      <sheetName val="R6.B"/>
      <sheetName val="R7.A"/>
      <sheetName val="R7.B"/>
      <sheetName val="R8.A"/>
      <sheetName val="R8.B_D"/>
      <sheetName val="R9.A"/>
      <sheetName val="R9.B"/>
      <sheetName val="R10.A"/>
      <sheetName val="R10.B"/>
      <sheetName val="R10.C"/>
      <sheetName val="R11.A"/>
      <sheetName val="R11.B"/>
      <sheetName val="R11.C"/>
      <sheetName val="R11.D"/>
      <sheetName val="R11.E"/>
      <sheetName val="R12.A"/>
      <sheetName val="R12.B"/>
      <sheetName val="R13"/>
      <sheetName val="R14"/>
      <sheetName val="R14.A"/>
      <sheetName val="R15.A"/>
      <sheetName val="R15.B"/>
      <sheetName val="R15.C"/>
      <sheetName val="R15.D"/>
      <sheetName val="R15.E1"/>
      <sheetName val="R15.E2"/>
      <sheetName val="R15.F"/>
      <sheetName val="R15.G"/>
      <sheetName val="R16"/>
      <sheetName val="R17"/>
      <sheetName val="R18"/>
      <sheetName val="ERROR"/>
    </sheetNames>
    <sheetDataSet>
      <sheetData sheetId="0">
        <row r="49">
          <cell r="E49" t="str">
            <v> :___________________</v>
          </cell>
        </row>
      </sheetData>
      <sheetData sheetId="4">
        <row r="43">
          <cell r="C43">
            <v>0</v>
          </cell>
        </row>
      </sheetData>
      <sheetData sheetId="37">
        <row r="53">
          <cell r="F53">
            <v>0</v>
          </cell>
        </row>
      </sheetData>
      <sheetData sheetId="39">
        <row r="30">
          <cell r="D30">
            <v>0</v>
          </cell>
        </row>
        <row r="52"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SheetLayoutView="75" workbookViewId="0" topLeftCell="A1">
      <selection activeCell="A1" sqref="A1:J1"/>
    </sheetView>
  </sheetViews>
  <sheetFormatPr defaultColWidth="9.140625" defaultRowHeight="12.75"/>
  <cols>
    <col min="1" max="1" width="20.140625" style="1" customWidth="1"/>
    <col min="2" max="2" width="12.421875" style="1" customWidth="1"/>
    <col min="3" max="16384" width="9.140625" style="1" customWidth="1"/>
  </cols>
  <sheetData>
    <row r="1" spans="1:11" ht="15">
      <c r="A1" s="1016" t="s">
        <v>742</v>
      </c>
      <c r="B1" s="1016"/>
      <c r="C1" s="1016"/>
      <c r="D1" s="1016"/>
      <c r="E1" s="1016"/>
      <c r="F1" s="1016"/>
      <c r="G1" s="1016"/>
      <c r="H1" s="1016"/>
      <c r="I1" s="1016"/>
      <c r="J1" s="1016"/>
      <c r="K1" s="2"/>
    </row>
    <row r="2" spans="1:11" ht="15">
      <c r="A2" s="1016" t="s">
        <v>729</v>
      </c>
      <c r="B2" s="1016"/>
      <c r="C2" s="1016"/>
      <c r="D2" s="1016"/>
      <c r="E2" s="1016"/>
      <c r="F2" s="1016"/>
      <c r="G2" s="1016"/>
      <c r="H2" s="1016"/>
      <c r="I2" s="1016"/>
      <c r="J2" s="1016"/>
      <c r="K2" s="2"/>
    </row>
    <row r="3" spans="1:11" ht="15">
      <c r="A3" s="963"/>
      <c r="B3" s="963"/>
      <c r="C3" s="963"/>
      <c r="D3" s="963"/>
      <c r="E3" s="963"/>
      <c r="F3" s="963"/>
      <c r="G3" s="963"/>
      <c r="H3" s="963"/>
      <c r="I3" s="963"/>
      <c r="J3" s="963"/>
      <c r="K3" s="2"/>
    </row>
    <row r="4" spans="1:11" ht="15">
      <c r="A4" s="963"/>
      <c r="B4" s="2"/>
      <c r="C4" s="2"/>
      <c r="D4" s="3" t="s">
        <v>0</v>
      </c>
      <c r="E4" s="2"/>
      <c r="F4" s="2"/>
      <c r="G4" s="2"/>
      <c r="H4" s="824" t="s">
        <v>681</v>
      </c>
      <c r="I4" s="3"/>
      <c r="J4" s="3"/>
      <c r="K4" s="2"/>
    </row>
    <row r="5" spans="1:11" ht="15">
      <c r="A5" s="585"/>
      <c r="B5" s="2"/>
      <c r="C5" s="2"/>
      <c r="D5" s="3" t="s">
        <v>1</v>
      </c>
      <c r="E5" s="2"/>
      <c r="F5" s="2"/>
      <c r="G5" s="2"/>
      <c r="H5" s="3"/>
      <c r="I5" s="3"/>
      <c r="J5" s="3"/>
      <c r="K5" s="2"/>
    </row>
    <row r="6" spans="1:11" ht="15">
      <c r="A6" s="2"/>
      <c r="B6" s="2"/>
      <c r="C6" s="2"/>
      <c r="D6" s="3" t="s">
        <v>2</v>
      </c>
      <c r="E6" s="2"/>
      <c r="F6" s="2"/>
      <c r="G6" s="2"/>
      <c r="H6" s="3"/>
      <c r="I6" s="3"/>
      <c r="J6" s="3"/>
      <c r="K6" s="2"/>
    </row>
    <row r="7" spans="1:11" ht="15">
      <c r="A7" s="2"/>
      <c r="B7" s="2"/>
      <c r="C7" s="2"/>
      <c r="D7" s="2"/>
      <c r="E7" s="2"/>
      <c r="F7" s="2"/>
      <c r="G7" s="2"/>
      <c r="H7" s="3"/>
      <c r="I7" s="3"/>
      <c r="J7" s="3"/>
      <c r="K7" s="2"/>
    </row>
    <row r="8" spans="1:11" ht="15.75">
      <c r="A8" s="2"/>
      <c r="B8" s="949" t="s">
        <v>3</v>
      </c>
      <c r="C8" s="950"/>
      <c r="D8" s="950"/>
      <c r="E8" s="950"/>
      <c r="F8" s="950"/>
      <c r="G8" s="950"/>
      <c r="H8" s="950"/>
      <c r="I8" s="2"/>
      <c r="J8" s="2"/>
      <c r="K8" s="2"/>
    </row>
    <row r="9" spans="1:11" ht="15">
      <c r="A9" s="5"/>
      <c r="B9" s="2"/>
      <c r="C9" s="6" t="s">
        <v>4</v>
      </c>
      <c r="D9" s="7"/>
      <c r="E9" s="8"/>
      <c r="F9" s="2"/>
      <c r="G9" s="2"/>
      <c r="H9" s="2"/>
      <c r="I9" s="2"/>
      <c r="J9" s="2"/>
      <c r="K9" s="2"/>
    </row>
    <row r="10" spans="1:11" ht="15.75">
      <c r="A10" s="9" t="s">
        <v>5</v>
      </c>
      <c r="B10" s="2"/>
      <c r="C10" s="2" t="s">
        <v>6</v>
      </c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9" t="s">
        <v>7</v>
      </c>
      <c r="B12" s="2"/>
      <c r="C12" s="942" t="s">
        <v>8</v>
      </c>
      <c r="D12" s="942"/>
      <c r="E12" s="2" t="s">
        <v>9</v>
      </c>
      <c r="F12" s="2"/>
      <c r="G12" s="10"/>
      <c r="H12" s="11"/>
      <c r="I12" s="2"/>
      <c r="J12" s="2"/>
      <c r="K12" s="2"/>
    </row>
    <row r="13" spans="1:11" ht="15">
      <c r="A13" s="2"/>
      <c r="B13" s="2"/>
      <c r="C13" s="2" t="s">
        <v>10</v>
      </c>
      <c r="D13" s="2"/>
      <c r="E13" s="2"/>
      <c r="F13" s="2"/>
      <c r="G13" s="2" t="s">
        <v>10</v>
      </c>
      <c r="H13" s="2"/>
      <c r="I13" s="2"/>
      <c r="J13" s="2"/>
      <c r="K13" s="2"/>
    </row>
    <row r="14" spans="1:11" ht="15">
      <c r="A14" s="2" t="s">
        <v>11</v>
      </c>
      <c r="B14" s="2"/>
      <c r="C14" s="1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12</v>
      </c>
      <c r="B16" s="2"/>
      <c r="C16" s="2"/>
      <c r="D16" s="2"/>
      <c r="E16" s="2"/>
      <c r="F16" s="7"/>
      <c r="G16" s="2" t="s">
        <v>13</v>
      </c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7"/>
      <c r="G17" s="2" t="s">
        <v>14</v>
      </c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7"/>
      <c r="G18" s="2" t="s">
        <v>15</v>
      </c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 t="s">
        <v>16</v>
      </c>
      <c r="B20" s="2"/>
      <c r="C20" s="2"/>
      <c r="D20" s="945"/>
      <c r="E20" s="945"/>
      <c r="F20" s="945"/>
      <c r="G20" s="945"/>
      <c r="H20" s="945"/>
      <c r="I20" s="945"/>
      <c r="J20" s="2"/>
      <c r="K20" s="2"/>
    </row>
    <row r="21" spans="1:11" ht="15">
      <c r="A21" s="943"/>
      <c r="B21" s="943"/>
      <c r="C21" s="13"/>
      <c r="D21" s="13"/>
      <c r="E21" s="13"/>
      <c r="F21" s="13"/>
      <c r="G21" s="13"/>
      <c r="H21" s="13"/>
      <c r="I21" s="13"/>
      <c r="J21" s="2"/>
      <c r="K21" s="2"/>
    </row>
    <row r="22" spans="1:11" ht="15">
      <c r="A22" s="941" t="s">
        <v>17</v>
      </c>
      <c r="B22" s="941"/>
      <c r="C22" s="941"/>
      <c r="D22" s="941"/>
      <c r="E22" s="941"/>
      <c r="F22" s="941"/>
      <c r="G22" s="941"/>
      <c r="H22" s="941"/>
      <c r="I22" s="941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14" t="s">
        <v>18</v>
      </c>
      <c r="E24" s="14"/>
      <c r="F24" s="14"/>
      <c r="G24" s="14"/>
      <c r="H24" s="2"/>
      <c r="I24" s="2"/>
      <c r="J24" s="2"/>
      <c r="K24" s="2"/>
    </row>
    <row r="25" spans="1:11" ht="15">
      <c r="A25" s="2"/>
      <c r="B25" s="2"/>
      <c r="C25" s="2"/>
      <c r="D25" s="14"/>
      <c r="E25" s="14"/>
      <c r="F25" s="14"/>
      <c r="G25" s="14"/>
      <c r="H25" s="2"/>
      <c r="I25" s="2"/>
      <c r="J25" s="2"/>
      <c r="K25" s="2"/>
    </row>
    <row r="26" spans="1:11" ht="65.25" customHeight="1">
      <c r="A26" s="944" t="s">
        <v>19</v>
      </c>
      <c r="B26" s="944"/>
      <c r="C26" s="944"/>
      <c r="D26" s="944"/>
      <c r="E26" s="944"/>
      <c r="F26" s="944"/>
      <c r="G26" s="944"/>
      <c r="H26" s="944"/>
      <c r="I26" s="944"/>
      <c r="J26" s="944"/>
      <c r="K26" s="944"/>
    </row>
    <row r="27" spans="1:11" ht="15">
      <c r="A27" s="2"/>
      <c r="B27" s="2"/>
      <c r="C27" s="2"/>
      <c r="D27" s="14"/>
      <c r="E27" s="14"/>
      <c r="F27" s="14"/>
      <c r="G27" s="14"/>
      <c r="H27" s="2"/>
      <c r="I27" s="2"/>
      <c r="J27" s="2"/>
      <c r="K27" s="2"/>
    </row>
    <row r="28" spans="1:11" ht="15.75">
      <c r="A28" s="2"/>
      <c r="B28" s="9" t="s">
        <v>20</v>
      </c>
      <c r="C28" s="9"/>
      <c r="D28" s="9"/>
      <c r="E28" s="9"/>
      <c r="F28" s="9"/>
      <c r="G28" s="9"/>
      <c r="H28" s="955"/>
      <c r="I28" s="955"/>
      <c r="J28" s="955"/>
      <c r="K28" s="2"/>
    </row>
    <row r="29" spans="1:11" ht="15.75">
      <c r="A29" s="2"/>
      <c r="B29" s="9"/>
      <c r="C29" s="9"/>
      <c r="D29" s="9"/>
      <c r="E29" s="9"/>
      <c r="F29" s="9"/>
      <c r="G29" s="9"/>
      <c r="H29" s="9" t="s">
        <v>21</v>
      </c>
      <c r="I29" s="9"/>
      <c r="J29" s="9" t="s">
        <v>22</v>
      </c>
      <c r="K29" s="2"/>
    </row>
    <row r="30" spans="1:11" ht="15.75">
      <c r="A30" s="2"/>
      <c r="B30" s="9" t="s">
        <v>23</v>
      </c>
      <c r="C30" s="9"/>
      <c r="D30" s="9"/>
      <c r="E30" s="9"/>
      <c r="F30" s="9"/>
      <c r="G30" s="9"/>
      <c r="H30" s="955"/>
      <c r="I30" s="955"/>
      <c r="J30" s="955"/>
      <c r="K30" s="2"/>
    </row>
    <row r="31" spans="1:11" ht="15.75">
      <c r="A31" s="2"/>
      <c r="B31" s="9" t="s">
        <v>24</v>
      </c>
      <c r="C31" s="9"/>
      <c r="D31" s="9"/>
      <c r="E31" s="9"/>
      <c r="F31" s="9"/>
      <c r="G31" s="9"/>
      <c r="H31" s="9" t="s">
        <v>21</v>
      </c>
      <c r="I31" s="9"/>
      <c r="J31" s="9" t="s">
        <v>22</v>
      </c>
      <c r="K31" s="2"/>
    </row>
    <row r="32" spans="1:11" ht="15.75">
      <c r="A32" s="2"/>
      <c r="B32" s="9" t="s">
        <v>25</v>
      </c>
      <c r="C32" s="9"/>
      <c r="D32" s="9"/>
      <c r="E32" s="9"/>
      <c r="F32" s="9"/>
      <c r="G32" s="9"/>
      <c r="H32" s="955"/>
      <c r="I32" s="955"/>
      <c r="J32" s="955"/>
      <c r="K32" s="2"/>
    </row>
    <row r="33" spans="1:11" ht="15.75">
      <c r="A33" s="2"/>
      <c r="B33" s="9"/>
      <c r="C33" s="9"/>
      <c r="D33" s="9"/>
      <c r="E33" s="9"/>
      <c r="F33" s="9"/>
      <c r="G33" s="9"/>
      <c r="H33" s="9" t="s">
        <v>21</v>
      </c>
      <c r="I33" s="9"/>
      <c r="J33" s="9" t="s">
        <v>22</v>
      </c>
      <c r="K33" s="2"/>
    </row>
    <row r="34" spans="1:11" ht="15.75">
      <c r="A34" s="2"/>
      <c r="B34" s="9" t="s">
        <v>26</v>
      </c>
      <c r="C34" s="9"/>
      <c r="D34" s="9"/>
      <c r="E34" s="9"/>
      <c r="F34" s="9"/>
      <c r="G34" s="9"/>
      <c r="H34" s="955"/>
      <c r="I34" s="955"/>
      <c r="J34" s="955"/>
      <c r="K34" s="2"/>
    </row>
    <row r="35" spans="1:11" ht="15.75">
      <c r="A35" s="2"/>
      <c r="B35" s="9"/>
      <c r="C35" s="9"/>
      <c r="D35" s="9"/>
      <c r="E35" s="9"/>
      <c r="F35" s="9"/>
      <c r="G35" s="9"/>
      <c r="H35" s="9" t="s">
        <v>21</v>
      </c>
      <c r="I35" s="9"/>
      <c r="J35" s="9" t="s">
        <v>22</v>
      </c>
      <c r="K35" s="2"/>
    </row>
    <row r="36" spans="1:11" ht="15.75">
      <c r="A36" s="2"/>
      <c r="B36" s="9" t="s">
        <v>27</v>
      </c>
      <c r="C36" s="9"/>
      <c r="D36" s="9"/>
      <c r="E36" s="9" t="s">
        <v>8</v>
      </c>
      <c r="F36" s="9"/>
      <c r="G36" s="9"/>
      <c r="H36" s="955"/>
      <c r="I36" s="955"/>
      <c r="J36" s="955"/>
      <c r="K36" s="2"/>
    </row>
    <row r="37" spans="1:11" ht="15.75">
      <c r="A37" s="2"/>
      <c r="B37" s="9" t="s">
        <v>28</v>
      </c>
      <c r="C37" s="9"/>
      <c r="D37" s="9"/>
      <c r="E37" s="9"/>
      <c r="F37" s="9"/>
      <c r="G37" s="9"/>
      <c r="H37" s="9" t="s">
        <v>21</v>
      </c>
      <c r="I37" s="9"/>
      <c r="J37" s="9" t="s">
        <v>22</v>
      </c>
      <c r="K37" s="2"/>
    </row>
    <row r="38" spans="1:11" ht="15.75">
      <c r="A38" s="2"/>
      <c r="B38" s="9"/>
      <c r="C38" s="9"/>
      <c r="D38" s="9"/>
      <c r="E38" s="9"/>
      <c r="F38" s="9"/>
      <c r="G38" s="9"/>
      <c r="H38" s="9"/>
      <c r="I38" s="9"/>
      <c r="J38" s="9"/>
      <c r="K38" s="2"/>
    </row>
    <row r="39" spans="1:11" ht="15.75">
      <c r="A39" s="2"/>
      <c r="B39" s="9" t="s">
        <v>29</v>
      </c>
      <c r="C39" s="9"/>
      <c r="D39" s="9"/>
      <c r="E39" s="9"/>
      <c r="F39" s="9"/>
      <c r="G39" s="9"/>
      <c r="H39" s="955"/>
      <c r="I39" s="955"/>
      <c r="J39" s="955"/>
      <c r="K39" s="2"/>
    </row>
    <row r="40" spans="1:11" ht="15.75">
      <c r="A40" s="2"/>
      <c r="B40" s="15"/>
      <c r="C40" s="9"/>
      <c r="D40" s="9"/>
      <c r="E40" s="9"/>
      <c r="F40" s="9"/>
      <c r="G40" s="9"/>
      <c r="H40" s="9" t="s">
        <v>30</v>
      </c>
      <c r="I40" s="9"/>
      <c r="J40" s="9"/>
      <c r="K40" s="2"/>
    </row>
    <row r="41" spans="1:11" ht="15">
      <c r="A41" s="2"/>
      <c r="B41" s="7"/>
      <c r="C41" s="7"/>
      <c r="D41" s="7"/>
      <c r="E41" s="7"/>
      <c r="F41" s="7"/>
      <c r="G41" s="7"/>
      <c r="H41" s="7"/>
      <c r="I41" s="7"/>
      <c r="J41" s="7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956" t="s">
        <v>31</v>
      </c>
      <c r="C43" s="956"/>
      <c r="D43" s="956"/>
      <c r="E43" s="945"/>
      <c r="F43" s="946"/>
      <c r="G43" s="940"/>
      <c r="H43" s="946"/>
      <c r="I43" s="945"/>
      <c r="J43" s="945"/>
      <c r="K43" s="2"/>
    </row>
    <row r="44" spans="1:11" ht="15">
      <c r="A44" s="2"/>
      <c r="B44" s="956"/>
      <c r="C44" s="956"/>
      <c r="D44" s="956"/>
      <c r="E44" s="941" t="s">
        <v>32</v>
      </c>
      <c r="F44" s="941"/>
      <c r="G44" s="941" t="s">
        <v>33</v>
      </c>
      <c r="H44" s="941"/>
      <c r="I44" s="941" t="s">
        <v>34</v>
      </c>
      <c r="J44" s="941"/>
      <c r="K44" s="2"/>
    </row>
    <row r="45" spans="1:11" ht="15">
      <c r="A45" s="2"/>
      <c r="B45" s="16"/>
      <c r="C45" s="16"/>
      <c r="D45" s="16"/>
      <c r="E45" s="16"/>
      <c r="F45" s="16"/>
      <c r="G45" s="16"/>
      <c r="H45" s="16"/>
      <c r="I45" s="16"/>
      <c r="J45" s="16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3" t="s">
        <v>35</v>
      </c>
      <c r="B47" s="3"/>
      <c r="C47" s="3"/>
      <c r="D47" s="17"/>
      <c r="E47" s="17"/>
      <c r="F47" s="17"/>
      <c r="G47" s="17"/>
      <c r="H47" s="13"/>
      <c r="I47" s="13"/>
      <c r="J47" s="13"/>
      <c r="K47" s="2"/>
    </row>
    <row r="48" spans="1:11" ht="27" customHeight="1">
      <c r="A48" s="18" t="s">
        <v>36</v>
      </c>
      <c r="B48" s="3"/>
      <c r="C48" s="3"/>
      <c r="D48" s="17"/>
      <c r="E48" s="17"/>
      <c r="F48" s="17"/>
      <c r="G48" s="19"/>
      <c r="H48" s="20"/>
      <c r="I48" s="20"/>
      <c r="J48" s="20"/>
      <c r="K48" s="2"/>
    </row>
    <row r="49" spans="1:11" ht="15">
      <c r="A49" s="18"/>
      <c r="B49" s="3"/>
      <c r="C49" s="3"/>
      <c r="D49" s="3"/>
      <c r="E49" s="3"/>
      <c r="F49" s="3"/>
      <c r="G49" s="3"/>
      <c r="H49" s="2"/>
      <c r="I49" s="2"/>
      <c r="J49" s="2"/>
      <c r="K49" s="2"/>
    </row>
    <row r="50" spans="1:11" ht="15">
      <c r="A50" s="21" t="s">
        <v>37</v>
      </c>
      <c r="B50" s="22"/>
      <c r="C50" s="22"/>
      <c r="D50" s="23"/>
      <c r="E50" s="23"/>
      <c r="F50" s="23"/>
      <c r="G50" s="23"/>
      <c r="H50" s="24"/>
      <c r="I50" s="24"/>
      <c r="J50" s="24"/>
      <c r="K50" s="2"/>
    </row>
    <row r="51" spans="1:11" ht="15">
      <c r="A51" s="18"/>
      <c r="B51" s="3"/>
      <c r="C51" s="3"/>
      <c r="D51" s="25"/>
      <c r="E51" s="25"/>
      <c r="F51" s="25"/>
      <c r="G51" s="25"/>
      <c r="H51" s="2"/>
      <c r="I51" s="2"/>
      <c r="J51" s="2"/>
      <c r="K51" s="2"/>
    </row>
    <row r="52" spans="1:11" ht="15.75">
      <c r="A52" s="2"/>
      <c r="B52" s="9" t="s">
        <v>38</v>
      </c>
      <c r="C52" s="9"/>
      <c r="D52" s="9"/>
      <c r="E52" s="9"/>
      <c r="F52" s="9"/>
      <c r="G52" s="9"/>
      <c r="H52" s="9"/>
      <c r="I52" s="9"/>
      <c r="J52" s="9"/>
      <c r="K52" s="2"/>
    </row>
    <row r="53" spans="1:11" ht="15.75">
      <c r="A53" s="2"/>
      <c r="B53" s="9"/>
      <c r="C53" s="9"/>
      <c r="D53" s="9"/>
      <c r="E53" s="9"/>
      <c r="F53" s="9"/>
      <c r="G53" s="9"/>
      <c r="H53" s="9"/>
      <c r="I53" s="9"/>
      <c r="J53" s="9"/>
      <c r="K53" s="2"/>
    </row>
    <row r="54" spans="1:11" ht="14.25" customHeight="1">
      <c r="A54" s="2"/>
      <c r="B54" s="938" t="s">
        <v>39</v>
      </c>
      <c r="C54" s="938"/>
      <c r="D54" s="26" t="s">
        <v>34</v>
      </c>
      <c r="E54" s="939" t="s">
        <v>40</v>
      </c>
      <c r="F54" s="939"/>
      <c r="G54" s="26" t="s">
        <v>34</v>
      </c>
      <c r="H54" s="939" t="s">
        <v>41</v>
      </c>
      <c r="I54" s="939"/>
      <c r="J54" s="26" t="s">
        <v>34</v>
      </c>
      <c r="K54" s="2"/>
    </row>
    <row r="55" spans="1:11" ht="15">
      <c r="A55" s="2"/>
      <c r="B55" s="948"/>
      <c r="C55" s="948"/>
      <c r="D55" s="948"/>
      <c r="E55" s="948"/>
      <c r="F55" s="948"/>
      <c r="G55" s="948"/>
      <c r="H55" s="948"/>
      <c r="I55" s="948"/>
      <c r="J55" s="948"/>
      <c r="K55" s="2"/>
    </row>
    <row r="56" spans="1:11" ht="13.5" customHeight="1">
      <c r="A56" s="2"/>
      <c r="B56" s="948"/>
      <c r="C56" s="948"/>
      <c r="D56" s="948"/>
      <c r="E56" s="948"/>
      <c r="F56" s="948"/>
      <c r="G56" s="948"/>
      <c r="H56" s="948"/>
      <c r="I56" s="948"/>
      <c r="J56" s="948"/>
      <c r="K56" s="2"/>
    </row>
    <row r="57" spans="1:11" ht="16.5" customHeight="1">
      <c r="A57" s="2"/>
      <c r="B57" s="948"/>
      <c r="C57" s="948"/>
      <c r="D57" s="948"/>
      <c r="E57" s="948"/>
      <c r="F57" s="948"/>
      <c r="G57" s="948"/>
      <c r="H57" s="948"/>
      <c r="I57" s="948"/>
      <c r="J57" s="948"/>
      <c r="K57" s="2"/>
    </row>
    <row r="60" spans="1:11" ht="15.75">
      <c r="A60" s="9"/>
      <c r="B60" s="9"/>
      <c r="C60" s="9"/>
      <c r="E60" s="9"/>
      <c r="F60" s="9"/>
      <c r="G60" s="9"/>
      <c r="K60" s="9"/>
    </row>
    <row r="61" spans="1:11" ht="15.75">
      <c r="A61" s="9"/>
      <c r="B61" s="9"/>
      <c r="C61" s="9"/>
      <c r="E61" s="9"/>
      <c r="F61" s="9"/>
      <c r="G61" s="9"/>
      <c r="K61" s="9"/>
    </row>
    <row r="62" spans="1:11" ht="15.75">
      <c r="A62" s="9"/>
      <c r="B62" s="9"/>
      <c r="C62" s="9"/>
      <c r="E62" s="9"/>
      <c r="F62" s="9"/>
      <c r="G62" s="9"/>
      <c r="K62" s="9"/>
    </row>
    <row r="63" spans="1:11" ht="15.75">
      <c r="A63" s="9"/>
      <c r="B63" s="9"/>
      <c r="C63" s="9"/>
      <c r="D63" s="9"/>
      <c r="E63" s="9"/>
      <c r="F63" s="9"/>
      <c r="G63" s="9"/>
      <c r="K63" s="9"/>
    </row>
    <row r="64" spans="1:11" ht="15.75">
      <c r="A64" s="9"/>
      <c r="B64" s="9"/>
      <c r="C64" s="9"/>
      <c r="D64" s="9"/>
      <c r="E64" s="9"/>
      <c r="F64" s="9"/>
      <c r="G64" s="9"/>
      <c r="K64" s="9"/>
    </row>
    <row r="65" spans="1:11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.75">
      <c r="A70" s="9"/>
      <c r="I70" s="9"/>
      <c r="J70" s="9"/>
      <c r="K70" s="9"/>
    </row>
    <row r="71" spans="1:11" ht="15.75">
      <c r="A71" s="9" t="s">
        <v>8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>
      <c r="A74" s="27"/>
      <c r="B74" s="9"/>
      <c r="C74" s="4"/>
      <c r="D74" s="28"/>
      <c r="E74" s="29"/>
      <c r="F74" s="9"/>
      <c r="G74" s="9"/>
      <c r="H74" s="9"/>
      <c r="I74" s="9"/>
      <c r="J74" s="9"/>
      <c r="K74" s="9"/>
    </row>
    <row r="75" spans="2:11" ht="15.75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ht="15.75">
      <c r="B77" s="9"/>
      <c r="C77" s="937"/>
      <c r="D77" s="937"/>
      <c r="E77" s="9"/>
      <c r="F77" s="9"/>
      <c r="G77" s="30"/>
      <c r="H77" s="31"/>
      <c r="I77" s="9"/>
      <c r="J77" s="9"/>
      <c r="K77" s="9"/>
    </row>
    <row r="78" spans="1:11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.75">
      <c r="A81" s="9"/>
      <c r="B81" s="9"/>
      <c r="C81" s="9"/>
      <c r="D81" s="9"/>
      <c r="E81" s="9"/>
      <c r="F81" s="28"/>
      <c r="G81" s="9"/>
      <c r="H81" s="9"/>
      <c r="I81" s="9"/>
      <c r="J81" s="9"/>
      <c r="K81" s="9"/>
    </row>
    <row r="82" spans="1:11" ht="15.75">
      <c r="A82" s="9"/>
      <c r="B82" s="9"/>
      <c r="C82" s="9"/>
      <c r="D82" s="9"/>
      <c r="E82" s="9"/>
      <c r="F82" s="28"/>
      <c r="G82" s="9"/>
      <c r="H82" s="9"/>
      <c r="I82" s="9"/>
      <c r="J82" s="9"/>
      <c r="K82" s="9"/>
    </row>
    <row r="83" spans="1:11" ht="15.75">
      <c r="A83" s="9"/>
      <c r="B83" s="9"/>
      <c r="C83" s="9"/>
      <c r="D83" s="9"/>
      <c r="E83" s="9"/>
      <c r="F83" s="28"/>
      <c r="G83" s="9"/>
      <c r="H83" s="9"/>
      <c r="I83" s="9"/>
      <c r="J83" s="9"/>
      <c r="K83" s="9"/>
    </row>
    <row r="84" spans="1:11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.75">
      <c r="A85" s="9"/>
      <c r="B85" s="9"/>
      <c r="C85" s="9"/>
      <c r="D85" s="952"/>
      <c r="E85" s="952"/>
      <c r="F85" s="952"/>
      <c r="G85" s="952"/>
      <c r="H85" s="952"/>
      <c r="I85" s="952"/>
      <c r="J85" s="9"/>
      <c r="K85" s="9"/>
    </row>
    <row r="86" spans="1:11" ht="15.75">
      <c r="A86" s="947"/>
      <c r="B86" s="947"/>
      <c r="C86" s="9"/>
      <c r="D86" s="9"/>
      <c r="E86" s="9"/>
      <c r="F86" s="9"/>
      <c r="G86" s="9"/>
      <c r="H86" s="9"/>
      <c r="I86" s="9"/>
      <c r="J86" s="9"/>
      <c r="K86" s="9"/>
    </row>
    <row r="87" spans="1:11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.75">
      <c r="A89" s="9"/>
      <c r="B89" s="9"/>
      <c r="C89" s="9"/>
      <c r="D89" s="32"/>
      <c r="E89" s="32"/>
      <c r="F89" s="32"/>
      <c r="G89" s="32"/>
      <c r="H89" s="9"/>
      <c r="I89" s="9"/>
      <c r="J89" s="9"/>
      <c r="K89" s="9"/>
    </row>
    <row r="90" spans="1:11" ht="15.75">
      <c r="A90" s="9"/>
      <c r="B90" s="9"/>
      <c r="C90" s="9"/>
      <c r="D90" s="32"/>
      <c r="E90" s="32"/>
      <c r="F90" s="32"/>
      <c r="G90" s="32"/>
      <c r="H90" s="9"/>
      <c r="I90" s="9"/>
      <c r="J90" s="9"/>
      <c r="K90" s="9"/>
    </row>
    <row r="92" spans="1:11" ht="15.75">
      <c r="A92" s="9"/>
      <c r="B92" s="9"/>
      <c r="C92" s="9"/>
      <c r="D92" s="32"/>
      <c r="E92" s="32"/>
      <c r="F92" s="32"/>
      <c r="G92" s="32"/>
      <c r="H92" s="9"/>
      <c r="I92" s="9"/>
      <c r="J92" s="9"/>
      <c r="K92" s="9"/>
    </row>
    <row r="93" spans="1:11" ht="15.75">
      <c r="A93" s="9"/>
      <c r="B93" s="9"/>
      <c r="C93" s="9"/>
      <c r="D93" s="9"/>
      <c r="E93" s="9"/>
      <c r="F93" s="9"/>
      <c r="G93" s="9"/>
      <c r="H93" s="952"/>
      <c r="I93" s="952"/>
      <c r="J93" s="952"/>
      <c r="K93" s="9"/>
    </row>
    <row r="94" spans="1:11" ht="15.75">
      <c r="A94" s="9"/>
      <c r="B94" s="9"/>
      <c r="C94" s="9"/>
      <c r="D94" s="9"/>
      <c r="E94" s="9"/>
      <c r="F94" s="9"/>
      <c r="G94" s="9"/>
      <c r="H94" s="29"/>
      <c r="I94" s="29"/>
      <c r="J94" s="29"/>
      <c r="K94" s="9"/>
    </row>
    <row r="95" spans="1:11" ht="15.75">
      <c r="A95" s="9"/>
      <c r="B95" s="9"/>
      <c r="C95" s="9"/>
      <c r="D95" s="9"/>
      <c r="E95" s="9"/>
      <c r="F95" s="9"/>
      <c r="G95" s="9"/>
      <c r="H95" s="952"/>
      <c r="I95" s="952"/>
      <c r="J95" s="952"/>
      <c r="K95" s="9"/>
    </row>
    <row r="96" spans="1:11" ht="15.75">
      <c r="A96" s="9"/>
      <c r="B96" s="9"/>
      <c r="C96" s="9"/>
      <c r="D96" s="9"/>
      <c r="E96" s="9"/>
      <c r="F96" s="9"/>
      <c r="G96" s="9"/>
      <c r="H96" s="29"/>
      <c r="I96" s="29"/>
      <c r="J96" s="29"/>
      <c r="K96" s="9"/>
    </row>
    <row r="97" spans="1:11" ht="15.75">
      <c r="A97" s="9"/>
      <c r="B97" s="9"/>
      <c r="C97" s="9"/>
      <c r="D97" s="9"/>
      <c r="E97" s="9"/>
      <c r="F97" s="9"/>
      <c r="G97" s="9"/>
      <c r="H97" s="952"/>
      <c r="I97" s="952"/>
      <c r="J97" s="952"/>
      <c r="K97" s="9"/>
    </row>
    <row r="98" spans="1:11" ht="15.75">
      <c r="A98" s="9"/>
      <c r="B98" s="9"/>
      <c r="C98" s="9"/>
      <c r="D98" s="9"/>
      <c r="E98" s="9"/>
      <c r="F98" s="9"/>
      <c r="G98" s="9"/>
      <c r="H98" s="29"/>
      <c r="I98" s="29"/>
      <c r="J98" s="29"/>
      <c r="K98" s="9"/>
    </row>
    <row r="99" spans="1:11" ht="15.75">
      <c r="A99" s="9"/>
      <c r="B99" s="9"/>
      <c r="C99" s="9"/>
      <c r="D99" s="9"/>
      <c r="E99" s="9"/>
      <c r="F99" s="9"/>
      <c r="G99" s="9"/>
      <c r="H99" s="952"/>
      <c r="I99" s="952"/>
      <c r="J99" s="952"/>
      <c r="K99" s="9"/>
    </row>
    <row r="100" spans="1:11" ht="15.75">
      <c r="A100" s="9"/>
      <c r="B100" s="9"/>
      <c r="C100" s="9"/>
      <c r="D100" s="9"/>
      <c r="E100" s="9"/>
      <c r="F100" s="9"/>
      <c r="G100" s="9"/>
      <c r="H100" s="29"/>
      <c r="I100" s="29"/>
      <c r="J100" s="29"/>
      <c r="K100" s="9"/>
    </row>
    <row r="101" spans="1:11" ht="15.75">
      <c r="A101" s="9"/>
      <c r="B101" s="9"/>
      <c r="C101" s="9"/>
      <c r="D101" s="9"/>
      <c r="E101" s="9" t="s">
        <v>8</v>
      </c>
      <c r="F101" s="9"/>
      <c r="G101" s="9"/>
      <c r="H101" s="952"/>
      <c r="I101" s="952"/>
      <c r="J101" s="952"/>
      <c r="K101" s="9"/>
    </row>
    <row r="102" spans="1:11" ht="15.75">
      <c r="A102" s="9"/>
      <c r="B102" s="9"/>
      <c r="C102" s="9"/>
      <c r="D102" s="9"/>
      <c r="E102" s="9"/>
      <c r="F102" s="9"/>
      <c r="G102" s="9"/>
      <c r="H102" s="29"/>
      <c r="I102" s="29"/>
      <c r="J102" s="29"/>
      <c r="K102" s="9"/>
    </row>
    <row r="103" spans="1:11" ht="15.75">
      <c r="A103" s="9"/>
      <c r="B103" s="9"/>
      <c r="C103" s="9"/>
      <c r="D103" s="9"/>
      <c r="E103" s="9"/>
      <c r="F103" s="9"/>
      <c r="G103" s="9"/>
      <c r="H103" s="29"/>
      <c r="I103" s="29"/>
      <c r="J103" s="29"/>
      <c r="K103" s="9"/>
    </row>
    <row r="104" spans="1:11" ht="15.75">
      <c r="A104" s="9"/>
      <c r="B104" s="9"/>
      <c r="C104" s="9"/>
      <c r="D104" s="9"/>
      <c r="E104" s="9"/>
      <c r="F104" s="9"/>
      <c r="G104" s="9"/>
      <c r="H104" s="952"/>
      <c r="I104" s="952"/>
      <c r="J104" s="952"/>
      <c r="K104" s="9"/>
    </row>
    <row r="105" spans="1:11" ht="15.75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.75">
      <c r="A106" s="9"/>
      <c r="B106" s="28"/>
      <c r="C106" s="28"/>
      <c r="D106" s="28"/>
      <c r="E106" s="28"/>
      <c r="F106" s="28"/>
      <c r="G106" s="28"/>
      <c r="H106" s="28"/>
      <c r="I106" s="28"/>
      <c r="J106" s="28"/>
      <c r="K106" s="9"/>
    </row>
    <row r="107" spans="1:11" ht="15.75">
      <c r="A107" s="9"/>
      <c r="B107" s="29"/>
      <c r="C107" s="29"/>
      <c r="D107" s="29"/>
      <c r="E107" s="29"/>
      <c r="F107" s="29"/>
      <c r="G107" s="29"/>
      <c r="H107" s="29"/>
      <c r="I107" s="29"/>
      <c r="J107" s="29"/>
      <c r="K107" s="9"/>
    </row>
    <row r="108" spans="1:11" ht="15.75">
      <c r="A108" s="9"/>
      <c r="B108" s="953"/>
      <c r="C108" s="953"/>
      <c r="D108" s="953"/>
      <c r="E108" s="952"/>
      <c r="F108" s="952"/>
      <c r="G108" s="952"/>
      <c r="H108" s="952"/>
      <c r="I108" s="952"/>
      <c r="J108" s="952"/>
      <c r="K108" s="9"/>
    </row>
    <row r="109" spans="1:11" ht="15.75">
      <c r="A109" s="9"/>
      <c r="B109" s="953"/>
      <c r="C109" s="953"/>
      <c r="D109" s="953"/>
      <c r="E109" s="954"/>
      <c r="F109" s="954"/>
      <c r="G109" s="954"/>
      <c r="H109" s="954"/>
      <c r="I109" s="954"/>
      <c r="J109" s="954"/>
      <c r="K109" s="9"/>
    </row>
    <row r="110" spans="1:11" ht="15.75">
      <c r="A110" s="9"/>
      <c r="B110" s="31"/>
      <c r="C110" s="31"/>
      <c r="D110" s="31"/>
      <c r="E110" s="31"/>
      <c r="F110" s="31"/>
      <c r="G110" s="31"/>
      <c r="H110" s="31"/>
      <c r="I110" s="31"/>
      <c r="J110" s="31"/>
      <c r="K110" s="9"/>
    </row>
    <row r="111" spans="1:11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.75">
      <c r="A112" s="9"/>
      <c r="B112" s="9"/>
      <c r="C112" s="9" t="s">
        <v>42</v>
      </c>
      <c r="D112" s="9"/>
      <c r="E112" s="9"/>
      <c r="F112" s="9"/>
      <c r="G112" s="9"/>
      <c r="H112" s="9"/>
      <c r="I112" s="9"/>
      <c r="J112" s="9"/>
      <c r="K112" s="9"/>
    </row>
    <row r="113" spans="1:11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.75">
      <c r="A114" s="9"/>
      <c r="B114" s="1020" t="s">
        <v>39</v>
      </c>
      <c r="C114" s="1021"/>
      <c r="D114" s="26" t="s">
        <v>34</v>
      </c>
      <c r="E114" s="1022" t="s">
        <v>40</v>
      </c>
      <c r="F114" s="962"/>
      <c r="G114" s="26" t="s">
        <v>34</v>
      </c>
      <c r="H114" s="1022" t="s">
        <v>41</v>
      </c>
      <c r="I114" s="962"/>
      <c r="J114" s="26" t="s">
        <v>34</v>
      </c>
      <c r="K114" s="9"/>
    </row>
    <row r="115" spans="1:11" ht="15.75">
      <c r="A115" s="9"/>
      <c r="B115" s="960"/>
      <c r="C115" s="961"/>
      <c r="D115" s="1017"/>
      <c r="E115" s="960"/>
      <c r="F115" s="961"/>
      <c r="G115" s="1017"/>
      <c r="H115" s="960"/>
      <c r="I115" s="961"/>
      <c r="J115" s="1017"/>
      <c r="K115" s="9"/>
    </row>
    <row r="116" spans="1:11" ht="15.75">
      <c r="A116" s="9"/>
      <c r="B116" s="957"/>
      <c r="C116" s="958"/>
      <c r="D116" s="1018"/>
      <c r="E116" s="957"/>
      <c r="F116" s="958"/>
      <c r="G116" s="1018"/>
      <c r="H116" s="957"/>
      <c r="I116" s="958"/>
      <c r="J116" s="1018"/>
      <c r="K116" s="9"/>
    </row>
    <row r="117" spans="1:11" ht="15.75">
      <c r="A117" s="9"/>
      <c r="B117" s="959"/>
      <c r="C117" s="951"/>
      <c r="D117" s="1019"/>
      <c r="E117" s="959"/>
      <c r="F117" s="951"/>
      <c r="G117" s="1019"/>
      <c r="H117" s="959"/>
      <c r="I117" s="951"/>
      <c r="J117" s="1019"/>
      <c r="K117" s="9"/>
    </row>
  </sheetData>
  <mergeCells count="55">
    <mergeCell ref="C12:D12"/>
    <mergeCell ref="D20:I20"/>
    <mergeCell ref="A21:B21"/>
    <mergeCell ref="H28:J28"/>
    <mergeCell ref="A22:I22"/>
    <mergeCell ref="A26:K26"/>
    <mergeCell ref="H30:J30"/>
    <mergeCell ref="H32:J32"/>
    <mergeCell ref="H34:J34"/>
    <mergeCell ref="H36:J36"/>
    <mergeCell ref="I43:J43"/>
    <mergeCell ref="E44:F44"/>
    <mergeCell ref="G44:H44"/>
    <mergeCell ref="I44:J44"/>
    <mergeCell ref="B8:H8"/>
    <mergeCell ref="C77:D77"/>
    <mergeCell ref="D85:I85"/>
    <mergeCell ref="J55:J57"/>
    <mergeCell ref="B54:C54"/>
    <mergeCell ref="E54:F54"/>
    <mergeCell ref="H54:I54"/>
    <mergeCell ref="B55:C57"/>
    <mergeCell ref="D55:D57"/>
    <mergeCell ref="G43:H43"/>
    <mergeCell ref="H39:J39"/>
    <mergeCell ref="B43:D44"/>
    <mergeCell ref="E43:F43"/>
    <mergeCell ref="H97:J97"/>
    <mergeCell ref="A86:B86"/>
    <mergeCell ref="H93:J93"/>
    <mergeCell ref="H95:J95"/>
    <mergeCell ref="E55:F57"/>
    <mergeCell ref="G55:G57"/>
    <mergeCell ref="H55:I57"/>
    <mergeCell ref="B108:D109"/>
    <mergeCell ref="E108:F108"/>
    <mergeCell ref="G108:H108"/>
    <mergeCell ref="I108:J108"/>
    <mergeCell ref="E109:F109"/>
    <mergeCell ref="G109:H109"/>
    <mergeCell ref="I109:J109"/>
    <mergeCell ref="H115:I117"/>
    <mergeCell ref="H99:J99"/>
    <mergeCell ref="H101:J101"/>
    <mergeCell ref="H104:J104"/>
    <mergeCell ref="A1:J1"/>
    <mergeCell ref="A2:J2"/>
    <mergeCell ref="J115:J117"/>
    <mergeCell ref="B114:C114"/>
    <mergeCell ref="E114:F114"/>
    <mergeCell ref="H114:I114"/>
    <mergeCell ref="B115:C117"/>
    <mergeCell ref="D115:D117"/>
    <mergeCell ref="E115:F117"/>
    <mergeCell ref="G115:G117"/>
  </mergeCells>
  <printOptions/>
  <pageMargins left="0.75" right="0.75" top="1" bottom="1" header="0.5" footer="0.5"/>
  <pageSetup horizontalDpi="600" verticalDpi="600" orientation="portrait" paperSize="9" scale="74" r:id="rId3"/>
  <headerFooter alignWithMargins="0">
    <oddFooter>&amp;R&amp;"Times New Roman,обычный"&amp;7 1</oddFooter>
  </headerFooter>
  <rowBreaks count="1" manualBreakCount="1">
    <brk id="59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" sqref="D2"/>
    </sheetView>
  </sheetViews>
  <sheetFormatPr defaultColWidth="9.140625" defaultRowHeight="12.75"/>
  <cols>
    <col min="3" max="3" width="59.28125" style="0" customWidth="1"/>
    <col min="4" max="4" width="25.57421875" style="0" customWidth="1"/>
  </cols>
  <sheetData>
    <row r="1" spans="1:4" ht="12.75">
      <c r="A1" s="1044" t="str">
        <f>Title!A1</f>
        <v>Приложение 2 к Положению «О периодическом регулятивном отчете микрофинансовой компании», утвержденного</v>
      </c>
      <c r="B1" s="1044"/>
      <c r="C1" s="987"/>
      <c r="D1" s="969"/>
    </row>
    <row r="2" spans="1:6" ht="12.75">
      <c r="A2" s="982" t="str">
        <f>Title!A2</f>
        <v> постановлением Правления Национального банка Кыргызской Республики  № ____ от «____» _________ 20___ года</v>
      </c>
      <c r="B2" s="983"/>
      <c r="C2" s="987"/>
      <c r="D2" s="988"/>
      <c r="E2" s="34"/>
      <c r="F2" s="34"/>
    </row>
    <row r="3" ht="12.75">
      <c r="A3" s="256"/>
    </row>
    <row r="4" spans="1:4" ht="12.75">
      <c r="A4" s="94"/>
      <c r="B4" s="94"/>
      <c r="C4" s="96"/>
      <c r="D4" s="824" t="s">
        <v>681</v>
      </c>
    </row>
    <row r="5" spans="1:4" ht="12.75">
      <c r="A5" s="94" t="s">
        <v>219</v>
      </c>
      <c r="B5" s="94"/>
      <c r="C5" s="312"/>
      <c r="D5" s="312"/>
    </row>
    <row r="7" spans="1:4" ht="12.75">
      <c r="A7" s="318" t="s">
        <v>249</v>
      </c>
      <c r="B7" s="318"/>
      <c r="C7" s="324"/>
      <c r="D7" s="35"/>
    </row>
    <row r="8" spans="1:4" ht="13.5" thickBot="1">
      <c r="A8" s="318"/>
      <c r="B8" s="318"/>
      <c r="C8" s="325" t="s">
        <v>239</v>
      </c>
      <c r="D8" s="35"/>
    </row>
    <row r="9" spans="1:4" ht="25.5" customHeight="1">
      <c r="A9" s="1062" t="s">
        <v>250</v>
      </c>
      <c r="B9" s="1063"/>
      <c r="C9" s="1064"/>
      <c r="D9" s="315">
        <v>0</v>
      </c>
    </row>
    <row r="10" spans="1:4" ht="26.25" customHeight="1">
      <c r="A10" s="1038" t="s">
        <v>251</v>
      </c>
      <c r="B10" s="1039"/>
      <c r="C10" s="1036"/>
      <c r="D10" s="264">
        <v>0</v>
      </c>
    </row>
    <row r="11" spans="1:4" ht="26.25" customHeight="1">
      <c r="A11" s="1038" t="s">
        <v>252</v>
      </c>
      <c r="B11" s="1039"/>
      <c r="C11" s="1036"/>
      <c r="D11" s="264">
        <f>SUM(D9:D10)</f>
        <v>0</v>
      </c>
    </row>
    <row r="12" spans="1:4" ht="12.75">
      <c r="A12" s="1029" t="s">
        <v>253</v>
      </c>
      <c r="B12" s="1030"/>
      <c r="C12" s="1034"/>
      <c r="D12" s="264">
        <v>0</v>
      </c>
    </row>
    <row r="13" spans="1:4" ht="24.75" customHeight="1">
      <c r="A13" s="1038" t="s">
        <v>254</v>
      </c>
      <c r="B13" s="1039"/>
      <c r="C13" s="1036"/>
      <c r="D13" s="264">
        <v>0</v>
      </c>
    </row>
    <row r="14" spans="1:4" ht="24.75" customHeight="1">
      <c r="A14" s="1038" t="s">
        <v>255</v>
      </c>
      <c r="B14" s="1039"/>
      <c r="C14" s="1036"/>
      <c r="D14" s="264">
        <v>0</v>
      </c>
    </row>
    <row r="15" spans="1:4" ht="15" customHeight="1">
      <c r="A15" s="1029" t="s">
        <v>256</v>
      </c>
      <c r="B15" s="1030"/>
      <c r="C15" s="1034"/>
      <c r="D15" s="264">
        <v>0</v>
      </c>
    </row>
    <row r="16" spans="1:4" ht="12.75">
      <c r="A16" s="1038" t="s">
        <v>257</v>
      </c>
      <c r="B16" s="1039"/>
      <c r="C16" s="1036"/>
      <c r="D16" s="264">
        <v>0</v>
      </c>
    </row>
    <row r="17" spans="1:4" ht="12.75">
      <c r="A17" s="1038" t="s">
        <v>258</v>
      </c>
      <c r="B17" s="1039"/>
      <c r="C17" s="1036"/>
      <c r="D17" s="264">
        <v>0</v>
      </c>
    </row>
    <row r="18" spans="1:4" ht="12.75">
      <c r="A18" s="1038" t="s">
        <v>259</v>
      </c>
      <c r="B18" s="1039"/>
      <c r="C18" s="1036"/>
      <c r="D18" s="264">
        <v>0</v>
      </c>
    </row>
    <row r="19" spans="1:4" ht="12.75">
      <c r="A19" s="1038" t="s">
        <v>260</v>
      </c>
      <c r="B19" s="1039"/>
      <c r="C19" s="1036"/>
      <c r="D19" s="264">
        <v>0</v>
      </c>
    </row>
    <row r="20" spans="1:4" ht="13.5" thickBot="1">
      <c r="A20" s="1067" t="s">
        <v>261</v>
      </c>
      <c r="B20" s="1068"/>
      <c r="C20" s="1069"/>
      <c r="D20" s="859">
        <f>SUM(D11:D14,D19)-(D15+D16+D17+D18)</f>
        <v>0</v>
      </c>
    </row>
    <row r="21" spans="1:4" ht="12.75">
      <c r="A21" s="35"/>
      <c r="B21" s="35"/>
      <c r="C21" s="35"/>
      <c r="D21" s="35"/>
    </row>
    <row r="22" spans="1:4" ht="12.75">
      <c r="A22" s="3" t="s">
        <v>134</v>
      </c>
      <c r="B22" s="3"/>
      <c r="C22" s="35"/>
      <c r="D22" s="35"/>
    </row>
    <row r="23" spans="1:4" ht="12.75">
      <c r="A23" s="35"/>
      <c r="B23" s="35"/>
      <c r="C23" s="35"/>
      <c r="D23" s="35"/>
    </row>
    <row r="24" spans="1:4" ht="12.75">
      <c r="A24" s="3" t="s">
        <v>134</v>
      </c>
      <c r="B24" s="35"/>
      <c r="C24" s="35"/>
      <c r="D24" s="35"/>
    </row>
  </sheetData>
  <mergeCells count="13">
    <mergeCell ref="A13:C13"/>
    <mergeCell ref="A12:C12"/>
    <mergeCell ref="A11:C11"/>
    <mergeCell ref="A1:B1"/>
    <mergeCell ref="A10:C10"/>
    <mergeCell ref="A9:C9"/>
    <mergeCell ref="A14:C14"/>
    <mergeCell ref="A20:C20"/>
    <mergeCell ref="A15:C15"/>
    <mergeCell ref="A16:C16"/>
    <mergeCell ref="A17:C17"/>
    <mergeCell ref="A18:C18"/>
    <mergeCell ref="A19:C1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Roman,обычный"&amp;8 &amp;7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H28" sqref="H28"/>
    </sheetView>
  </sheetViews>
  <sheetFormatPr defaultColWidth="9.140625" defaultRowHeight="12.75"/>
  <cols>
    <col min="1" max="1" width="31.57421875" style="251" customWidth="1"/>
    <col min="2" max="5" width="11.140625" style="251" customWidth="1"/>
    <col min="6" max="6" width="9.140625" style="251" customWidth="1"/>
    <col min="7" max="7" width="9.28125" style="251" customWidth="1"/>
    <col min="8" max="8" width="9.140625" style="251" customWidth="1"/>
    <col min="9" max="9" width="10.7109375" style="251" customWidth="1"/>
    <col min="10" max="10" width="8.140625" style="350" customWidth="1"/>
    <col min="11" max="11" width="7.7109375" style="350" customWidth="1"/>
    <col min="12" max="12" width="8.140625" style="350" customWidth="1"/>
    <col min="13" max="13" width="10.8515625" style="251" customWidth="1"/>
    <col min="14" max="16384" width="11.140625" style="251" customWidth="1"/>
  </cols>
  <sheetData>
    <row r="1" spans="1:7" ht="12">
      <c r="A1" s="965" t="str">
        <f>Title!A1</f>
        <v>Приложение 2 к Положению «О периодическом регулятивном отчете микрофинансовой компании», утвержденного</v>
      </c>
      <c r="B1" s="965"/>
      <c r="C1" s="965"/>
      <c r="D1" s="965"/>
      <c r="E1" s="965"/>
      <c r="F1" s="965"/>
      <c r="G1" s="965"/>
    </row>
    <row r="2" spans="1:7" ht="12">
      <c r="A2" s="965" t="str">
        <f>Title!A2</f>
        <v> постановлением Правления Национального банка Кыргызской Республики  № ____ от «____» _________ 20___ года</v>
      </c>
      <c r="B2" s="965"/>
      <c r="C2" s="965"/>
      <c r="D2" s="965"/>
      <c r="E2" s="965"/>
      <c r="F2" s="965"/>
      <c r="G2" s="965"/>
    </row>
    <row r="3" spans="1:13" ht="12.75">
      <c r="A3" s="1070"/>
      <c r="B3" s="1070"/>
      <c r="C3" s="252"/>
      <c r="D3" s="252"/>
      <c r="E3" s="252"/>
      <c r="F3" s="252"/>
      <c r="G3" s="252"/>
      <c r="H3" s="326"/>
      <c r="I3" s="327"/>
      <c r="J3" s="328"/>
      <c r="K3" s="328"/>
      <c r="L3" s="824" t="s">
        <v>681</v>
      </c>
      <c r="M3" s="329"/>
    </row>
    <row r="4" spans="1:13" ht="12">
      <c r="A4" s="330" t="s">
        <v>262</v>
      </c>
      <c r="B4" s="327"/>
      <c r="C4" s="252"/>
      <c r="D4" s="252"/>
      <c r="E4" s="252"/>
      <c r="F4" s="252"/>
      <c r="G4" s="252"/>
      <c r="H4" s="326"/>
      <c r="I4" s="327"/>
      <c r="J4" s="328"/>
      <c r="K4" s="328"/>
      <c r="L4" s="328"/>
      <c r="M4" s="329"/>
    </row>
    <row r="5" spans="1:13" ht="12">
      <c r="A5" s="1071" t="s">
        <v>263</v>
      </c>
      <c r="B5" s="1071"/>
      <c r="C5" s="1071"/>
      <c r="D5" s="1071"/>
      <c r="E5" s="1071"/>
      <c r="F5" s="1071"/>
      <c r="G5" s="331"/>
      <c r="H5" s="331"/>
      <c r="I5" s="331"/>
      <c r="J5" s="332"/>
      <c r="K5" s="332"/>
      <c r="L5" s="332"/>
      <c r="M5" s="249"/>
    </row>
    <row r="6" spans="1:13" ht="47.25" customHeight="1">
      <c r="A6" s="333" t="s">
        <v>264</v>
      </c>
      <c r="B6" s="334" t="s">
        <v>265</v>
      </c>
      <c r="C6" s="334" t="s">
        <v>266</v>
      </c>
      <c r="D6" s="334" t="s">
        <v>267</v>
      </c>
      <c r="E6" s="334" t="s">
        <v>268</v>
      </c>
      <c r="F6" s="334" t="s">
        <v>269</v>
      </c>
      <c r="G6" s="334" t="s">
        <v>270</v>
      </c>
      <c r="H6" s="334" t="s">
        <v>271</v>
      </c>
      <c r="I6" s="334" t="s">
        <v>272</v>
      </c>
      <c r="J6" s="335" t="s">
        <v>273</v>
      </c>
      <c r="K6" s="335" t="s">
        <v>274</v>
      </c>
      <c r="L6" s="335" t="s">
        <v>275</v>
      </c>
      <c r="M6" s="334" t="s">
        <v>276</v>
      </c>
    </row>
    <row r="7" spans="1:13" ht="11.25" customHeight="1">
      <c r="A7" s="336">
        <v>1</v>
      </c>
      <c r="B7" s="337">
        <v>2</v>
      </c>
      <c r="C7" s="337">
        <v>3</v>
      </c>
      <c r="D7" s="337">
        <v>4</v>
      </c>
      <c r="E7" s="337">
        <v>5</v>
      </c>
      <c r="F7" s="337">
        <v>6</v>
      </c>
      <c r="G7" s="337">
        <v>7</v>
      </c>
      <c r="H7" s="337">
        <v>8</v>
      </c>
      <c r="I7" s="337">
        <v>9</v>
      </c>
      <c r="J7" s="338">
        <v>10</v>
      </c>
      <c r="K7" s="338">
        <v>11</v>
      </c>
      <c r="L7" s="338">
        <v>12</v>
      </c>
      <c r="M7" s="337">
        <v>13</v>
      </c>
    </row>
    <row r="8" spans="1:13" ht="12" customHeight="1">
      <c r="A8" s="339" t="s">
        <v>277</v>
      </c>
      <c r="B8" s="340">
        <f aca="true" t="shared" si="0" ref="B8:B20">C8+E8</f>
        <v>0</v>
      </c>
      <c r="C8" s="341">
        <f>SUM(C9:C18)</f>
        <v>0</v>
      </c>
      <c r="D8" s="341">
        <v>0</v>
      </c>
      <c r="E8" s="341">
        <f>SUM(E9:E18)</f>
        <v>0</v>
      </c>
      <c r="F8" s="341">
        <f>SUM(F9:F18)</f>
        <v>0</v>
      </c>
      <c r="G8" s="341">
        <f>SUM(G9:G18)</f>
        <v>0</v>
      </c>
      <c r="H8" s="341">
        <f>SUM(H9:H18)</f>
        <v>0</v>
      </c>
      <c r="I8" s="341">
        <f>SUM(I9:I18)</f>
        <v>0</v>
      </c>
      <c r="J8" s="342"/>
      <c r="K8" s="342"/>
      <c r="L8" s="342"/>
      <c r="M8" s="341">
        <f>SUM(M9:M18)</f>
        <v>0</v>
      </c>
    </row>
    <row r="9" spans="1:13" ht="12" customHeight="1">
      <c r="A9" s="343" t="s">
        <v>278</v>
      </c>
      <c r="B9" s="344">
        <f t="shared" si="0"/>
        <v>0</v>
      </c>
      <c r="C9" s="344">
        <v>0</v>
      </c>
      <c r="D9" s="344">
        <v>0</v>
      </c>
      <c r="E9" s="344">
        <f aca="true" t="shared" si="1" ref="E9:E20">F9+G9+H9+I9</f>
        <v>0</v>
      </c>
      <c r="F9" s="344">
        <v>0</v>
      </c>
      <c r="G9" s="344">
        <v>0</v>
      </c>
      <c r="H9" s="344">
        <v>0</v>
      </c>
      <c r="I9" s="344">
        <v>0</v>
      </c>
      <c r="J9" s="345"/>
      <c r="K9" s="345"/>
      <c r="L9" s="345"/>
      <c r="M9" s="344">
        <v>0</v>
      </c>
    </row>
    <row r="10" spans="1:13" ht="11.25" customHeight="1">
      <c r="A10" s="343" t="s">
        <v>279</v>
      </c>
      <c r="B10" s="344">
        <f t="shared" si="0"/>
        <v>0</v>
      </c>
      <c r="C10" s="344">
        <v>0</v>
      </c>
      <c r="D10" s="344">
        <v>0</v>
      </c>
      <c r="E10" s="344">
        <f t="shared" si="1"/>
        <v>0</v>
      </c>
      <c r="F10" s="344">
        <v>0</v>
      </c>
      <c r="G10" s="344">
        <v>0</v>
      </c>
      <c r="H10" s="344">
        <v>0</v>
      </c>
      <c r="I10" s="344">
        <v>0</v>
      </c>
      <c r="J10" s="345"/>
      <c r="K10" s="345"/>
      <c r="L10" s="345"/>
      <c r="M10" s="344">
        <v>0</v>
      </c>
    </row>
    <row r="11" spans="1:13" ht="9.75" customHeight="1">
      <c r="A11" s="343" t="s">
        <v>280</v>
      </c>
      <c r="B11" s="344">
        <f t="shared" si="0"/>
        <v>0</v>
      </c>
      <c r="C11" s="344">
        <v>0</v>
      </c>
      <c r="D11" s="344">
        <v>0</v>
      </c>
      <c r="E11" s="344">
        <f t="shared" si="1"/>
        <v>0</v>
      </c>
      <c r="F11" s="344">
        <v>0</v>
      </c>
      <c r="G11" s="344">
        <v>0</v>
      </c>
      <c r="H11" s="344">
        <v>0</v>
      </c>
      <c r="I11" s="344">
        <v>0</v>
      </c>
      <c r="J11" s="345"/>
      <c r="K11" s="345"/>
      <c r="L11" s="345"/>
      <c r="M11" s="344">
        <v>0</v>
      </c>
    </row>
    <row r="12" spans="1:13" ht="10.5" customHeight="1">
      <c r="A12" s="343" t="s">
        <v>281</v>
      </c>
      <c r="B12" s="344">
        <f t="shared" si="0"/>
        <v>0</v>
      </c>
      <c r="C12" s="344">
        <v>0</v>
      </c>
      <c r="D12" s="344">
        <v>0</v>
      </c>
      <c r="E12" s="344">
        <f t="shared" si="1"/>
        <v>0</v>
      </c>
      <c r="F12" s="344">
        <v>0</v>
      </c>
      <c r="G12" s="344">
        <v>0</v>
      </c>
      <c r="H12" s="344">
        <v>0</v>
      </c>
      <c r="I12" s="344">
        <v>0</v>
      </c>
      <c r="J12" s="345"/>
      <c r="K12" s="345"/>
      <c r="L12" s="345"/>
      <c r="M12" s="344">
        <v>0</v>
      </c>
    </row>
    <row r="13" spans="1:13" ht="9.75" customHeight="1">
      <c r="A13" s="343" t="s">
        <v>282</v>
      </c>
      <c r="B13" s="344">
        <f t="shared" si="0"/>
        <v>0</v>
      </c>
      <c r="C13" s="344">
        <v>0</v>
      </c>
      <c r="D13" s="344">
        <v>0</v>
      </c>
      <c r="E13" s="344">
        <f t="shared" si="1"/>
        <v>0</v>
      </c>
      <c r="F13" s="344">
        <v>0</v>
      </c>
      <c r="G13" s="344">
        <v>0</v>
      </c>
      <c r="H13" s="344">
        <v>0</v>
      </c>
      <c r="I13" s="344">
        <v>0</v>
      </c>
      <c r="J13" s="345"/>
      <c r="K13" s="345"/>
      <c r="L13" s="345"/>
      <c r="M13" s="344">
        <v>0</v>
      </c>
    </row>
    <row r="14" spans="1:13" ht="9.75" customHeight="1">
      <c r="A14" s="343" t="s">
        <v>283</v>
      </c>
      <c r="B14" s="344">
        <f t="shared" si="0"/>
        <v>0</v>
      </c>
      <c r="C14" s="344">
        <v>0</v>
      </c>
      <c r="D14" s="344">
        <v>0</v>
      </c>
      <c r="E14" s="344">
        <f t="shared" si="1"/>
        <v>0</v>
      </c>
      <c r="F14" s="344">
        <v>0</v>
      </c>
      <c r="G14" s="344">
        <v>0</v>
      </c>
      <c r="H14" s="344">
        <v>0</v>
      </c>
      <c r="I14" s="344">
        <v>0</v>
      </c>
      <c r="J14" s="345"/>
      <c r="K14" s="345"/>
      <c r="L14" s="345"/>
      <c r="M14" s="344">
        <v>0</v>
      </c>
    </row>
    <row r="15" spans="1:13" ht="9.75" customHeight="1">
      <c r="A15" s="343" t="s">
        <v>284</v>
      </c>
      <c r="B15" s="344">
        <f t="shared" si="0"/>
        <v>0</v>
      </c>
      <c r="C15" s="344">
        <v>0</v>
      </c>
      <c r="D15" s="344">
        <v>0</v>
      </c>
      <c r="E15" s="344">
        <f t="shared" si="1"/>
        <v>0</v>
      </c>
      <c r="F15" s="344">
        <v>0</v>
      </c>
      <c r="G15" s="344">
        <v>0</v>
      </c>
      <c r="H15" s="344">
        <v>0</v>
      </c>
      <c r="I15" s="344">
        <v>0</v>
      </c>
      <c r="J15" s="345"/>
      <c r="K15" s="345"/>
      <c r="L15" s="345"/>
      <c r="M15" s="344">
        <v>0</v>
      </c>
    </row>
    <row r="16" spans="1:13" ht="11.25" customHeight="1">
      <c r="A16" s="343" t="s">
        <v>285</v>
      </c>
      <c r="B16" s="344">
        <f t="shared" si="0"/>
        <v>0</v>
      </c>
      <c r="C16" s="344">
        <v>0</v>
      </c>
      <c r="D16" s="344">
        <v>0</v>
      </c>
      <c r="E16" s="344">
        <f t="shared" si="1"/>
        <v>0</v>
      </c>
      <c r="F16" s="344">
        <v>0</v>
      </c>
      <c r="G16" s="344">
        <v>0</v>
      </c>
      <c r="H16" s="344">
        <v>0</v>
      </c>
      <c r="I16" s="344">
        <v>0</v>
      </c>
      <c r="J16" s="345"/>
      <c r="K16" s="345"/>
      <c r="L16" s="345"/>
      <c r="M16" s="344">
        <v>0</v>
      </c>
    </row>
    <row r="17" spans="1:13" ht="24.75" customHeight="1">
      <c r="A17" s="343" t="s">
        <v>286</v>
      </c>
      <c r="B17" s="344">
        <f t="shared" si="0"/>
        <v>0</v>
      </c>
      <c r="C17" s="344">
        <v>0</v>
      </c>
      <c r="D17" s="344">
        <v>0</v>
      </c>
      <c r="E17" s="344">
        <f t="shared" si="1"/>
        <v>0</v>
      </c>
      <c r="F17" s="344">
        <v>0</v>
      </c>
      <c r="G17" s="344">
        <v>0</v>
      </c>
      <c r="H17" s="344">
        <v>0</v>
      </c>
      <c r="I17" s="344">
        <v>0</v>
      </c>
      <c r="J17" s="345"/>
      <c r="K17" s="345"/>
      <c r="L17" s="345"/>
      <c r="M17" s="344">
        <v>0</v>
      </c>
    </row>
    <row r="18" spans="1:13" ht="12" customHeight="1">
      <c r="A18" s="234" t="s">
        <v>287</v>
      </c>
      <c r="B18" s="344">
        <f t="shared" si="0"/>
        <v>0</v>
      </c>
      <c r="C18" s="344">
        <v>0</v>
      </c>
      <c r="D18" s="344">
        <v>0</v>
      </c>
      <c r="E18" s="344">
        <f t="shared" si="1"/>
        <v>0</v>
      </c>
      <c r="F18" s="344">
        <v>0</v>
      </c>
      <c r="G18" s="344">
        <v>0</v>
      </c>
      <c r="H18" s="344">
        <v>0</v>
      </c>
      <c r="I18" s="344">
        <v>0</v>
      </c>
      <c r="J18" s="345"/>
      <c r="K18" s="345"/>
      <c r="L18" s="345"/>
      <c r="M18" s="344">
        <v>0</v>
      </c>
    </row>
    <row r="19" spans="1:13" ht="12.75" customHeight="1">
      <c r="A19" s="339" t="s">
        <v>288</v>
      </c>
      <c r="B19" s="344">
        <f t="shared" si="0"/>
        <v>0</v>
      </c>
      <c r="C19" s="344">
        <v>0</v>
      </c>
      <c r="D19" s="344">
        <v>0</v>
      </c>
      <c r="E19" s="344">
        <f t="shared" si="1"/>
        <v>0</v>
      </c>
      <c r="F19" s="344">
        <v>0</v>
      </c>
      <c r="G19" s="344">
        <v>0</v>
      </c>
      <c r="H19" s="344">
        <v>0</v>
      </c>
      <c r="I19" s="344">
        <v>0</v>
      </c>
      <c r="J19" s="345"/>
      <c r="K19" s="345"/>
      <c r="L19" s="345"/>
      <c r="M19" s="344">
        <v>0</v>
      </c>
    </row>
    <row r="20" spans="1:13" ht="24" customHeight="1">
      <c r="A20" s="339" t="s">
        <v>289</v>
      </c>
      <c r="B20" s="344">
        <f t="shared" si="0"/>
        <v>0</v>
      </c>
      <c r="C20" s="344">
        <v>0</v>
      </c>
      <c r="D20" s="344">
        <v>0</v>
      </c>
      <c r="E20" s="344">
        <f t="shared" si="1"/>
        <v>0</v>
      </c>
      <c r="F20" s="344">
        <v>0</v>
      </c>
      <c r="G20" s="344">
        <v>0</v>
      </c>
      <c r="H20" s="344">
        <v>0</v>
      </c>
      <c r="I20" s="344">
        <v>0</v>
      </c>
      <c r="J20" s="345"/>
      <c r="K20" s="345"/>
      <c r="L20" s="345"/>
      <c r="M20" s="344">
        <v>0</v>
      </c>
    </row>
    <row r="21" spans="1:13" ht="12.75" customHeight="1">
      <c r="A21" s="346" t="s">
        <v>632</v>
      </c>
      <c r="B21" s="340">
        <f aca="true" t="shared" si="2" ref="B21:I21">B8+B19+B20</f>
        <v>0</v>
      </c>
      <c r="C21" s="340">
        <f t="shared" si="2"/>
        <v>0</v>
      </c>
      <c r="D21" s="340">
        <f t="shared" si="2"/>
        <v>0</v>
      </c>
      <c r="E21" s="340">
        <f t="shared" si="2"/>
        <v>0</v>
      </c>
      <c r="F21" s="340">
        <f t="shared" si="2"/>
        <v>0</v>
      </c>
      <c r="G21" s="340">
        <f t="shared" si="2"/>
        <v>0</v>
      </c>
      <c r="H21" s="340">
        <f t="shared" si="2"/>
        <v>0</v>
      </c>
      <c r="I21" s="340">
        <f t="shared" si="2"/>
        <v>0</v>
      </c>
      <c r="J21" s="347"/>
      <c r="K21" s="347"/>
      <c r="L21" s="347"/>
      <c r="M21" s="340">
        <f>M8+M19+M20</f>
        <v>0</v>
      </c>
    </row>
    <row r="22" spans="1:13" ht="19.5" customHeight="1">
      <c r="A22" s="252"/>
      <c r="B22" s="252"/>
      <c r="C22" s="252"/>
      <c r="D22" s="252"/>
      <c r="E22" s="252"/>
      <c r="F22" s="252"/>
      <c r="G22" s="252"/>
      <c r="H22" s="252"/>
      <c r="I22" s="252"/>
      <c r="J22" s="348"/>
      <c r="K22" s="348"/>
      <c r="L22" s="348"/>
      <c r="M22" s="252"/>
    </row>
    <row r="23" spans="1:25" ht="12">
      <c r="A23" s="248" t="s">
        <v>134</v>
      </c>
      <c r="B23" s="249"/>
      <c r="C23" s="249"/>
      <c r="D23" s="249"/>
      <c r="E23" s="249"/>
      <c r="F23" s="249"/>
      <c r="G23" s="249"/>
      <c r="H23" s="250"/>
      <c r="I23" s="250"/>
      <c r="J23" s="349"/>
      <c r="K23" s="349"/>
      <c r="L23" s="349"/>
      <c r="M23" s="250"/>
      <c r="W23" s="252"/>
      <c r="X23" s="252"/>
      <c r="Y23" s="252"/>
    </row>
    <row r="24" spans="1:13" ht="12">
      <c r="A24" s="248" t="s">
        <v>134</v>
      </c>
      <c r="B24" s="250"/>
      <c r="C24" s="250"/>
      <c r="D24" s="250"/>
      <c r="E24" s="250"/>
      <c r="F24" s="250"/>
      <c r="G24" s="250"/>
      <c r="H24" s="250"/>
      <c r="I24" s="250"/>
      <c r="J24" s="349"/>
      <c r="K24" s="349"/>
      <c r="L24" s="349"/>
      <c r="M24" s="250"/>
    </row>
    <row r="25" spans="1:13" ht="12">
      <c r="A25" s="250"/>
      <c r="B25" s="250"/>
      <c r="C25" s="250"/>
      <c r="D25" s="250"/>
      <c r="E25" s="250"/>
      <c r="F25" s="250"/>
      <c r="G25" s="250"/>
      <c r="H25" s="250"/>
      <c r="I25" s="250"/>
      <c r="J25" s="349"/>
      <c r="K25" s="349"/>
      <c r="L25" s="349"/>
      <c r="M25" s="250"/>
    </row>
  </sheetData>
  <mergeCells count="2">
    <mergeCell ref="A3:B3"/>
    <mergeCell ref="A5:F5"/>
  </mergeCells>
  <dataValidations count="1">
    <dataValidation operator="greaterThanOrEqual" allowBlank="1" showInputMessage="1" showErrorMessage="1" sqref="B8:M21"/>
  </dataValidations>
  <printOptions/>
  <pageMargins left="0.75" right="0.5" top="1" bottom="1" header="0.5" footer="0.5"/>
  <pageSetup horizontalDpi="600" verticalDpi="600" orientation="landscape" paperSize="9" scale="90" r:id="rId1"/>
  <headerFooter alignWithMargins="0">
    <oddFooter>&amp;R&amp;"Times New Roman,обычный"&amp;7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Q35" sqref="Q35"/>
    </sheetView>
  </sheetViews>
  <sheetFormatPr defaultColWidth="9.140625" defaultRowHeight="12.75"/>
  <cols>
    <col min="1" max="1" width="26.421875" style="351" customWidth="1"/>
    <col min="2" max="2" width="5.00390625" style="351" customWidth="1"/>
    <col min="3" max="3" width="6.8515625" style="351" customWidth="1"/>
    <col min="4" max="4" width="7.00390625" style="351" customWidth="1"/>
    <col min="5" max="5" width="10.57421875" style="351" customWidth="1"/>
    <col min="6" max="6" width="11.57421875" style="351" customWidth="1"/>
    <col min="7" max="7" width="10.7109375" style="351" customWidth="1"/>
    <col min="8" max="8" width="8.140625" style="351" customWidth="1"/>
    <col min="9" max="9" width="9.57421875" style="351" customWidth="1"/>
    <col min="10" max="10" width="9.421875" style="351" customWidth="1"/>
    <col min="11" max="11" width="6.421875" style="351" customWidth="1"/>
    <col min="12" max="16384" width="9.421875" style="351" customWidth="1"/>
  </cols>
  <sheetData>
    <row r="1" spans="1:9" ht="12.75">
      <c r="A1" s="989" t="str">
        <f>Title!A1</f>
        <v>Приложение 2 к Положению «О периодическом регулятивном отчете микрофинансовой компании», утвержденного</v>
      </c>
      <c r="B1" s="989"/>
      <c r="C1" s="989"/>
      <c r="D1" s="989"/>
      <c r="E1" s="989"/>
      <c r="F1" s="989"/>
      <c r="G1" s="989"/>
      <c r="H1" s="989"/>
      <c r="I1" s="989"/>
    </row>
    <row r="2" spans="1:9" ht="12.75">
      <c r="A2" s="989" t="str">
        <f>Title!A2</f>
        <v> постановлением Правления Национального банка Кыргызской Республики  № ____ от «____» _________ 20___ года</v>
      </c>
      <c r="B2" s="989"/>
      <c r="C2" s="989"/>
      <c r="D2" s="989"/>
      <c r="E2" s="989"/>
      <c r="F2" s="989"/>
      <c r="G2" s="989"/>
      <c r="H2" s="989"/>
      <c r="I2" s="989"/>
    </row>
    <row r="3" spans="12:13" ht="12.75">
      <c r="L3" s="824" t="s">
        <v>681</v>
      </c>
      <c r="M3" s="329"/>
    </row>
    <row r="4" spans="1:13" ht="12.75">
      <c r="A4" s="352" t="s">
        <v>262</v>
      </c>
      <c r="M4" s="329"/>
    </row>
    <row r="5" spans="1:12" ht="12.75">
      <c r="A5" s="353" t="s">
        <v>290</v>
      </c>
      <c r="J5" s="1073"/>
      <c r="K5" s="1073"/>
      <c r="L5" s="1073"/>
    </row>
    <row r="6" spans="1:13" ht="12.75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M6" s="355" t="s">
        <v>239</v>
      </c>
    </row>
    <row r="7" spans="1:13" ht="12.75" customHeight="1">
      <c r="A7" s="1074" t="s">
        <v>92</v>
      </c>
      <c r="B7" s="1074" t="s">
        <v>83</v>
      </c>
      <c r="C7" s="1075" t="s">
        <v>291</v>
      </c>
      <c r="D7" s="356" t="s">
        <v>83</v>
      </c>
      <c r="E7" s="356" t="s">
        <v>292</v>
      </c>
      <c r="F7" s="356" t="s">
        <v>293</v>
      </c>
      <c r="G7" s="356" t="s">
        <v>294</v>
      </c>
      <c r="H7" s="356" t="s">
        <v>295</v>
      </c>
      <c r="I7" s="1072" t="s">
        <v>296</v>
      </c>
      <c r="J7" s="1072" t="s">
        <v>297</v>
      </c>
      <c r="K7" s="1074" t="s">
        <v>298</v>
      </c>
      <c r="L7" s="1072" t="s">
        <v>299</v>
      </c>
      <c r="M7" s="1072" t="s">
        <v>300</v>
      </c>
    </row>
    <row r="8" spans="1:13" ht="16.5" customHeight="1">
      <c r="A8" s="1074"/>
      <c r="B8" s="1074"/>
      <c r="C8" s="1075"/>
      <c r="D8" s="357" t="s">
        <v>301</v>
      </c>
      <c r="E8" s="357" t="s">
        <v>302</v>
      </c>
      <c r="F8" s="357" t="s">
        <v>302</v>
      </c>
      <c r="G8" s="357" t="s">
        <v>303</v>
      </c>
      <c r="H8" s="357" t="s">
        <v>304</v>
      </c>
      <c r="I8" s="1072"/>
      <c r="J8" s="1072"/>
      <c r="K8" s="1074"/>
      <c r="L8" s="1072"/>
      <c r="M8" s="1072"/>
    </row>
    <row r="9" spans="1:13" ht="9.75" customHeight="1">
      <c r="A9" s="358">
        <v>1</v>
      </c>
      <c r="B9" s="359">
        <v>2</v>
      </c>
      <c r="C9" s="358">
        <v>3</v>
      </c>
      <c r="D9" s="360">
        <v>4</v>
      </c>
      <c r="E9" s="358">
        <v>5</v>
      </c>
      <c r="F9" s="358">
        <v>6</v>
      </c>
      <c r="G9" s="358">
        <v>7</v>
      </c>
      <c r="H9" s="358">
        <v>8</v>
      </c>
      <c r="I9" s="358">
        <v>9</v>
      </c>
      <c r="J9" s="358">
        <v>10</v>
      </c>
      <c r="K9" s="358">
        <v>11</v>
      </c>
      <c r="L9" s="358">
        <v>12</v>
      </c>
      <c r="M9" s="358">
        <v>13</v>
      </c>
    </row>
    <row r="10" spans="1:13" ht="18">
      <c r="A10" s="361" t="s">
        <v>305</v>
      </c>
      <c r="B10" s="362">
        <f>SUM(B11:B13)</f>
        <v>0</v>
      </c>
      <c r="C10" s="362">
        <f>SUM(C11:C13)</f>
        <v>0</v>
      </c>
      <c r="D10" s="363">
        <f aca="true" t="shared" si="0" ref="D10:D16">SUM(H10,L10)</f>
        <v>0</v>
      </c>
      <c r="E10" s="363">
        <f aca="true" t="shared" si="1" ref="E10:M10">SUM(E11:E13)</f>
        <v>0</v>
      </c>
      <c r="F10" s="363">
        <f t="shared" si="1"/>
        <v>0</v>
      </c>
      <c r="G10" s="363">
        <f t="shared" si="1"/>
        <v>0</v>
      </c>
      <c r="H10" s="363">
        <f t="shared" si="1"/>
        <v>0</v>
      </c>
      <c r="I10" s="363">
        <f t="shared" si="1"/>
        <v>0</v>
      </c>
      <c r="J10" s="363">
        <f t="shared" si="1"/>
        <v>0</v>
      </c>
      <c r="K10" s="363">
        <f t="shared" si="1"/>
        <v>0</v>
      </c>
      <c r="L10" s="363">
        <f t="shared" si="1"/>
        <v>0</v>
      </c>
      <c r="M10" s="363">
        <f t="shared" si="1"/>
        <v>0</v>
      </c>
    </row>
    <row r="11" spans="1:13" ht="27">
      <c r="A11" s="364" t="s">
        <v>306</v>
      </c>
      <c r="B11" s="365">
        <f>SUM(C11,E11:G11,I11:K11)</f>
        <v>0</v>
      </c>
      <c r="C11" s="366">
        <v>0</v>
      </c>
      <c r="D11" s="367">
        <f t="shared" si="0"/>
        <v>0</v>
      </c>
      <c r="E11" s="366">
        <v>0</v>
      </c>
      <c r="F11" s="366">
        <v>0</v>
      </c>
      <c r="G11" s="366">
        <v>0</v>
      </c>
      <c r="H11" s="366">
        <v>0</v>
      </c>
      <c r="I11" s="366">
        <v>0</v>
      </c>
      <c r="J11" s="366">
        <v>0</v>
      </c>
      <c r="K11" s="366">
        <v>0</v>
      </c>
      <c r="L11" s="366">
        <v>0</v>
      </c>
      <c r="M11" s="365">
        <v>0</v>
      </c>
    </row>
    <row r="12" spans="1:13" ht="10.5" customHeight="1">
      <c r="A12" s="364" t="s">
        <v>307</v>
      </c>
      <c r="B12" s="365">
        <f>SUM(C12,E12:G12,I12:K12)</f>
        <v>0</v>
      </c>
      <c r="C12" s="366">
        <v>0</v>
      </c>
      <c r="D12" s="367">
        <f t="shared" si="0"/>
        <v>0</v>
      </c>
      <c r="E12" s="366">
        <v>0</v>
      </c>
      <c r="F12" s="366">
        <v>0</v>
      </c>
      <c r="G12" s="366">
        <v>0</v>
      </c>
      <c r="H12" s="366">
        <v>0</v>
      </c>
      <c r="I12" s="366">
        <v>0</v>
      </c>
      <c r="J12" s="366">
        <v>0</v>
      </c>
      <c r="K12" s="366">
        <v>0</v>
      </c>
      <c r="L12" s="366">
        <v>0</v>
      </c>
      <c r="M12" s="365">
        <v>0</v>
      </c>
    </row>
    <row r="13" spans="1:13" ht="12.75">
      <c r="A13" s="364" t="s">
        <v>308</v>
      </c>
      <c r="B13" s="365">
        <f>SUM(C13,E13:G13,I13:K13)</f>
        <v>0</v>
      </c>
      <c r="C13" s="366">
        <v>0</v>
      </c>
      <c r="D13" s="367">
        <f t="shared" si="0"/>
        <v>0</v>
      </c>
      <c r="E13" s="366">
        <v>0</v>
      </c>
      <c r="F13" s="366"/>
      <c r="G13" s="366">
        <v>0</v>
      </c>
      <c r="H13" s="366"/>
      <c r="I13" s="366"/>
      <c r="J13" s="366">
        <v>0</v>
      </c>
      <c r="K13" s="366">
        <v>0</v>
      </c>
      <c r="L13" s="366">
        <v>0</v>
      </c>
      <c r="M13" s="365">
        <v>0</v>
      </c>
    </row>
    <row r="14" spans="1:13" ht="18" customHeight="1">
      <c r="A14" s="361" t="s">
        <v>309</v>
      </c>
      <c r="B14" s="363">
        <f>SUM(B15:B24)</f>
        <v>0</v>
      </c>
      <c r="C14" s="363">
        <f>SUM(C15:C24)</f>
        <v>0</v>
      </c>
      <c r="D14" s="363">
        <f t="shared" si="0"/>
        <v>0</v>
      </c>
      <c r="E14" s="363">
        <f aca="true" t="shared" si="2" ref="E14:L14">SUM(E15:E24)</f>
        <v>0</v>
      </c>
      <c r="F14" s="363">
        <f t="shared" si="2"/>
        <v>0</v>
      </c>
      <c r="G14" s="363">
        <f t="shared" si="2"/>
        <v>0</v>
      </c>
      <c r="H14" s="363">
        <f t="shared" si="2"/>
        <v>0</v>
      </c>
      <c r="I14" s="363">
        <f t="shared" si="2"/>
        <v>0</v>
      </c>
      <c r="J14" s="363">
        <f t="shared" si="2"/>
        <v>0</v>
      </c>
      <c r="K14" s="363">
        <f t="shared" si="2"/>
        <v>0</v>
      </c>
      <c r="L14" s="363">
        <f t="shared" si="2"/>
        <v>0</v>
      </c>
      <c r="M14" s="363">
        <v>0</v>
      </c>
    </row>
    <row r="15" spans="1:13" ht="10.5" customHeight="1">
      <c r="A15" s="364" t="s">
        <v>310</v>
      </c>
      <c r="B15" s="362">
        <f>SUM(C15,E15:G15,I15:K15)</f>
        <v>0</v>
      </c>
      <c r="C15" s="366">
        <v>0</v>
      </c>
      <c r="D15" s="363">
        <f t="shared" si="0"/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2">
        <v>0</v>
      </c>
    </row>
    <row r="16" spans="1:13" ht="12.75" customHeight="1">
      <c r="A16" s="364" t="s">
        <v>279</v>
      </c>
      <c r="B16" s="362">
        <f>SUM(C16,E16:G16,I16:K16)</f>
        <v>0</v>
      </c>
      <c r="C16" s="366">
        <v>0</v>
      </c>
      <c r="D16" s="363">
        <f t="shared" si="0"/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2">
        <v>0</v>
      </c>
    </row>
    <row r="17" spans="1:13" ht="11.25" customHeight="1">
      <c r="A17" s="364" t="s">
        <v>311</v>
      </c>
      <c r="B17" s="362"/>
      <c r="C17" s="366">
        <v>0</v>
      </c>
      <c r="D17" s="363"/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2">
        <v>0</v>
      </c>
    </row>
    <row r="18" spans="1:13" ht="19.5" customHeight="1">
      <c r="A18" s="364" t="s">
        <v>281</v>
      </c>
      <c r="B18" s="362">
        <f>SUM(C18,E18:G18,I18:K18)</f>
        <v>0</v>
      </c>
      <c r="C18" s="366">
        <v>0</v>
      </c>
      <c r="D18" s="363">
        <f aca="true" t="shared" si="3" ref="D18:D25">SUM(H18,L18)</f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2">
        <v>0</v>
      </c>
    </row>
    <row r="19" spans="1:13" ht="10.5" customHeight="1">
      <c r="A19" s="364" t="s">
        <v>282</v>
      </c>
      <c r="B19" s="362"/>
      <c r="C19" s="366">
        <v>0</v>
      </c>
      <c r="D19" s="363">
        <f t="shared" si="3"/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2">
        <v>0</v>
      </c>
    </row>
    <row r="20" spans="1:13" ht="10.5" customHeight="1">
      <c r="A20" s="364" t="s">
        <v>283</v>
      </c>
      <c r="B20" s="362"/>
      <c r="C20" s="366">
        <v>0</v>
      </c>
      <c r="D20" s="363">
        <f t="shared" si="3"/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2">
        <v>0</v>
      </c>
    </row>
    <row r="21" spans="1:13" ht="11.25" customHeight="1">
      <c r="A21" s="364" t="s">
        <v>284</v>
      </c>
      <c r="B21" s="362"/>
      <c r="C21" s="366">
        <v>0</v>
      </c>
      <c r="D21" s="363">
        <f t="shared" si="3"/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2">
        <v>0</v>
      </c>
    </row>
    <row r="22" spans="1:13" ht="12.75">
      <c r="A22" s="364" t="s">
        <v>312</v>
      </c>
      <c r="B22" s="362">
        <f>SUM(C22,E22:G22,I22:K22)</f>
        <v>0</v>
      </c>
      <c r="C22" s="366">
        <v>0</v>
      </c>
      <c r="D22" s="363">
        <f t="shared" si="3"/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2">
        <v>0</v>
      </c>
    </row>
    <row r="23" spans="1:13" ht="12.75">
      <c r="A23" s="364" t="s">
        <v>313</v>
      </c>
      <c r="B23" s="362">
        <f>SUM(C23,E23:G23,I23:K23)</f>
        <v>0</v>
      </c>
      <c r="C23" s="366">
        <v>0</v>
      </c>
      <c r="D23" s="363">
        <f t="shared" si="3"/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2">
        <v>0</v>
      </c>
    </row>
    <row r="24" spans="1:13" ht="12.75">
      <c r="A24" s="364" t="s">
        <v>314</v>
      </c>
      <c r="B24" s="362">
        <f>SUM(C24,E24:G24,I24:K24)</f>
        <v>0</v>
      </c>
      <c r="C24" s="366">
        <v>0</v>
      </c>
      <c r="D24" s="363">
        <f t="shared" si="3"/>
        <v>0</v>
      </c>
      <c r="E24" s="366">
        <v>0</v>
      </c>
      <c r="F24" s="366">
        <v>0</v>
      </c>
      <c r="G24" s="366">
        <v>0</v>
      </c>
      <c r="H24" s="366">
        <v>0</v>
      </c>
      <c r="I24" s="366"/>
      <c r="J24" s="366">
        <v>0</v>
      </c>
      <c r="K24" s="366">
        <v>0</v>
      </c>
      <c r="L24" s="366">
        <v>0</v>
      </c>
      <c r="M24" s="362">
        <v>0</v>
      </c>
    </row>
    <row r="25" spans="1:13" ht="25.5" customHeight="1">
      <c r="A25" s="364" t="s">
        <v>315</v>
      </c>
      <c r="B25" s="363">
        <f>SUM(B10,B14)</f>
        <v>0</v>
      </c>
      <c r="C25" s="363">
        <f>SUM(C10,C14)</f>
        <v>0</v>
      </c>
      <c r="D25" s="363">
        <f t="shared" si="3"/>
        <v>0</v>
      </c>
      <c r="E25" s="363">
        <f aca="true" t="shared" si="4" ref="E25:L25">SUM(E10,E14)</f>
        <v>0</v>
      </c>
      <c r="F25" s="363">
        <f t="shared" si="4"/>
        <v>0</v>
      </c>
      <c r="G25" s="363">
        <f t="shared" si="4"/>
        <v>0</v>
      </c>
      <c r="H25" s="363">
        <f t="shared" si="4"/>
        <v>0</v>
      </c>
      <c r="I25" s="363">
        <f t="shared" si="4"/>
        <v>0</v>
      </c>
      <c r="J25" s="363">
        <f t="shared" si="4"/>
        <v>0</v>
      </c>
      <c r="K25" s="363">
        <f t="shared" si="4"/>
        <v>0</v>
      </c>
      <c r="L25" s="363">
        <f t="shared" si="4"/>
        <v>0</v>
      </c>
      <c r="M25" s="362">
        <v>0</v>
      </c>
    </row>
    <row r="26" spans="1:13" ht="12.75">
      <c r="A26" s="368" t="s">
        <v>628</v>
      </c>
      <c r="B26" s="362">
        <f>SUM(C26,E26:G26,I26:K26)</f>
        <v>0</v>
      </c>
      <c r="C26" s="366"/>
      <c r="D26" s="363">
        <f aca="true" t="shared" si="5" ref="D26:D31">SUM(H26,L26)</f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2">
        <v>0</v>
      </c>
    </row>
    <row r="27" spans="1:13" ht="20.25" customHeight="1">
      <c r="A27" s="364" t="s">
        <v>629</v>
      </c>
      <c r="B27" s="365">
        <f>SUM(C27,E27:G27,I27:K27)</f>
        <v>0</v>
      </c>
      <c r="C27" s="366"/>
      <c r="D27" s="367">
        <f t="shared" si="5"/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0</v>
      </c>
      <c r="M27" s="365">
        <v>0</v>
      </c>
    </row>
    <row r="28" spans="1:13" ht="18">
      <c r="A28" s="361" t="s">
        <v>630</v>
      </c>
      <c r="B28" s="365">
        <f>SUM(C28,E28:G28,I28:K28)</f>
        <v>0</v>
      </c>
      <c r="C28" s="366"/>
      <c r="D28" s="367">
        <f t="shared" si="5"/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/>
      <c r="K28" s="366">
        <v>0</v>
      </c>
      <c r="L28" s="366">
        <v>0</v>
      </c>
      <c r="M28" s="365">
        <v>0</v>
      </c>
    </row>
    <row r="29" spans="1:13" ht="12.75">
      <c r="A29" s="369" t="s">
        <v>631</v>
      </c>
      <c r="B29" s="367">
        <f>SUM(B25:B28)</f>
        <v>0</v>
      </c>
      <c r="C29" s="367">
        <f>SUM(C25:C28)</f>
        <v>0</v>
      </c>
      <c r="D29" s="367">
        <f t="shared" si="5"/>
        <v>0</v>
      </c>
      <c r="E29" s="367">
        <f aca="true" t="shared" si="6" ref="E29:L29">SUM(E25:E28)</f>
        <v>0</v>
      </c>
      <c r="F29" s="367">
        <f t="shared" si="6"/>
        <v>0</v>
      </c>
      <c r="G29" s="367">
        <f t="shared" si="6"/>
        <v>0</v>
      </c>
      <c r="H29" s="367">
        <f t="shared" si="6"/>
        <v>0</v>
      </c>
      <c r="I29" s="367">
        <f t="shared" si="6"/>
        <v>0</v>
      </c>
      <c r="J29" s="367">
        <f t="shared" si="6"/>
        <v>0</v>
      </c>
      <c r="K29" s="367">
        <f t="shared" si="6"/>
        <v>0</v>
      </c>
      <c r="L29" s="367">
        <f t="shared" si="6"/>
        <v>0</v>
      </c>
      <c r="M29" s="370">
        <v>0</v>
      </c>
    </row>
    <row r="30" spans="1:13" ht="18">
      <c r="A30" s="368" t="s">
        <v>512</v>
      </c>
      <c r="B30" s="362">
        <f>SUM(E30:G30,I30:K30)</f>
        <v>0</v>
      </c>
      <c r="C30" s="371"/>
      <c r="D30" s="363">
        <f t="shared" si="5"/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3">
        <v>0</v>
      </c>
    </row>
    <row r="31" spans="1:13" ht="12.75">
      <c r="A31" s="361" t="s">
        <v>513</v>
      </c>
      <c r="B31" s="365">
        <f>SUM(B29:B30)</f>
        <v>0</v>
      </c>
      <c r="C31" s="365">
        <f>SUM(C29:C30)</f>
        <v>0</v>
      </c>
      <c r="D31" s="367">
        <f t="shared" si="5"/>
        <v>0</v>
      </c>
      <c r="E31" s="365">
        <f aca="true" t="shared" si="7" ref="E31:L31">SUM(E29:E30)</f>
        <v>0</v>
      </c>
      <c r="F31" s="365">
        <f t="shared" si="7"/>
        <v>0</v>
      </c>
      <c r="G31" s="365">
        <f t="shared" si="7"/>
        <v>0</v>
      </c>
      <c r="H31" s="365">
        <f t="shared" si="7"/>
        <v>0</v>
      </c>
      <c r="I31" s="365">
        <f t="shared" si="7"/>
        <v>0</v>
      </c>
      <c r="J31" s="365">
        <f t="shared" si="7"/>
        <v>0</v>
      </c>
      <c r="K31" s="365">
        <f t="shared" si="7"/>
        <v>0</v>
      </c>
      <c r="L31" s="365">
        <f t="shared" si="7"/>
        <v>0</v>
      </c>
      <c r="M31" s="370">
        <v>0</v>
      </c>
    </row>
    <row r="32" spans="1:13" ht="27">
      <c r="A32" s="374" t="s">
        <v>626</v>
      </c>
      <c r="B32" s="362">
        <v>0</v>
      </c>
      <c r="C32" s="362">
        <v>0</v>
      </c>
      <c r="D32" s="363">
        <v>0</v>
      </c>
      <c r="E32" s="362">
        <v>0</v>
      </c>
      <c r="F32" s="362">
        <v>0</v>
      </c>
      <c r="G32" s="362">
        <v>0</v>
      </c>
      <c r="H32" s="363">
        <v>0</v>
      </c>
      <c r="I32" s="362">
        <v>0</v>
      </c>
      <c r="J32" s="362">
        <v>0</v>
      </c>
      <c r="K32" s="362">
        <v>0</v>
      </c>
      <c r="L32" s="363">
        <v>0</v>
      </c>
      <c r="M32" s="373">
        <v>0</v>
      </c>
    </row>
    <row r="33" spans="1:13" ht="12.75">
      <c r="A33" s="780"/>
      <c r="B33" s="781"/>
      <c r="C33" s="781"/>
      <c r="D33" s="782"/>
      <c r="E33" s="781"/>
      <c r="F33" s="781"/>
      <c r="G33" s="781"/>
      <c r="H33" s="782"/>
      <c r="I33" s="781"/>
      <c r="J33" s="781"/>
      <c r="K33" s="781"/>
      <c r="L33" s="782"/>
      <c r="M33" s="783"/>
    </row>
    <row r="34" spans="1:6" s="375" customFormat="1" ht="12.75">
      <c r="A34" s="3" t="s">
        <v>134</v>
      </c>
      <c r="B34" s="256"/>
      <c r="C34" s="256"/>
      <c r="D34" s="256"/>
      <c r="E34" s="256"/>
      <c r="F34" s="256"/>
    </row>
    <row r="35" spans="1:6" s="375" customFormat="1" ht="12.75">
      <c r="A35" s="3" t="s">
        <v>134</v>
      </c>
      <c r="B35" s="35"/>
      <c r="C35" s="35"/>
      <c r="D35" s="35"/>
      <c r="E35" s="35"/>
      <c r="F35" s="35"/>
    </row>
  </sheetData>
  <mergeCells count="9">
    <mergeCell ref="M7:M8"/>
    <mergeCell ref="J5:L5"/>
    <mergeCell ref="A7:A8"/>
    <mergeCell ref="B7:B8"/>
    <mergeCell ref="C7:C8"/>
    <mergeCell ref="I7:I8"/>
    <mergeCell ref="J7:J8"/>
    <mergeCell ref="K7:K8"/>
    <mergeCell ref="L7:L8"/>
  </mergeCells>
  <conditionalFormatting sqref="D32:D33">
    <cfRule type="cellIs" priority="1" dxfId="0" operator="notEqual" stopIfTrue="1">
      <formula>SUM(TOTALL1,TOTALL2,TOTALL3)</formula>
    </cfRule>
  </conditionalFormatting>
  <conditionalFormatting sqref="H32:H33">
    <cfRule type="cellIs" priority="2" dxfId="0" operator="notEqual" stopIfTrue="1">
      <formula>TOTRES1+TOTRES2+TOTRES3</formula>
    </cfRule>
  </conditionalFormatting>
  <conditionalFormatting sqref="L32:L33">
    <cfRule type="cellIs" priority="3" dxfId="1" operator="notEqual" stopIfTrue="1">
      <formula>SUM(SPECRES1+SPECRES2+SPECRES3)</formula>
    </cfRule>
  </conditionalFormatting>
  <dataValidations count="1">
    <dataValidation operator="greaterThanOrEqual" allowBlank="1" showInputMessage="1" showErrorMessage="1" sqref="M14 M10 B10:L33"/>
  </dataValidations>
  <printOptions/>
  <pageMargins left="0.75" right="0.75" top="1" bottom="0.51" header="0.5" footer="0.5"/>
  <pageSetup horizontalDpi="600" verticalDpi="600" orientation="landscape" paperSize="9" scale="94" r:id="rId1"/>
  <headerFooter alignWithMargins="0">
    <oddFooter>&amp;R&amp;"Times New Roman,обычный"&amp;7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P3" sqref="P3"/>
    </sheetView>
  </sheetViews>
  <sheetFormatPr defaultColWidth="9.140625" defaultRowHeight="12.75"/>
  <cols>
    <col min="1" max="1" width="5.140625" style="376" customWidth="1"/>
    <col min="2" max="2" width="30.57421875" style="377" customWidth="1"/>
    <col min="3" max="3" width="16.00390625" style="377" customWidth="1"/>
    <col min="4" max="4" width="5.28125" style="377" customWidth="1"/>
    <col min="5" max="5" width="5.8515625" style="377" customWidth="1"/>
    <col min="6" max="6" width="5.28125" style="377" customWidth="1"/>
    <col min="7" max="7" width="6.00390625" style="377" customWidth="1"/>
    <col min="8" max="8" width="5.28125" style="377" customWidth="1"/>
    <col min="9" max="9" width="6.00390625" style="377" customWidth="1"/>
    <col min="10" max="10" width="5.28125" style="377" customWidth="1"/>
    <col min="11" max="11" width="6.00390625" style="377" customWidth="1"/>
    <col min="12" max="12" width="6.421875" style="377" customWidth="1"/>
    <col min="13" max="13" width="6.140625" style="377" customWidth="1"/>
    <col min="14" max="16" width="5.421875" style="377" customWidth="1"/>
    <col min="17" max="17" width="5.7109375" style="377" customWidth="1"/>
    <col min="18" max="16384" width="9.140625" style="377" customWidth="1"/>
  </cols>
  <sheetData>
    <row r="1" spans="2:12" ht="12.75">
      <c r="B1" s="991" t="str">
        <f>Title!A1</f>
        <v>Приложение 2 к Положению «О периодическом регулятивном отчете микрофинансовой компании», утвержденного</v>
      </c>
      <c r="C1" s="991"/>
      <c r="D1" s="991"/>
      <c r="E1" s="991"/>
      <c r="F1" s="991"/>
      <c r="G1" s="991"/>
      <c r="H1" s="990"/>
      <c r="I1" s="990"/>
      <c r="J1" s="990"/>
      <c r="K1" s="990"/>
      <c r="L1" s="990"/>
    </row>
    <row r="2" spans="2:12" ht="12.75">
      <c r="B2" s="991" t="str">
        <f>Title!A2</f>
        <v> постановлением Правления Национального банка Кыргызской Республики  № ____ от «____» _________ 20___ года</v>
      </c>
      <c r="C2" s="991"/>
      <c r="D2" s="991"/>
      <c r="E2" s="991"/>
      <c r="F2" s="991"/>
      <c r="G2" s="991"/>
      <c r="H2" s="990"/>
      <c r="I2" s="990"/>
      <c r="J2" s="990"/>
      <c r="K2" s="990"/>
      <c r="L2" s="990"/>
    </row>
    <row r="3" spans="2:16" ht="12.75">
      <c r="B3" s="352" t="s">
        <v>262</v>
      </c>
      <c r="D3" s="378"/>
      <c r="E3" s="378"/>
      <c r="L3" s="379"/>
      <c r="M3" s="379"/>
      <c r="N3" s="379"/>
      <c r="O3" s="380"/>
      <c r="P3" s="824" t="s">
        <v>681</v>
      </c>
    </row>
    <row r="4" spans="2:16" ht="16.5" thickBot="1">
      <c r="B4" s="381" t="s">
        <v>316</v>
      </c>
      <c r="D4" s="382"/>
      <c r="E4" s="383"/>
      <c r="F4" s="384"/>
      <c r="G4" s="384"/>
      <c r="H4" s="384"/>
      <c r="I4" s="384"/>
      <c r="J4" s="384"/>
      <c r="P4" s="377" t="s">
        <v>317</v>
      </c>
    </row>
    <row r="5" spans="1:17" ht="13.5" thickBot="1">
      <c r="A5" s="385"/>
      <c r="B5" s="386" t="s">
        <v>318</v>
      </c>
      <c r="C5" s="387" t="s">
        <v>319</v>
      </c>
      <c r="D5" s="388" t="s">
        <v>320</v>
      </c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9" t="s">
        <v>321</v>
      </c>
      <c r="Q5" s="390"/>
    </row>
    <row r="6" spans="1:17" ht="14.25" customHeight="1" thickBot="1">
      <c r="A6" s="391" t="s">
        <v>322</v>
      </c>
      <c r="B6" s="392" t="s">
        <v>323</v>
      </c>
      <c r="C6" s="393"/>
      <c r="D6" s="394" t="s">
        <v>324</v>
      </c>
      <c r="E6" s="395"/>
      <c r="F6" s="396" t="s">
        <v>325</v>
      </c>
      <c r="G6" s="397"/>
      <c r="H6" s="396" t="s">
        <v>326</v>
      </c>
      <c r="I6" s="397"/>
      <c r="J6" s="396" t="s">
        <v>327</v>
      </c>
      <c r="K6" s="397"/>
      <c r="L6" s="396" t="s">
        <v>328</v>
      </c>
      <c r="M6" s="398"/>
      <c r="N6" s="396" t="s">
        <v>329</v>
      </c>
      <c r="O6" s="399"/>
      <c r="P6" s="400"/>
      <c r="Q6" s="401"/>
    </row>
    <row r="7" spans="1:17" ht="13.5" thickBot="1">
      <c r="A7" s="402"/>
      <c r="B7" s="403"/>
      <c r="C7" s="404"/>
      <c r="D7" s="405" t="s">
        <v>330</v>
      </c>
      <c r="E7" s="405" t="s">
        <v>331</v>
      </c>
      <c r="F7" s="406" t="s">
        <v>330</v>
      </c>
      <c r="G7" s="405" t="s">
        <v>331</v>
      </c>
      <c r="H7" s="406" t="s">
        <v>330</v>
      </c>
      <c r="I7" s="405" t="s">
        <v>331</v>
      </c>
      <c r="J7" s="406" t="s">
        <v>330</v>
      </c>
      <c r="K7" s="405" t="s">
        <v>331</v>
      </c>
      <c r="L7" s="406" t="s">
        <v>330</v>
      </c>
      <c r="M7" s="405" t="s">
        <v>331</v>
      </c>
      <c r="N7" s="406" t="s">
        <v>330</v>
      </c>
      <c r="O7" s="407" t="s">
        <v>331</v>
      </c>
      <c r="P7" s="408" t="s">
        <v>330</v>
      </c>
      <c r="Q7" s="409" t="s">
        <v>331</v>
      </c>
    </row>
    <row r="8" spans="1:17" ht="13.5" thickBot="1">
      <c r="A8" s="410">
        <v>1</v>
      </c>
      <c r="B8" s="411">
        <v>2</v>
      </c>
      <c r="C8" s="410">
        <v>3</v>
      </c>
      <c r="D8" s="412">
        <v>4</v>
      </c>
      <c r="E8" s="412">
        <v>5</v>
      </c>
      <c r="F8" s="412">
        <v>6</v>
      </c>
      <c r="G8" s="412">
        <v>7</v>
      </c>
      <c r="H8" s="412">
        <v>8</v>
      </c>
      <c r="I8" s="412">
        <v>9</v>
      </c>
      <c r="J8" s="412">
        <v>10</v>
      </c>
      <c r="K8" s="412">
        <v>11</v>
      </c>
      <c r="L8" s="412">
        <v>12</v>
      </c>
      <c r="M8" s="412">
        <v>13</v>
      </c>
      <c r="N8" s="412">
        <v>14</v>
      </c>
      <c r="O8" s="413">
        <v>15</v>
      </c>
      <c r="P8" s="414">
        <v>16</v>
      </c>
      <c r="Q8" s="415">
        <v>17</v>
      </c>
    </row>
    <row r="9" spans="1:17" s="422" customFormat="1" ht="12.75">
      <c r="A9" s="386">
        <v>1</v>
      </c>
      <c r="B9" s="416" t="s">
        <v>346</v>
      </c>
      <c r="C9" s="417" t="s">
        <v>332</v>
      </c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9"/>
      <c r="P9" s="420"/>
      <c r="Q9" s="421"/>
    </row>
    <row r="10" spans="1:17" ht="13.5" thickBot="1">
      <c r="A10" s="403"/>
      <c r="B10" s="35"/>
      <c r="C10" s="423" t="s">
        <v>333</v>
      </c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5"/>
      <c r="P10" s="426"/>
      <c r="Q10" s="427"/>
    </row>
    <row r="11" spans="1:17" ht="12.75">
      <c r="A11" s="386">
        <v>2</v>
      </c>
      <c r="B11" s="428" t="s">
        <v>334</v>
      </c>
      <c r="C11" s="429" t="s">
        <v>332</v>
      </c>
      <c r="D11" s="430"/>
      <c r="E11" s="430"/>
      <c r="F11" s="430"/>
      <c r="G11" s="430"/>
      <c r="H11" s="430"/>
      <c r="I11" s="430"/>
      <c r="J11" s="431"/>
      <c r="K11" s="430"/>
      <c r="L11" s="430"/>
      <c r="M11" s="431"/>
      <c r="N11" s="430"/>
      <c r="O11" s="432"/>
      <c r="P11" s="433"/>
      <c r="Q11" s="434"/>
    </row>
    <row r="12" spans="1:17" ht="13.5" thickBot="1">
      <c r="A12" s="403"/>
      <c r="B12" s="35"/>
      <c r="C12" s="423" t="s">
        <v>333</v>
      </c>
      <c r="D12" s="424"/>
      <c r="E12" s="424"/>
      <c r="F12" s="424"/>
      <c r="G12" s="424"/>
      <c r="H12" s="424"/>
      <c r="I12" s="424"/>
      <c r="J12" s="435"/>
      <c r="K12" s="424"/>
      <c r="L12" s="424"/>
      <c r="M12" s="424"/>
      <c r="N12" s="424"/>
      <c r="O12" s="425"/>
      <c r="P12" s="426"/>
      <c r="Q12" s="427"/>
    </row>
    <row r="13" spans="1:17" ht="12.75">
      <c r="A13" s="386">
        <v>3</v>
      </c>
      <c r="B13" s="428" t="s">
        <v>335</v>
      </c>
      <c r="C13" s="429" t="s">
        <v>332</v>
      </c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2"/>
      <c r="P13" s="433"/>
      <c r="Q13" s="434"/>
    </row>
    <row r="14" spans="1:17" ht="13.5" thickBot="1">
      <c r="A14" s="403"/>
      <c r="B14" s="35"/>
      <c r="C14" s="423" t="s">
        <v>333</v>
      </c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5"/>
      <c r="P14" s="426"/>
      <c r="Q14" s="427"/>
    </row>
    <row r="15" spans="1:17" ht="12.75">
      <c r="A15" s="386">
        <v>4</v>
      </c>
      <c r="B15" s="428" t="s">
        <v>336</v>
      </c>
      <c r="C15" s="429" t="s">
        <v>332</v>
      </c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2"/>
      <c r="P15" s="433"/>
      <c r="Q15" s="434"/>
    </row>
    <row r="16" spans="1:17" ht="13.5" thickBot="1">
      <c r="A16" s="403"/>
      <c r="B16" s="35"/>
      <c r="C16" s="423" t="s">
        <v>333</v>
      </c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5"/>
      <c r="P16" s="426"/>
      <c r="Q16" s="427"/>
    </row>
    <row r="17" spans="1:17" ht="12.75">
      <c r="A17" s="386">
        <v>5</v>
      </c>
      <c r="B17" s="428" t="s">
        <v>337</v>
      </c>
      <c r="C17" s="429" t="s">
        <v>332</v>
      </c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2"/>
      <c r="P17" s="433"/>
      <c r="Q17" s="434"/>
    </row>
    <row r="18" spans="1:17" ht="13.5" thickBot="1">
      <c r="A18" s="403"/>
      <c r="B18" s="35"/>
      <c r="C18" s="423" t="s">
        <v>333</v>
      </c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5"/>
      <c r="P18" s="426"/>
      <c r="Q18" s="427"/>
    </row>
    <row r="19" spans="1:17" ht="12.75">
      <c r="A19" s="386">
        <v>6</v>
      </c>
      <c r="B19" s="428" t="s">
        <v>338</v>
      </c>
      <c r="C19" s="429" t="s">
        <v>332</v>
      </c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2"/>
      <c r="P19" s="433"/>
      <c r="Q19" s="434"/>
    </row>
    <row r="20" spans="1:17" ht="13.5" thickBot="1">
      <c r="A20" s="403"/>
      <c r="B20" s="35"/>
      <c r="C20" s="423" t="s">
        <v>333</v>
      </c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5"/>
      <c r="P20" s="426"/>
      <c r="Q20" s="427"/>
    </row>
    <row r="21" spans="1:17" ht="11.25" customHeight="1">
      <c r="A21" s="386">
        <v>7</v>
      </c>
      <c r="B21" s="428" t="s">
        <v>339</v>
      </c>
      <c r="C21" s="429" t="s">
        <v>332</v>
      </c>
      <c r="D21" s="430"/>
      <c r="E21" s="432"/>
      <c r="F21" s="430"/>
      <c r="G21" s="430"/>
      <c r="H21" s="430"/>
      <c r="I21" s="430"/>
      <c r="J21" s="430"/>
      <c r="K21" s="430"/>
      <c r="L21" s="430"/>
      <c r="M21" s="430"/>
      <c r="N21" s="430"/>
      <c r="O21" s="432"/>
      <c r="P21" s="436"/>
      <c r="Q21" s="437"/>
    </row>
    <row r="22" spans="1:17" ht="13.5" thickBot="1">
      <c r="A22" s="403"/>
      <c r="B22" s="35"/>
      <c r="C22" s="423" t="s">
        <v>333</v>
      </c>
      <c r="D22" s="424"/>
      <c r="E22" s="425"/>
      <c r="F22" s="424"/>
      <c r="G22" s="424"/>
      <c r="H22" s="424"/>
      <c r="I22" s="424"/>
      <c r="J22" s="424"/>
      <c r="K22" s="424"/>
      <c r="L22" s="424"/>
      <c r="M22" s="424"/>
      <c r="N22" s="424"/>
      <c r="O22" s="425"/>
      <c r="P22" s="426"/>
      <c r="Q22" s="427"/>
    </row>
    <row r="23" spans="1:17" ht="12.75">
      <c r="A23" s="386">
        <v>8</v>
      </c>
      <c r="B23" s="428" t="s">
        <v>340</v>
      </c>
      <c r="C23" s="429" t="s">
        <v>332</v>
      </c>
      <c r="D23" s="430"/>
      <c r="E23" s="432"/>
      <c r="F23" s="430"/>
      <c r="G23" s="430"/>
      <c r="H23" s="430"/>
      <c r="I23" s="430"/>
      <c r="J23" s="430"/>
      <c r="K23" s="430"/>
      <c r="L23" s="430"/>
      <c r="M23" s="430"/>
      <c r="N23" s="430"/>
      <c r="O23" s="432"/>
      <c r="P23" s="436"/>
      <c r="Q23" s="437"/>
    </row>
    <row r="24" spans="1:17" ht="13.5" thickBot="1">
      <c r="A24" s="403"/>
      <c r="B24" s="35"/>
      <c r="C24" s="423" t="s">
        <v>333</v>
      </c>
      <c r="D24" s="424"/>
      <c r="E24" s="425"/>
      <c r="F24" s="424"/>
      <c r="G24" s="424"/>
      <c r="H24" s="424"/>
      <c r="I24" s="424"/>
      <c r="J24" s="424"/>
      <c r="K24" s="424"/>
      <c r="L24" s="424"/>
      <c r="M24" s="424"/>
      <c r="N24" s="424"/>
      <c r="O24" s="425"/>
      <c r="P24" s="426"/>
      <c r="Q24" s="427"/>
    </row>
    <row r="25" spans="1:17" s="441" customFormat="1" ht="12.75">
      <c r="A25" s="438">
        <v>9</v>
      </c>
      <c r="B25" s="428" t="s">
        <v>341</v>
      </c>
      <c r="C25" s="439" t="s">
        <v>332</v>
      </c>
      <c r="D25" s="431"/>
      <c r="E25" s="440"/>
      <c r="F25" s="431"/>
      <c r="G25" s="431"/>
      <c r="H25" s="431"/>
      <c r="I25" s="431"/>
      <c r="J25" s="431"/>
      <c r="K25" s="431"/>
      <c r="L25" s="431"/>
      <c r="M25" s="431"/>
      <c r="N25" s="431"/>
      <c r="O25" s="440"/>
      <c r="P25" s="436"/>
      <c r="Q25" s="437"/>
    </row>
    <row r="26" spans="1:17" s="444" customFormat="1" ht="13.5" thickBot="1">
      <c r="A26" s="403"/>
      <c r="B26" s="35"/>
      <c r="C26" s="442" t="s">
        <v>333</v>
      </c>
      <c r="D26" s="435"/>
      <c r="E26" s="443"/>
      <c r="F26" s="435"/>
      <c r="G26" s="435"/>
      <c r="H26" s="435"/>
      <c r="I26" s="435"/>
      <c r="J26" s="435"/>
      <c r="K26" s="435"/>
      <c r="L26" s="435"/>
      <c r="M26" s="435"/>
      <c r="N26" s="435"/>
      <c r="O26" s="443"/>
      <c r="P26" s="426"/>
      <c r="Q26" s="427"/>
    </row>
    <row r="27" spans="1:17" s="422" customFormat="1" ht="12.75">
      <c r="A27" s="386">
        <v>10</v>
      </c>
      <c r="B27" s="445" t="s">
        <v>342</v>
      </c>
      <c r="C27" s="429" t="s">
        <v>332</v>
      </c>
      <c r="D27" s="430"/>
      <c r="E27" s="432"/>
      <c r="F27" s="430"/>
      <c r="G27" s="430"/>
      <c r="H27" s="430"/>
      <c r="I27" s="430"/>
      <c r="J27" s="430"/>
      <c r="K27" s="430"/>
      <c r="L27" s="430"/>
      <c r="M27" s="430"/>
      <c r="N27" s="430"/>
      <c r="O27" s="432"/>
      <c r="P27" s="436"/>
      <c r="Q27" s="437"/>
    </row>
    <row r="28" spans="1:17" s="422" customFormat="1" ht="13.5" thickBot="1">
      <c r="A28" s="403"/>
      <c r="B28" s="35"/>
      <c r="C28" s="423" t="s">
        <v>333</v>
      </c>
      <c r="D28" s="424"/>
      <c r="E28" s="425"/>
      <c r="F28" s="424"/>
      <c r="G28" s="424"/>
      <c r="H28" s="424"/>
      <c r="I28" s="424"/>
      <c r="J28" s="424"/>
      <c r="K28" s="424"/>
      <c r="L28" s="424"/>
      <c r="M28" s="424"/>
      <c r="N28" s="424"/>
      <c r="O28" s="425"/>
      <c r="P28" s="426"/>
      <c r="Q28" s="427"/>
    </row>
    <row r="29" spans="1:17" s="422" customFormat="1" ht="12.75">
      <c r="A29" s="386">
        <v>11</v>
      </c>
      <c r="B29" s="428" t="s">
        <v>343</v>
      </c>
      <c r="C29" s="417" t="s">
        <v>332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9"/>
      <c r="P29" s="420"/>
      <c r="Q29" s="446"/>
    </row>
    <row r="30" spans="1:17" ht="13.5" thickBot="1">
      <c r="A30" s="403"/>
      <c r="B30" s="35"/>
      <c r="C30" s="423" t="s">
        <v>333</v>
      </c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8"/>
      <c r="P30" s="449"/>
      <c r="Q30" s="450"/>
    </row>
    <row r="31" spans="1:17" ht="12.75">
      <c r="A31" s="386">
        <v>12</v>
      </c>
      <c r="B31" s="428" t="s">
        <v>344</v>
      </c>
      <c r="C31" s="417" t="s">
        <v>332</v>
      </c>
      <c r="D31" s="451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3"/>
      <c r="Q31" s="454"/>
    </row>
    <row r="32" spans="1:17" ht="13.5" thickBot="1">
      <c r="A32" s="455"/>
      <c r="B32" s="403"/>
      <c r="C32" s="423" t="s">
        <v>333</v>
      </c>
      <c r="D32" s="456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26"/>
      <c r="Q32" s="458"/>
    </row>
    <row r="33" spans="1:17" ht="12.75">
      <c r="A33" s="386">
        <v>13</v>
      </c>
      <c r="B33" s="428" t="s">
        <v>345</v>
      </c>
      <c r="C33" s="429" t="s">
        <v>332</v>
      </c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2"/>
      <c r="P33" s="420"/>
      <c r="Q33" s="459"/>
    </row>
    <row r="34" spans="1:17" ht="13.5" thickBot="1">
      <c r="A34" s="403"/>
      <c r="B34" s="35"/>
      <c r="C34" s="423" t="s">
        <v>333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5"/>
      <c r="P34" s="426"/>
      <c r="Q34" s="427"/>
    </row>
    <row r="35" spans="1:17" ht="13.5" thickBot="1">
      <c r="A35" s="460">
        <v>14</v>
      </c>
      <c r="B35" s="461" t="s">
        <v>153</v>
      </c>
      <c r="C35" s="462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4"/>
      <c r="Q35" s="465"/>
    </row>
    <row r="36" spans="1:6" s="375" customFormat="1" ht="12.75">
      <c r="A36" s="3" t="s">
        <v>134</v>
      </c>
      <c r="B36" s="256"/>
      <c r="C36" s="256"/>
      <c r="D36" s="256"/>
      <c r="E36" s="256"/>
      <c r="F36" s="256"/>
    </row>
    <row r="37" spans="1:6" s="375" customFormat="1" ht="12.75">
      <c r="A37" s="3" t="s">
        <v>134</v>
      </c>
      <c r="B37" s="35"/>
      <c r="C37" s="35"/>
      <c r="D37" s="35"/>
      <c r="E37" s="35"/>
      <c r="F37" s="35"/>
    </row>
  </sheetData>
  <printOptions/>
  <pageMargins left="0.75" right="0.75" top="1" bottom="1" header="0.5" footer="0.5"/>
  <pageSetup horizontalDpi="600" verticalDpi="600" orientation="landscape" paperSize="9" scale="95" r:id="rId1"/>
  <headerFooter alignWithMargins="0">
    <oddHeader>&amp;L&amp;"Times New Roman,обычный"&amp;7
</oddHeader>
    <oddFooter>&amp;R&amp;"Times New Roman,обычный"&amp;7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7"/>
  <sheetViews>
    <sheetView workbookViewId="0" topLeftCell="A108">
      <selection activeCell="G109" sqref="G109"/>
    </sheetView>
  </sheetViews>
  <sheetFormatPr defaultColWidth="9.140625" defaultRowHeight="12.75"/>
  <cols>
    <col min="2" max="2" width="29.140625" style="0" customWidth="1"/>
    <col min="3" max="3" width="13.8515625" style="0" customWidth="1"/>
    <col min="4" max="4" width="13.140625" style="0" customWidth="1"/>
    <col min="5" max="5" width="12.140625" style="0" customWidth="1"/>
    <col min="6" max="6" width="13.140625" style="0" customWidth="1"/>
    <col min="7" max="7" width="17.28125" style="0" bestFit="1" customWidth="1"/>
  </cols>
  <sheetData>
    <row r="1" spans="2:7" ht="12.75">
      <c r="B1" s="965" t="str">
        <f>Title!A1</f>
        <v>Приложение 2 к Положению «О периодическом регулятивном отчете микрофинансовой компании», утвержденного</v>
      </c>
      <c r="C1" s="965"/>
      <c r="D1" s="965"/>
      <c r="E1" s="965"/>
      <c r="F1" s="965"/>
      <c r="G1" s="965"/>
    </row>
    <row r="2" spans="2:7" ht="12.75">
      <c r="B2" s="965" t="str">
        <f>Title!A2</f>
        <v> постановлением Правления Национального банка Кыргызской Республики  № ____ от «____» _________ 20___ года</v>
      </c>
      <c r="C2" s="965"/>
      <c r="D2" s="965"/>
      <c r="E2" s="965"/>
      <c r="F2" s="965"/>
      <c r="G2" s="965"/>
    </row>
    <row r="3" spans="2:7" ht="12.75">
      <c r="B3" s="352" t="s">
        <v>262</v>
      </c>
      <c r="G3" s="824" t="s">
        <v>681</v>
      </c>
    </row>
    <row r="4" ht="12.75">
      <c r="B4" s="381" t="s">
        <v>702</v>
      </c>
    </row>
    <row r="6" spans="1:7" ht="12.75">
      <c r="A6" s="1082" t="s">
        <v>366</v>
      </c>
      <c r="B6" s="1082"/>
      <c r="C6" s="1082"/>
      <c r="D6" s="1082"/>
      <c r="E6" s="1082"/>
      <c r="F6" s="1082"/>
      <c r="G6" s="1082"/>
    </row>
    <row r="7" spans="1:7" ht="76.5">
      <c r="A7" s="901" t="s">
        <v>703</v>
      </c>
      <c r="B7" s="902" t="s">
        <v>92</v>
      </c>
      <c r="C7" s="903" t="s">
        <v>704</v>
      </c>
      <c r="D7" s="903" t="s">
        <v>705</v>
      </c>
      <c r="E7" s="903" t="s">
        <v>706</v>
      </c>
      <c r="F7" s="903" t="s">
        <v>707</v>
      </c>
      <c r="G7" s="903" t="s">
        <v>728</v>
      </c>
    </row>
    <row r="8" spans="1:7" ht="12.75">
      <c r="A8" s="898">
        <v>1</v>
      </c>
      <c r="B8" s="899">
        <v>2</v>
      </c>
      <c r="C8" s="898">
        <v>3</v>
      </c>
      <c r="D8" s="898">
        <v>4</v>
      </c>
      <c r="E8" s="898">
        <v>5</v>
      </c>
      <c r="F8" s="898">
        <v>6</v>
      </c>
      <c r="G8" s="898">
        <v>7</v>
      </c>
    </row>
    <row r="9" spans="1:7" ht="12.75">
      <c r="A9" s="1083">
        <v>1</v>
      </c>
      <c r="B9" s="904" t="s">
        <v>708</v>
      </c>
      <c r="C9" s="900"/>
      <c r="D9" s="900"/>
      <c r="E9" s="900"/>
      <c r="F9" s="900"/>
      <c r="G9" s="900"/>
    </row>
    <row r="10" spans="1:7" ht="12.75">
      <c r="A10" s="1083"/>
      <c r="B10" s="905" t="s">
        <v>709</v>
      </c>
      <c r="C10" s="900"/>
      <c r="D10" s="900"/>
      <c r="E10" s="900"/>
      <c r="F10" s="900"/>
      <c r="G10" s="900"/>
    </row>
    <row r="11" spans="1:7" ht="12.75">
      <c r="A11" s="1083"/>
      <c r="B11" s="906" t="s">
        <v>710</v>
      </c>
      <c r="C11" s="900"/>
      <c r="D11" s="900"/>
      <c r="E11" s="900"/>
      <c r="F11" s="900"/>
      <c r="G11" s="900"/>
    </row>
    <row r="12" spans="1:7" ht="12.75">
      <c r="A12" s="907">
        <v>2</v>
      </c>
      <c r="B12" s="904" t="s">
        <v>711</v>
      </c>
      <c r="C12" s="900"/>
      <c r="D12" s="900"/>
      <c r="E12" s="900"/>
      <c r="F12" s="900"/>
      <c r="G12" s="900"/>
    </row>
    <row r="13" spans="1:7" ht="12.75">
      <c r="A13" s="1083"/>
      <c r="B13" s="904" t="s">
        <v>712</v>
      </c>
      <c r="C13" s="900"/>
      <c r="D13" s="900"/>
      <c r="E13" s="900"/>
      <c r="F13" s="900"/>
      <c r="G13" s="900"/>
    </row>
    <row r="14" spans="1:7" ht="12.75">
      <c r="A14" s="1083"/>
      <c r="B14" s="905" t="s">
        <v>709</v>
      </c>
      <c r="C14" s="900"/>
      <c r="D14" s="900"/>
      <c r="E14" s="900"/>
      <c r="F14" s="900"/>
      <c r="G14" s="900"/>
    </row>
    <row r="15" spans="1:7" ht="12.75">
      <c r="A15" s="1083"/>
      <c r="B15" s="906" t="s">
        <v>710</v>
      </c>
      <c r="C15" s="900"/>
      <c r="D15" s="900"/>
      <c r="E15" s="900"/>
      <c r="F15" s="900"/>
      <c r="G15" s="900"/>
    </row>
    <row r="16" spans="1:7" ht="12.75">
      <c r="A16" s="1084"/>
      <c r="B16" s="904" t="s">
        <v>713</v>
      </c>
      <c r="C16" s="900"/>
      <c r="D16" s="900"/>
      <c r="E16" s="900"/>
      <c r="F16" s="900"/>
      <c r="G16" s="900"/>
    </row>
    <row r="17" spans="1:7" ht="12.75">
      <c r="A17" s="1084"/>
      <c r="B17" s="905" t="s">
        <v>709</v>
      </c>
      <c r="C17" s="900"/>
      <c r="D17" s="900"/>
      <c r="E17" s="900"/>
      <c r="F17" s="900"/>
      <c r="G17" s="900"/>
    </row>
    <row r="18" spans="1:7" ht="20.25">
      <c r="A18" s="912"/>
      <c r="B18" s="908" t="s">
        <v>710</v>
      </c>
      <c r="C18" s="900"/>
      <c r="D18" s="900"/>
      <c r="E18" s="900"/>
      <c r="F18" s="900"/>
      <c r="G18" s="900"/>
    </row>
    <row r="19" spans="1:7" ht="12.75">
      <c r="A19" s="1083">
        <v>3</v>
      </c>
      <c r="B19" s="904" t="s">
        <v>714</v>
      </c>
      <c r="C19" s="900"/>
      <c r="D19" s="900"/>
      <c r="E19" s="900"/>
      <c r="F19" s="900"/>
      <c r="G19" s="900"/>
    </row>
    <row r="20" spans="1:7" ht="12.75">
      <c r="A20" s="1083"/>
      <c r="B20" s="905" t="s">
        <v>709</v>
      </c>
      <c r="C20" s="900"/>
      <c r="D20" s="900"/>
      <c r="E20" s="900"/>
      <c r="F20" s="900"/>
      <c r="G20" s="900"/>
    </row>
    <row r="21" spans="1:7" ht="42.75">
      <c r="A21" s="913"/>
      <c r="B21" s="909" t="s">
        <v>710</v>
      </c>
      <c r="C21" s="900"/>
      <c r="D21" s="900"/>
      <c r="E21" s="900"/>
      <c r="F21" s="900"/>
      <c r="G21" s="900"/>
    </row>
    <row r="22" spans="1:7" ht="12.75">
      <c r="A22" s="1083">
        <v>4</v>
      </c>
      <c r="B22" s="904" t="s">
        <v>715</v>
      </c>
      <c r="C22" s="900"/>
      <c r="D22" s="900"/>
      <c r="E22" s="900"/>
      <c r="F22" s="900"/>
      <c r="G22" s="900"/>
    </row>
    <row r="23" spans="1:7" ht="12.75">
      <c r="A23" s="1083"/>
      <c r="B23" s="905" t="s">
        <v>709</v>
      </c>
      <c r="C23" s="900"/>
      <c r="D23" s="900"/>
      <c r="E23" s="900"/>
      <c r="F23" s="900"/>
      <c r="G23" s="900"/>
    </row>
    <row r="24" spans="1:7" ht="12.75">
      <c r="A24" s="1083"/>
      <c r="B24" s="906" t="s">
        <v>710</v>
      </c>
      <c r="C24" s="900"/>
      <c r="D24" s="900"/>
      <c r="E24" s="900"/>
      <c r="F24" s="900"/>
      <c r="G24" s="900"/>
    </row>
    <row r="25" spans="1:7" ht="12.75">
      <c r="A25" s="1083">
        <v>5</v>
      </c>
      <c r="B25" s="904" t="s">
        <v>716</v>
      </c>
      <c r="C25" s="900"/>
      <c r="D25" s="900"/>
      <c r="E25" s="900"/>
      <c r="F25" s="900"/>
      <c r="G25" s="900"/>
    </row>
    <row r="26" spans="1:7" ht="12.75">
      <c r="A26" s="1083"/>
      <c r="B26" s="905" t="s">
        <v>709</v>
      </c>
      <c r="C26" s="900"/>
      <c r="D26" s="900"/>
      <c r="E26" s="900"/>
      <c r="F26" s="900"/>
      <c r="G26" s="900"/>
    </row>
    <row r="27" spans="1:7" ht="12.75">
      <c r="A27" s="1083"/>
      <c r="B27" s="906" t="s">
        <v>710</v>
      </c>
      <c r="C27" s="900"/>
      <c r="D27" s="900"/>
      <c r="E27" s="900"/>
      <c r="F27" s="900"/>
      <c r="G27" s="900"/>
    </row>
    <row r="28" spans="1:7" ht="12.75">
      <c r="A28" s="1083">
        <v>6</v>
      </c>
      <c r="B28" s="904" t="s">
        <v>717</v>
      </c>
      <c r="C28" s="900"/>
      <c r="D28" s="900"/>
      <c r="E28" s="900"/>
      <c r="F28" s="900"/>
      <c r="G28" s="900"/>
    </row>
    <row r="29" spans="1:7" ht="12.75">
      <c r="A29" s="1083"/>
      <c r="B29" s="905" t="s">
        <v>709</v>
      </c>
      <c r="C29" s="900"/>
      <c r="D29" s="900"/>
      <c r="E29" s="900"/>
      <c r="F29" s="900"/>
      <c r="G29" s="900"/>
    </row>
    <row r="30" spans="1:7" ht="12.75">
      <c r="A30" s="1083"/>
      <c r="B30" s="906" t="s">
        <v>710</v>
      </c>
      <c r="C30" s="900"/>
      <c r="D30" s="900"/>
      <c r="E30" s="900"/>
      <c r="F30" s="900"/>
      <c r="G30" s="900"/>
    </row>
    <row r="31" spans="1:7" ht="22.5">
      <c r="A31" s="1083">
        <v>7</v>
      </c>
      <c r="B31" s="910" t="s">
        <v>718</v>
      </c>
      <c r="C31" s="900"/>
      <c r="D31" s="900"/>
      <c r="E31" s="900"/>
      <c r="F31" s="900"/>
      <c r="G31" s="900"/>
    </row>
    <row r="32" spans="1:7" ht="12.75">
      <c r="A32" s="1083"/>
      <c r="B32" s="905" t="s">
        <v>709</v>
      </c>
      <c r="C32" s="900"/>
      <c r="D32" s="900"/>
      <c r="E32" s="900"/>
      <c r="F32" s="900"/>
      <c r="G32" s="900"/>
    </row>
    <row r="33" spans="1:7" ht="12.75">
      <c r="A33" s="1083"/>
      <c r="B33" s="906" t="s">
        <v>710</v>
      </c>
      <c r="C33" s="900"/>
      <c r="D33" s="900"/>
      <c r="E33" s="900"/>
      <c r="F33" s="900"/>
      <c r="G33" s="900"/>
    </row>
    <row r="34" spans="1:7" ht="12.75">
      <c r="A34" s="1083">
        <v>8</v>
      </c>
      <c r="B34" s="910" t="s">
        <v>719</v>
      </c>
      <c r="C34" s="900"/>
      <c r="D34" s="900"/>
      <c r="E34" s="900"/>
      <c r="F34" s="900"/>
      <c r="G34" s="900"/>
    </row>
    <row r="35" spans="1:7" ht="12.75">
      <c r="A35" s="1083"/>
      <c r="B35" s="905" t="s">
        <v>709</v>
      </c>
      <c r="C35" s="900"/>
      <c r="D35" s="900"/>
      <c r="E35" s="900"/>
      <c r="F35" s="900"/>
      <c r="G35" s="900"/>
    </row>
    <row r="36" spans="1:7" ht="12.75">
      <c r="A36" s="1083"/>
      <c r="B36" s="906" t="s">
        <v>710</v>
      </c>
      <c r="C36" s="900"/>
      <c r="D36" s="900"/>
      <c r="E36" s="900"/>
      <c r="F36" s="900"/>
      <c r="G36" s="900"/>
    </row>
    <row r="37" spans="1:7" ht="12.75">
      <c r="A37" s="1083">
        <v>9</v>
      </c>
      <c r="B37" s="904" t="s">
        <v>720</v>
      </c>
      <c r="C37" s="900"/>
      <c r="D37" s="900"/>
      <c r="E37" s="900"/>
      <c r="F37" s="900"/>
      <c r="G37" s="900"/>
    </row>
    <row r="38" spans="1:7" ht="12.75">
      <c r="A38" s="1083"/>
      <c r="B38" s="905" t="s">
        <v>709</v>
      </c>
      <c r="C38" s="900"/>
      <c r="D38" s="900"/>
      <c r="E38" s="900"/>
      <c r="F38" s="900"/>
      <c r="G38" s="900"/>
    </row>
    <row r="39" spans="1:7" ht="12.75">
      <c r="A39" s="1083"/>
      <c r="B39" s="906" t="s">
        <v>710</v>
      </c>
      <c r="C39" s="900"/>
      <c r="D39" s="900"/>
      <c r="E39" s="900"/>
      <c r="F39" s="900"/>
      <c r="G39" s="900"/>
    </row>
    <row r="40" spans="1:7" ht="12.75">
      <c r="A40" s="1084"/>
      <c r="B40" s="904" t="s">
        <v>721</v>
      </c>
      <c r="C40" s="900"/>
      <c r="D40" s="900"/>
      <c r="E40" s="900"/>
      <c r="F40" s="900"/>
      <c r="G40" s="900"/>
    </row>
    <row r="41" spans="1:7" ht="12.75">
      <c r="A41" s="1084"/>
      <c r="B41" s="911" t="s">
        <v>709</v>
      </c>
      <c r="C41" s="900"/>
      <c r="D41" s="900"/>
      <c r="E41" s="900"/>
      <c r="F41" s="900"/>
      <c r="G41" s="900"/>
    </row>
    <row r="42" spans="1:7" ht="12.75">
      <c r="A42" s="1084"/>
      <c r="B42" s="905" t="s">
        <v>710</v>
      </c>
      <c r="C42" s="900"/>
      <c r="D42" s="900"/>
      <c r="E42" s="900"/>
      <c r="F42" s="900"/>
      <c r="G42" s="900"/>
    </row>
    <row r="43" spans="1:7" ht="12.75">
      <c r="A43" s="896"/>
      <c r="B43" s="897"/>
      <c r="C43" s="897"/>
      <c r="D43" s="897"/>
      <c r="E43" s="897"/>
      <c r="F43" s="897"/>
      <c r="G43" s="897"/>
    </row>
    <row r="44" spans="1:6" s="375" customFormat="1" ht="12.75">
      <c r="A44" s="3" t="s">
        <v>134</v>
      </c>
      <c r="B44" s="256"/>
      <c r="C44" s="256"/>
      <c r="D44" s="256"/>
      <c r="E44" s="256"/>
      <c r="F44" s="256"/>
    </row>
    <row r="45" spans="1:6" s="375" customFormat="1" ht="12.75">
      <c r="A45" s="3" t="s">
        <v>134</v>
      </c>
      <c r="B45" s="35"/>
      <c r="C45" s="35"/>
      <c r="D45" s="35"/>
      <c r="E45" s="35"/>
      <c r="F45" s="35"/>
    </row>
    <row r="46" spans="1:6" s="375" customFormat="1" ht="12.75">
      <c r="A46" s="3"/>
      <c r="B46" s="35"/>
      <c r="C46" s="35"/>
      <c r="D46" s="35"/>
      <c r="E46" s="35"/>
      <c r="F46" s="35"/>
    </row>
    <row r="48" spans="1:7" ht="12.75">
      <c r="A48" s="1082" t="s">
        <v>609</v>
      </c>
      <c r="B48" s="1082"/>
      <c r="C48" s="1082"/>
      <c r="D48" s="1082"/>
      <c r="E48" s="1082"/>
      <c r="F48" s="1082"/>
      <c r="G48" s="1082"/>
    </row>
    <row r="49" spans="1:7" ht="76.5">
      <c r="A49" s="901" t="s">
        <v>703</v>
      </c>
      <c r="B49" s="902" t="s">
        <v>92</v>
      </c>
      <c r="C49" s="903" t="s">
        <v>704</v>
      </c>
      <c r="D49" s="903" t="s">
        <v>705</v>
      </c>
      <c r="E49" s="903" t="s">
        <v>706</v>
      </c>
      <c r="F49" s="903" t="s">
        <v>707</v>
      </c>
      <c r="G49" s="903" t="s">
        <v>728</v>
      </c>
    </row>
    <row r="50" spans="1:7" ht="12.75">
      <c r="A50" s="898">
        <v>1</v>
      </c>
      <c r="B50" s="899">
        <v>2</v>
      </c>
      <c r="C50" s="898">
        <v>3</v>
      </c>
      <c r="D50" s="898">
        <v>4</v>
      </c>
      <c r="E50" s="898">
        <v>5</v>
      </c>
      <c r="F50" s="898">
        <v>6</v>
      </c>
      <c r="G50" s="898">
        <v>7</v>
      </c>
    </row>
    <row r="51" spans="1:7" ht="12.75">
      <c r="A51" s="1076">
        <v>1</v>
      </c>
      <c r="B51" s="904" t="s">
        <v>708</v>
      </c>
      <c r="C51" s="900"/>
      <c r="D51" s="900"/>
      <c r="E51" s="900"/>
      <c r="F51" s="900"/>
      <c r="G51" s="900"/>
    </row>
    <row r="52" spans="1:7" ht="12.75">
      <c r="A52" s="1077"/>
      <c r="B52" s="905" t="s">
        <v>709</v>
      </c>
      <c r="C52" s="900"/>
      <c r="D52" s="900"/>
      <c r="E52" s="900"/>
      <c r="F52" s="900"/>
      <c r="G52" s="900"/>
    </row>
    <row r="53" spans="1:7" ht="12.75">
      <c r="A53" s="1078"/>
      <c r="B53" s="906" t="s">
        <v>710</v>
      </c>
      <c r="C53" s="900"/>
      <c r="D53" s="900"/>
      <c r="E53" s="900"/>
      <c r="F53" s="900"/>
      <c r="G53" s="900"/>
    </row>
    <row r="54" spans="1:7" ht="12.75">
      <c r="A54" s="914">
        <v>2</v>
      </c>
      <c r="B54" s="994" t="s">
        <v>711</v>
      </c>
      <c r="C54" s="900"/>
      <c r="D54" s="900"/>
      <c r="E54" s="900"/>
      <c r="F54" s="900"/>
      <c r="G54" s="900"/>
    </row>
    <row r="55" spans="1:7" ht="12.75">
      <c r="A55" s="1077"/>
      <c r="B55" s="994" t="s">
        <v>712</v>
      </c>
      <c r="C55" s="900"/>
      <c r="D55" s="900"/>
      <c r="E55" s="900"/>
      <c r="F55" s="900"/>
      <c r="G55" s="900"/>
    </row>
    <row r="56" spans="1:7" ht="12.75">
      <c r="A56" s="1077"/>
      <c r="B56" s="995" t="s">
        <v>709</v>
      </c>
      <c r="C56" s="900"/>
      <c r="D56" s="900"/>
      <c r="E56" s="900"/>
      <c r="F56" s="900"/>
      <c r="G56" s="900"/>
    </row>
    <row r="57" spans="1:7" ht="12.75">
      <c r="A57" s="1078"/>
      <c r="B57" s="996" t="s">
        <v>710</v>
      </c>
      <c r="C57" s="900"/>
      <c r="D57" s="900"/>
      <c r="E57" s="900"/>
      <c r="F57" s="900"/>
      <c r="G57" s="900"/>
    </row>
    <row r="58" spans="1:7" ht="12.75">
      <c r="A58" s="1079"/>
      <c r="B58" s="994" t="s">
        <v>713</v>
      </c>
      <c r="C58" s="900"/>
      <c r="D58" s="900"/>
      <c r="E58" s="900"/>
      <c r="F58" s="900"/>
      <c r="G58" s="900"/>
    </row>
    <row r="59" spans="1:7" ht="12.75">
      <c r="A59" s="1080"/>
      <c r="B59" s="995" t="s">
        <v>709</v>
      </c>
      <c r="C59" s="900"/>
      <c r="D59" s="900"/>
      <c r="E59" s="900"/>
      <c r="F59" s="900"/>
      <c r="G59" s="900"/>
    </row>
    <row r="60" spans="1:7" ht="20.25">
      <c r="A60" s="992"/>
      <c r="B60" s="997" t="s">
        <v>710</v>
      </c>
      <c r="C60" s="900"/>
      <c r="D60" s="900"/>
      <c r="E60" s="900"/>
      <c r="F60" s="900"/>
      <c r="G60" s="900"/>
    </row>
    <row r="61" spans="1:7" ht="12.75">
      <c r="A61" s="1076">
        <v>3</v>
      </c>
      <c r="B61" s="904" t="s">
        <v>714</v>
      </c>
      <c r="C61" s="900"/>
      <c r="D61" s="900"/>
      <c r="E61" s="900"/>
      <c r="F61" s="900"/>
      <c r="G61" s="900"/>
    </row>
    <row r="62" spans="1:7" ht="12.75">
      <c r="A62" s="1077"/>
      <c r="B62" s="905" t="s">
        <v>709</v>
      </c>
      <c r="C62" s="900"/>
      <c r="D62" s="900"/>
      <c r="E62" s="900"/>
      <c r="F62" s="900"/>
      <c r="G62" s="900"/>
    </row>
    <row r="63" spans="1:7" ht="42.75">
      <c r="A63" s="993"/>
      <c r="B63" s="909" t="s">
        <v>710</v>
      </c>
      <c r="C63" s="900"/>
      <c r="D63" s="900"/>
      <c r="E63" s="900"/>
      <c r="F63" s="900"/>
      <c r="G63" s="900"/>
    </row>
    <row r="64" spans="1:7" ht="12.75">
      <c r="A64" s="1076">
        <v>4</v>
      </c>
      <c r="B64" s="904" t="s">
        <v>715</v>
      </c>
      <c r="C64" s="900"/>
      <c r="D64" s="900"/>
      <c r="E64" s="900"/>
      <c r="F64" s="900"/>
      <c r="G64" s="900"/>
    </row>
    <row r="65" spans="1:7" ht="12.75">
      <c r="A65" s="1077"/>
      <c r="B65" s="905" t="s">
        <v>709</v>
      </c>
      <c r="C65" s="900"/>
      <c r="D65" s="900"/>
      <c r="E65" s="900"/>
      <c r="F65" s="900"/>
      <c r="G65" s="900"/>
    </row>
    <row r="66" spans="1:7" ht="12.75">
      <c r="A66" s="1078"/>
      <c r="B66" s="906" t="s">
        <v>710</v>
      </c>
      <c r="C66" s="900"/>
      <c r="D66" s="900"/>
      <c r="E66" s="900"/>
      <c r="F66" s="900"/>
      <c r="G66" s="900"/>
    </row>
    <row r="67" spans="1:7" ht="12.75">
      <c r="A67" s="1076">
        <v>5</v>
      </c>
      <c r="B67" s="904" t="s">
        <v>716</v>
      </c>
      <c r="C67" s="900"/>
      <c r="D67" s="900"/>
      <c r="E67" s="900"/>
      <c r="F67" s="900"/>
      <c r="G67" s="900"/>
    </row>
    <row r="68" spans="1:7" ht="12.75">
      <c r="A68" s="1077"/>
      <c r="B68" s="905" t="s">
        <v>709</v>
      </c>
      <c r="C68" s="900"/>
      <c r="D68" s="900"/>
      <c r="E68" s="900"/>
      <c r="F68" s="900"/>
      <c r="G68" s="900"/>
    </row>
    <row r="69" spans="1:7" ht="12.75">
      <c r="A69" s="1078"/>
      <c r="B69" s="906" t="s">
        <v>710</v>
      </c>
      <c r="C69" s="900"/>
      <c r="D69" s="900"/>
      <c r="E69" s="900"/>
      <c r="F69" s="900"/>
      <c r="G69" s="900"/>
    </row>
    <row r="70" spans="1:7" ht="12.75">
      <c r="A70" s="1076">
        <v>6</v>
      </c>
      <c r="B70" s="904" t="s">
        <v>717</v>
      </c>
      <c r="C70" s="900"/>
      <c r="D70" s="900"/>
      <c r="E70" s="900"/>
      <c r="F70" s="900"/>
      <c r="G70" s="900"/>
    </row>
    <row r="71" spans="1:7" ht="12.75">
      <c r="A71" s="1077"/>
      <c r="B71" s="905" t="s">
        <v>709</v>
      </c>
      <c r="C71" s="900"/>
      <c r="D71" s="900"/>
      <c r="E71" s="900"/>
      <c r="F71" s="900"/>
      <c r="G71" s="900"/>
    </row>
    <row r="72" spans="1:7" ht="12.75">
      <c r="A72" s="1078"/>
      <c r="B72" s="906" t="s">
        <v>710</v>
      </c>
      <c r="C72" s="900"/>
      <c r="D72" s="900"/>
      <c r="E72" s="900"/>
      <c r="F72" s="900"/>
      <c r="G72" s="900"/>
    </row>
    <row r="73" spans="1:7" ht="22.5">
      <c r="A73" s="1076">
        <v>7</v>
      </c>
      <c r="B73" s="910" t="s">
        <v>718</v>
      </c>
      <c r="C73" s="900"/>
      <c r="D73" s="900"/>
      <c r="E73" s="900"/>
      <c r="F73" s="900"/>
      <c r="G73" s="900"/>
    </row>
    <row r="74" spans="1:7" ht="12.75">
      <c r="A74" s="1077"/>
      <c r="B74" s="905" t="s">
        <v>709</v>
      </c>
      <c r="C74" s="900"/>
      <c r="D74" s="900"/>
      <c r="E74" s="900"/>
      <c r="F74" s="900"/>
      <c r="G74" s="900"/>
    </row>
    <row r="75" spans="1:7" ht="12.75">
      <c r="A75" s="1078"/>
      <c r="B75" s="906" t="s">
        <v>710</v>
      </c>
      <c r="C75" s="900"/>
      <c r="D75" s="900"/>
      <c r="E75" s="900"/>
      <c r="F75" s="900"/>
      <c r="G75" s="900"/>
    </row>
    <row r="76" spans="1:7" ht="12.75">
      <c r="A76" s="1076">
        <v>8</v>
      </c>
      <c r="B76" s="910" t="s">
        <v>719</v>
      </c>
      <c r="C76" s="900"/>
      <c r="D76" s="900"/>
      <c r="E76" s="900"/>
      <c r="F76" s="900"/>
      <c r="G76" s="900"/>
    </row>
    <row r="77" spans="1:7" ht="12.75">
      <c r="A77" s="1077"/>
      <c r="B77" s="905" t="s">
        <v>709</v>
      </c>
      <c r="C77" s="900"/>
      <c r="D77" s="900"/>
      <c r="E77" s="900"/>
      <c r="F77" s="900"/>
      <c r="G77" s="900"/>
    </row>
    <row r="78" spans="1:7" ht="12.75">
      <c r="A78" s="1078"/>
      <c r="B78" s="906" t="s">
        <v>710</v>
      </c>
      <c r="C78" s="900"/>
      <c r="D78" s="900"/>
      <c r="E78" s="900"/>
      <c r="F78" s="900"/>
      <c r="G78" s="900"/>
    </row>
    <row r="79" spans="1:7" ht="12.75">
      <c r="A79" s="1076">
        <v>9</v>
      </c>
      <c r="B79" s="904" t="s">
        <v>720</v>
      </c>
      <c r="C79" s="900"/>
      <c r="D79" s="900"/>
      <c r="E79" s="900"/>
      <c r="F79" s="900"/>
      <c r="G79" s="900"/>
    </row>
    <row r="80" spans="1:7" ht="12.75">
      <c r="A80" s="1077"/>
      <c r="B80" s="905" t="s">
        <v>709</v>
      </c>
      <c r="C80" s="900"/>
      <c r="D80" s="900"/>
      <c r="E80" s="900"/>
      <c r="F80" s="900"/>
      <c r="G80" s="900"/>
    </row>
    <row r="81" spans="1:7" ht="12.75">
      <c r="A81" s="1078"/>
      <c r="B81" s="906" t="s">
        <v>710</v>
      </c>
      <c r="C81" s="900"/>
      <c r="D81" s="900"/>
      <c r="E81" s="900"/>
      <c r="F81" s="900"/>
      <c r="G81" s="900"/>
    </row>
    <row r="82" spans="1:7" ht="12.75">
      <c r="A82" s="1079"/>
      <c r="B82" s="904" t="s">
        <v>721</v>
      </c>
      <c r="C82" s="900"/>
      <c r="D82" s="900"/>
      <c r="E82" s="900"/>
      <c r="F82" s="900"/>
      <c r="G82" s="900"/>
    </row>
    <row r="83" spans="1:7" ht="12.75">
      <c r="A83" s="1080"/>
      <c r="B83" s="911" t="s">
        <v>709</v>
      </c>
      <c r="C83" s="900"/>
      <c r="D83" s="900"/>
      <c r="E83" s="900"/>
      <c r="F83" s="900"/>
      <c r="G83" s="900"/>
    </row>
    <row r="84" spans="1:7" ht="12.75">
      <c r="A84" s="1081"/>
      <c r="B84" s="905" t="s">
        <v>710</v>
      </c>
      <c r="C84" s="900"/>
      <c r="D84" s="900"/>
      <c r="E84" s="900"/>
      <c r="F84" s="900"/>
      <c r="G84" s="900"/>
    </row>
    <row r="85" spans="1:7" ht="12.75">
      <c r="A85" s="896"/>
      <c r="B85" s="897"/>
      <c r="C85" s="897"/>
      <c r="D85" s="897"/>
      <c r="E85" s="897"/>
      <c r="F85" s="897"/>
      <c r="G85" s="897"/>
    </row>
    <row r="86" spans="1:6" s="375" customFormat="1" ht="12.75">
      <c r="A86" s="3" t="s">
        <v>134</v>
      </c>
      <c r="B86" s="256"/>
      <c r="C86" s="256"/>
      <c r="D86" s="256"/>
      <c r="E86" s="256"/>
      <c r="F86" s="256"/>
    </row>
    <row r="87" spans="1:6" s="375" customFormat="1" ht="12.75">
      <c r="A87" s="3" t="s">
        <v>134</v>
      </c>
      <c r="B87" s="35"/>
      <c r="C87" s="35"/>
      <c r="D87" s="35"/>
      <c r="E87" s="35"/>
      <c r="F87" s="35"/>
    </row>
    <row r="88" spans="1:7" ht="12.75">
      <c r="A88" s="896"/>
      <c r="B88" s="897"/>
      <c r="C88" s="897"/>
      <c r="D88" s="897"/>
      <c r="E88" s="897"/>
      <c r="F88" s="897"/>
      <c r="G88" s="897"/>
    </row>
    <row r="90" spans="1:7" ht="12.75">
      <c r="A90" s="1082" t="s">
        <v>722</v>
      </c>
      <c r="B90" s="1082"/>
      <c r="C90" s="1082"/>
      <c r="D90" s="1082"/>
      <c r="E90" s="1082"/>
      <c r="F90" s="1082"/>
      <c r="G90" s="1082"/>
    </row>
    <row r="91" spans="1:7" ht="76.5">
      <c r="A91" s="901" t="s">
        <v>703</v>
      </c>
      <c r="B91" s="902" t="s">
        <v>92</v>
      </c>
      <c r="C91" s="903" t="s">
        <v>704</v>
      </c>
      <c r="D91" s="903" t="s">
        <v>705</v>
      </c>
      <c r="E91" s="903" t="s">
        <v>706</v>
      </c>
      <c r="F91" s="903" t="s">
        <v>707</v>
      </c>
      <c r="G91" s="903" t="s">
        <v>728</v>
      </c>
    </row>
    <row r="92" spans="1:7" ht="12.75">
      <c r="A92" s="898">
        <v>1</v>
      </c>
      <c r="B92" s="899">
        <v>2</v>
      </c>
      <c r="C92" s="898">
        <v>3</v>
      </c>
      <c r="D92" s="898">
        <v>4</v>
      </c>
      <c r="E92" s="898">
        <v>5</v>
      </c>
      <c r="F92" s="898">
        <v>6</v>
      </c>
      <c r="G92" s="898">
        <v>7</v>
      </c>
    </row>
    <row r="93" spans="1:7" ht="12.75">
      <c r="A93" s="1076">
        <v>1</v>
      </c>
      <c r="B93" s="904" t="s">
        <v>708</v>
      </c>
      <c r="C93" s="900"/>
      <c r="D93" s="900"/>
      <c r="E93" s="900"/>
      <c r="F93" s="900"/>
      <c r="G93" s="900"/>
    </row>
    <row r="94" spans="1:7" ht="12.75">
      <c r="A94" s="1077"/>
      <c r="B94" s="905" t="s">
        <v>709</v>
      </c>
      <c r="C94" s="900"/>
      <c r="D94" s="900"/>
      <c r="E94" s="900"/>
      <c r="F94" s="900"/>
      <c r="G94" s="900"/>
    </row>
    <row r="95" spans="1:7" ht="12.75">
      <c r="A95" s="1078"/>
      <c r="B95" s="906" t="s">
        <v>710</v>
      </c>
      <c r="C95" s="900"/>
      <c r="D95" s="900"/>
      <c r="E95" s="900"/>
      <c r="F95" s="900"/>
      <c r="G95" s="900"/>
    </row>
    <row r="96" spans="1:7" ht="12.75">
      <c r="A96" s="907">
        <v>2</v>
      </c>
      <c r="B96" s="904" t="s">
        <v>711</v>
      </c>
      <c r="C96" s="900"/>
      <c r="D96" s="900"/>
      <c r="E96" s="900"/>
      <c r="F96" s="900"/>
      <c r="G96" s="900"/>
    </row>
    <row r="97" spans="1:7" ht="12.75">
      <c r="A97" s="1076"/>
      <c r="B97" s="904" t="s">
        <v>712</v>
      </c>
      <c r="C97" s="900"/>
      <c r="D97" s="900"/>
      <c r="E97" s="900"/>
      <c r="F97" s="900"/>
      <c r="G97" s="900"/>
    </row>
    <row r="98" spans="1:7" ht="12.75">
      <c r="A98" s="1077"/>
      <c r="B98" s="905" t="s">
        <v>709</v>
      </c>
      <c r="C98" s="900"/>
      <c r="D98" s="900"/>
      <c r="E98" s="900"/>
      <c r="F98" s="900"/>
      <c r="G98" s="900"/>
    </row>
    <row r="99" spans="1:7" ht="12.75">
      <c r="A99" s="1078"/>
      <c r="B99" s="906" t="s">
        <v>710</v>
      </c>
      <c r="C99" s="900"/>
      <c r="D99" s="900"/>
      <c r="E99" s="900"/>
      <c r="F99" s="900"/>
      <c r="G99" s="900"/>
    </row>
    <row r="100" spans="1:7" ht="12.75">
      <c r="A100" s="1079"/>
      <c r="B100" s="904" t="s">
        <v>713</v>
      </c>
      <c r="C100" s="900"/>
      <c r="D100" s="900"/>
      <c r="E100" s="900"/>
      <c r="F100" s="900"/>
      <c r="G100" s="900"/>
    </row>
    <row r="101" spans="1:7" ht="12.75">
      <c r="A101" s="1080"/>
      <c r="B101" s="905" t="s">
        <v>709</v>
      </c>
      <c r="C101" s="900"/>
      <c r="D101" s="900"/>
      <c r="E101" s="900"/>
      <c r="F101" s="900"/>
      <c r="G101" s="900"/>
    </row>
    <row r="102" spans="1:7" ht="20.25">
      <c r="A102" s="992"/>
      <c r="B102" s="908" t="s">
        <v>710</v>
      </c>
      <c r="C102" s="900"/>
      <c r="D102" s="900"/>
      <c r="E102" s="900"/>
      <c r="F102" s="900"/>
      <c r="G102" s="900"/>
    </row>
    <row r="103" spans="1:7" ht="12.75">
      <c r="A103" s="1076">
        <v>3</v>
      </c>
      <c r="B103" s="904" t="s">
        <v>714</v>
      </c>
      <c r="C103" s="900"/>
      <c r="D103" s="900"/>
      <c r="E103" s="900"/>
      <c r="F103" s="900"/>
      <c r="G103" s="900"/>
    </row>
    <row r="104" spans="1:7" ht="12.75">
      <c r="A104" s="1077"/>
      <c r="B104" s="905" t="s">
        <v>709</v>
      </c>
      <c r="C104" s="900"/>
      <c r="D104" s="900"/>
      <c r="E104" s="900"/>
      <c r="F104" s="900"/>
      <c r="G104" s="900"/>
    </row>
    <row r="105" spans="1:7" ht="42.75">
      <c r="A105" s="993"/>
      <c r="B105" s="909" t="s">
        <v>710</v>
      </c>
      <c r="C105" s="900"/>
      <c r="D105" s="900"/>
      <c r="E105" s="900"/>
      <c r="F105" s="900"/>
      <c r="G105" s="900"/>
    </row>
    <row r="106" spans="1:7" ht="12.75">
      <c r="A106" s="1076">
        <v>4</v>
      </c>
      <c r="B106" s="904" t="s">
        <v>715</v>
      </c>
      <c r="C106" s="900"/>
      <c r="D106" s="900"/>
      <c r="E106" s="900"/>
      <c r="F106" s="900"/>
      <c r="G106" s="900"/>
    </row>
    <row r="107" spans="1:7" ht="12.75">
      <c r="A107" s="1077"/>
      <c r="B107" s="905" t="s">
        <v>709</v>
      </c>
      <c r="C107" s="900"/>
      <c r="D107" s="900"/>
      <c r="E107" s="900"/>
      <c r="F107" s="900"/>
      <c r="G107" s="900"/>
    </row>
    <row r="108" spans="1:7" ht="12.75">
      <c r="A108" s="1078"/>
      <c r="B108" s="906" t="s">
        <v>710</v>
      </c>
      <c r="C108" s="900"/>
      <c r="D108" s="900"/>
      <c r="E108" s="900"/>
      <c r="F108" s="900"/>
      <c r="G108" s="900"/>
    </row>
    <row r="109" spans="1:7" ht="12.75">
      <c r="A109" s="1076">
        <v>5</v>
      </c>
      <c r="B109" s="904" t="s">
        <v>716</v>
      </c>
      <c r="C109" s="900"/>
      <c r="D109" s="900"/>
      <c r="E109" s="900"/>
      <c r="F109" s="900"/>
      <c r="G109" s="900"/>
    </row>
    <row r="110" spans="1:7" ht="12.75">
      <c r="A110" s="1077"/>
      <c r="B110" s="905" t="s">
        <v>709</v>
      </c>
      <c r="C110" s="900"/>
      <c r="D110" s="900"/>
      <c r="E110" s="900"/>
      <c r="F110" s="900"/>
      <c r="G110" s="900"/>
    </row>
    <row r="111" spans="1:7" ht="12.75">
      <c r="A111" s="1078"/>
      <c r="B111" s="906" t="s">
        <v>710</v>
      </c>
      <c r="C111" s="900"/>
      <c r="D111" s="900"/>
      <c r="E111" s="900"/>
      <c r="F111" s="900"/>
      <c r="G111" s="900"/>
    </row>
    <row r="112" spans="1:7" ht="12.75">
      <c r="A112" s="1076">
        <v>6</v>
      </c>
      <c r="B112" s="904" t="s">
        <v>717</v>
      </c>
      <c r="C112" s="900"/>
      <c r="D112" s="900"/>
      <c r="E112" s="900"/>
      <c r="F112" s="900"/>
      <c r="G112" s="900"/>
    </row>
    <row r="113" spans="1:7" ht="12.75">
      <c r="A113" s="1077"/>
      <c r="B113" s="905" t="s">
        <v>709</v>
      </c>
      <c r="C113" s="900"/>
      <c r="D113" s="900"/>
      <c r="E113" s="900"/>
      <c r="F113" s="900"/>
      <c r="G113" s="900"/>
    </row>
    <row r="114" spans="1:7" ht="12.75">
      <c r="A114" s="1078"/>
      <c r="B114" s="906" t="s">
        <v>710</v>
      </c>
      <c r="C114" s="900"/>
      <c r="D114" s="900"/>
      <c r="E114" s="900"/>
      <c r="F114" s="900"/>
      <c r="G114" s="900"/>
    </row>
    <row r="115" spans="1:7" ht="22.5">
      <c r="A115" s="907">
        <v>7</v>
      </c>
      <c r="B115" s="910" t="s">
        <v>718</v>
      </c>
      <c r="C115" s="900"/>
      <c r="D115" s="900"/>
      <c r="E115" s="900"/>
      <c r="F115" s="900"/>
      <c r="G115" s="900"/>
    </row>
    <row r="116" spans="1:7" ht="12.75">
      <c r="A116" s="1076"/>
      <c r="B116" s="905" t="s">
        <v>709</v>
      </c>
      <c r="C116" s="900"/>
      <c r="D116" s="900"/>
      <c r="E116" s="900"/>
      <c r="F116" s="900"/>
      <c r="G116" s="900"/>
    </row>
    <row r="117" spans="1:7" ht="12.75">
      <c r="A117" s="1078"/>
      <c r="B117" s="906" t="s">
        <v>710</v>
      </c>
      <c r="C117" s="900"/>
      <c r="D117" s="900"/>
      <c r="E117" s="900"/>
      <c r="F117" s="900"/>
      <c r="G117" s="900"/>
    </row>
    <row r="118" spans="1:7" ht="12.75">
      <c r="A118" s="1076">
        <v>8</v>
      </c>
      <c r="B118" s="910" t="s">
        <v>719</v>
      </c>
      <c r="C118" s="900"/>
      <c r="D118" s="900"/>
      <c r="E118" s="900"/>
      <c r="F118" s="900"/>
      <c r="G118" s="900"/>
    </row>
    <row r="119" spans="1:7" ht="12.75">
      <c r="A119" s="1077"/>
      <c r="B119" s="905" t="s">
        <v>709</v>
      </c>
      <c r="C119" s="900"/>
      <c r="D119" s="900"/>
      <c r="E119" s="900"/>
      <c r="F119" s="900"/>
      <c r="G119" s="900"/>
    </row>
    <row r="120" spans="1:7" ht="12.75">
      <c r="A120" s="1078"/>
      <c r="B120" s="906" t="s">
        <v>710</v>
      </c>
      <c r="C120" s="900"/>
      <c r="D120" s="900"/>
      <c r="E120" s="900"/>
      <c r="F120" s="900"/>
      <c r="G120" s="900"/>
    </row>
    <row r="121" spans="1:7" ht="12.75">
      <c r="A121" s="1076">
        <v>9</v>
      </c>
      <c r="B121" s="904" t="s">
        <v>720</v>
      </c>
      <c r="C121" s="900"/>
      <c r="D121" s="900"/>
      <c r="E121" s="900"/>
      <c r="F121" s="900"/>
      <c r="G121" s="900"/>
    </row>
    <row r="122" spans="1:7" ht="12.75">
      <c r="A122" s="1077"/>
      <c r="B122" s="905" t="s">
        <v>709</v>
      </c>
      <c r="C122" s="900"/>
      <c r="D122" s="900"/>
      <c r="E122" s="900"/>
      <c r="F122" s="900"/>
      <c r="G122" s="900"/>
    </row>
    <row r="123" spans="1:7" ht="12.75">
      <c r="A123" s="1078"/>
      <c r="B123" s="906" t="s">
        <v>710</v>
      </c>
      <c r="C123" s="900"/>
      <c r="D123" s="900"/>
      <c r="E123" s="900"/>
      <c r="F123" s="900"/>
      <c r="G123" s="900"/>
    </row>
    <row r="124" spans="1:7" ht="12.75">
      <c r="A124" s="1079"/>
      <c r="B124" s="904" t="s">
        <v>721</v>
      </c>
      <c r="C124" s="900"/>
      <c r="D124" s="900"/>
      <c r="E124" s="900"/>
      <c r="F124" s="900"/>
      <c r="G124" s="900"/>
    </row>
    <row r="125" spans="1:7" ht="12.75">
      <c r="A125" s="1080"/>
      <c r="B125" s="911" t="s">
        <v>709</v>
      </c>
      <c r="C125" s="900"/>
      <c r="D125" s="900"/>
      <c r="E125" s="900"/>
      <c r="F125" s="900"/>
      <c r="G125" s="900"/>
    </row>
    <row r="126" spans="1:7" ht="12.75">
      <c r="A126" s="1081"/>
      <c r="B126" s="905" t="s">
        <v>710</v>
      </c>
      <c r="C126" s="900"/>
      <c r="D126" s="900"/>
      <c r="E126" s="900"/>
      <c r="F126" s="900"/>
      <c r="G126" s="900"/>
    </row>
    <row r="127" spans="1:7" ht="12.75">
      <c r="A127" s="896"/>
      <c r="B127" s="897"/>
      <c r="C127" s="897"/>
      <c r="D127" s="897"/>
      <c r="E127" s="897"/>
      <c r="F127" s="897"/>
      <c r="G127" s="897"/>
    </row>
    <row r="128" spans="1:6" s="375" customFormat="1" ht="12.75">
      <c r="A128" s="3" t="s">
        <v>134</v>
      </c>
      <c r="B128" s="256"/>
      <c r="C128" s="256"/>
      <c r="D128" s="256"/>
      <c r="E128" s="256"/>
      <c r="F128" s="256"/>
    </row>
    <row r="129" spans="1:6" s="375" customFormat="1" ht="12.75">
      <c r="A129" s="3" t="s">
        <v>134</v>
      </c>
      <c r="B129" s="35"/>
      <c r="C129" s="35"/>
      <c r="D129" s="35"/>
      <c r="E129" s="35"/>
      <c r="F129" s="35"/>
    </row>
    <row r="131" spans="1:7" ht="12.75">
      <c r="A131" s="1082" t="s">
        <v>723</v>
      </c>
      <c r="B131" s="1082"/>
      <c r="C131" s="1082"/>
      <c r="D131" s="1082"/>
      <c r="E131" s="1082"/>
      <c r="F131" s="1082"/>
      <c r="G131" s="1082"/>
    </row>
    <row r="132" spans="1:7" ht="76.5">
      <c r="A132" s="901" t="s">
        <v>703</v>
      </c>
      <c r="B132" s="902" t="s">
        <v>92</v>
      </c>
      <c r="C132" s="903" t="s">
        <v>704</v>
      </c>
      <c r="D132" s="903" t="s">
        <v>705</v>
      </c>
      <c r="E132" s="903" t="s">
        <v>706</v>
      </c>
      <c r="F132" s="903" t="s">
        <v>707</v>
      </c>
      <c r="G132" s="903" t="s">
        <v>728</v>
      </c>
    </row>
    <row r="133" spans="1:7" ht="12.75">
      <c r="A133" s="898">
        <v>1</v>
      </c>
      <c r="B133" s="899">
        <v>2</v>
      </c>
      <c r="C133" s="898">
        <v>3</v>
      </c>
      <c r="D133" s="898">
        <v>4</v>
      </c>
      <c r="E133" s="898">
        <v>5</v>
      </c>
      <c r="F133" s="898">
        <v>6</v>
      </c>
      <c r="G133" s="898">
        <v>7</v>
      </c>
    </row>
    <row r="134" spans="1:7" ht="12.75">
      <c r="A134" s="1076">
        <v>1</v>
      </c>
      <c r="B134" s="904" t="s">
        <v>708</v>
      </c>
      <c r="C134" s="900"/>
      <c r="D134" s="900"/>
      <c r="E134" s="900"/>
      <c r="F134" s="900"/>
      <c r="G134" s="900"/>
    </row>
    <row r="135" spans="1:7" ht="12.75">
      <c r="A135" s="1077"/>
      <c r="B135" s="905" t="s">
        <v>709</v>
      </c>
      <c r="C135" s="900"/>
      <c r="D135" s="900"/>
      <c r="E135" s="900"/>
      <c r="F135" s="900"/>
      <c r="G135" s="900"/>
    </row>
    <row r="136" spans="1:7" ht="12.75">
      <c r="A136" s="1078"/>
      <c r="B136" s="906" t="s">
        <v>710</v>
      </c>
      <c r="C136" s="900"/>
      <c r="D136" s="900"/>
      <c r="E136" s="900"/>
      <c r="F136" s="900"/>
      <c r="G136" s="900"/>
    </row>
    <row r="137" spans="1:7" ht="12.75">
      <c r="A137" s="907">
        <v>2</v>
      </c>
      <c r="B137" s="904" t="s">
        <v>711</v>
      </c>
      <c r="C137" s="900"/>
      <c r="D137" s="900"/>
      <c r="E137" s="900"/>
      <c r="F137" s="900"/>
      <c r="G137" s="900"/>
    </row>
    <row r="138" spans="1:7" ht="12.75">
      <c r="A138" s="1076"/>
      <c r="B138" s="904" t="s">
        <v>712</v>
      </c>
      <c r="C138" s="900"/>
      <c r="D138" s="900"/>
      <c r="E138" s="900"/>
      <c r="F138" s="900"/>
      <c r="G138" s="900"/>
    </row>
    <row r="139" spans="1:7" ht="12.75">
      <c r="A139" s="1077"/>
      <c r="B139" s="905" t="s">
        <v>709</v>
      </c>
      <c r="C139" s="900"/>
      <c r="D139" s="900"/>
      <c r="E139" s="900"/>
      <c r="F139" s="900"/>
      <c r="G139" s="900"/>
    </row>
    <row r="140" spans="1:7" ht="12.75">
      <c r="A140" s="1078"/>
      <c r="B140" s="906" t="s">
        <v>710</v>
      </c>
      <c r="C140" s="900"/>
      <c r="D140" s="900"/>
      <c r="E140" s="900"/>
      <c r="F140" s="900"/>
      <c r="G140" s="900"/>
    </row>
    <row r="141" spans="1:7" ht="12.75">
      <c r="A141" s="1079"/>
      <c r="B141" s="904" t="s">
        <v>713</v>
      </c>
      <c r="C141" s="900"/>
      <c r="D141" s="900"/>
      <c r="E141" s="900"/>
      <c r="F141" s="900"/>
      <c r="G141" s="900"/>
    </row>
    <row r="142" spans="1:7" ht="12.75">
      <c r="A142" s="1080"/>
      <c r="B142" s="905" t="s">
        <v>709</v>
      </c>
      <c r="C142" s="900"/>
      <c r="D142" s="900"/>
      <c r="E142" s="900"/>
      <c r="F142" s="900"/>
      <c r="G142" s="900"/>
    </row>
    <row r="143" spans="1:7" ht="20.25">
      <c r="A143" s="992"/>
      <c r="B143" s="908" t="s">
        <v>710</v>
      </c>
      <c r="C143" s="900"/>
      <c r="D143" s="900"/>
      <c r="E143" s="900"/>
      <c r="F143" s="900"/>
      <c r="G143" s="900"/>
    </row>
    <row r="144" spans="1:7" ht="12.75">
      <c r="A144" s="1076">
        <v>3</v>
      </c>
      <c r="B144" s="904" t="s">
        <v>714</v>
      </c>
      <c r="C144" s="900"/>
      <c r="D144" s="900"/>
      <c r="E144" s="900"/>
      <c r="F144" s="900"/>
      <c r="G144" s="900"/>
    </row>
    <row r="145" spans="1:7" ht="12.75">
      <c r="A145" s="1077"/>
      <c r="B145" s="905" t="s">
        <v>709</v>
      </c>
      <c r="C145" s="900"/>
      <c r="D145" s="900"/>
      <c r="E145" s="900"/>
      <c r="F145" s="900"/>
      <c r="G145" s="900"/>
    </row>
    <row r="146" spans="1:7" ht="42.75">
      <c r="A146" s="993"/>
      <c r="B146" s="909" t="s">
        <v>710</v>
      </c>
      <c r="C146" s="900"/>
      <c r="D146" s="900"/>
      <c r="E146" s="900"/>
      <c r="F146" s="900"/>
      <c r="G146" s="900"/>
    </row>
    <row r="147" spans="1:7" ht="12.75">
      <c r="A147" s="1076">
        <v>4</v>
      </c>
      <c r="B147" s="904" t="s">
        <v>715</v>
      </c>
      <c r="C147" s="900"/>
      <c r="D147" s="900"/>
      <c r="E147" s="900"/>
      <c r="F147" s="900"/>
      <c r="G147" s="900"/>
    </row>
    <row r="148" spans="1:7" ht="12.75">
      <c r="A148" s="1077"/>
      <c r="B148" s="905" t="s">
        <v>709</v>
      </c>
      <c r="C148" s="900"/>
      <c r="D148" s="900"/>
      <c r="E148" s="900"/>
      <c r="F148" s="900"/>
      <c r="G148" s="900"/>
    </row>
    <row r="149" spans="1:7" ht="12.75">
      <c r="A149" s="1078"/>
      <c r="B149" s="906" t="s">
        <v>710</v>
      </c>
      <c r="C149" s="900"/>
      <c r="D149" s="900"/>
      <c r="E149" s="900"/>
      <c r="F149" s="900"/>
      <c r="G149" s="900"/>
    </row>
    <row r="150" spans="1:7" ht="12.75">
      <c r="A150" s="1076">
        <v>5</v>
      </c>
      <c r="B150" s="904" t="s">
        <v>716</v>
      </c>
      <c r="C150" s="900"/>
      <c r="D150" s="900"/>
      <c r="E150" s="900"/>
      <c r="F150" s="900"/>
      <c r="G150" s="900"/>
    </row>
    <row r="151" spans="1:7" ht="12.75">
      <c r="A151" s="1077"/>
      <c r="B151" s="905" t="s">
        <v>709</v>
      </c>
      <c r="C151" s="900"/>
      <c r="D151" s="900"/>
      <c r="E151" s="900"/>
      <c r="F151" s="900"/>
      <c r="G151" s="900"/>
    </row>
    <row r="152" spans="1:7" ht="12.75">
      <c r="A152" s="1078"/>
      <c r="B152" s="906" t="s">
        <v>710</v>
      </c>
      <c r="C152" s="900"/>
      <c r="D152" s="900"/>
      <c r="E152" s="900"/>
      <c r="F152" s="900"/>
      <c r="G152" s="900"/>
    </row>
    <row r="153" spans="1:7" ht="12.75">
      <c r="A153" s="1076">
        <v>6</v>
      </c>
      <c r="B153" s="904" t="s">
        <v>717</v>
      </c>
      <c r="C153" s="900"/>
      <c r="D153" s="900"/>
      <c r="E153" s="900"/>
      <c r="F153" s="900"/>
      <c r="G153" s="900"/>
    </row>
    <row r="154" spans="1:7" ht="12.75">
      <c r="A154" s="1077"/>
      <c r="B154" s="905" t="s">
        <v>709</v>
      </c>
      <c r="C154" s="900"/>
      <c r="D154" s="900"/>
      <c r="E154" s="900"/>
      <c r="F154" s="900"/>
      <c r="G154" s="900"/>
    </row>
    <row r="155" spans="1:7" ht="12.75">
      <c r="A155" s="1078"/>
      <c r="B155" s="906" t="s">
        <v>710</v>
      </c>
      <c r="C155" s="900"/>
      <c r="D155" s="900"/>
      <c r="E155" s="900"/>
      <c r="F155" s="900"/>
      <c r="G155" s="900"/>
    </row>
    <row r="156" spans="1:7" ht="22.5">
      <c r="A156" s="1076">
        <v>7</v>
      </c>
      <c r="B156" s="910" t="s">
        <v>718</v>
      </c>
      <c r="C156" s="900"/>
      <c r="D156" s="900"/>
      <c r="E156" s="900"/>
      <c r="F156" s="900"/>
      <c r="G156" s="900"/>
    </row>
    <row r="157" spans="1:7" ht="12.75">
      <c r="A157" s="1077"/>
      <c r="B157" s="905" t="s">
        <v>709</v>
      </c>
      <c r="C157" s="900"/>
      <c r="D157" s="900"/>
      <c r="E157" s="900"/>
      <c r="F157" s="900"/>
      <c r="G157" s="900"/>
    </row>
    <row r="158" spans="1:7" ht="12.75">
      <c r="A158" s="1078"/>
      <c r="B158" s="906" t="s">
        <v>710</v>
      </c>
      <c r="C158" s="900"/>
      <c r="D158" s="900"/>
      <c r="E158" s="900"/>
      <c r="F158" s="900"/>
      <c r="G158" s="900"/>
    </row>
    <row r="159" spans="1:7" ht="12.75">
      <c r="A159" s="1076">
        <v>8</v>
      </c>
      <c r="B159" s="910" t="s">
        <v>719</v>
      </c>
      <c r="C159" s="900"/>
      <c r="D159" s="900"/>
      <c r="E159" s="900"/>
      <c r="F159" s="900"/>
      <c r="G159" s="900"/>
    </row>
    <row r="160" spans="1:7" ht="12.75">
      <c r="A160" s="1077"/>
      <c r="B160" s="905" t="s">
        <v>709</v>
      </c>
      <c r="C160" s="900"/>
      <c r="D160" s="900"/>
      <c r="E160" s="900"/>
      <c r="F160" s="900"/>
      <c r="G160" s="900"/>
    </row>
    <row r="161" spans="1:7" ht="12.75">
      <c r="A161" s="1078"/>
      <c r="B161" s="906" t="s">
        <v>710</v>
      </c>
      <c r="C161" s="900"/>
      <c r="D161" s="900"/>
      <c r="E161" s="900"/>
      <c r="F161" s="900"/>
      <c r="G161" s="900"/>
    </row>
    <row r="162" spans="1:7" ht="12.75">
      <c r="A162" s="1076">
        <v>9</v>
      </c>
      <c r="B162" s="904" t="s">
        <v>720</v>
      </c>
      <c r="C162" s="900"/>
      <c r="D162" s="900"/>
      <c r="E162" s="900"/>
      <c r="F162" s="900"/>
      <c r="G162" s="900"/>
    </row>
    <row r="163" spans="1:7" ht="12.75">
      <c r="A163" s="1077"/>
      <c r="B163" s="905" t="s">
        <v>709</v>
      </c>
      <c r="C163" s="900"/>
      <c r="D163" s="900"/>
      <c r="E163" s="900"/>
      <c r="F163" s="900"/>
      <c r="G163" s="900"/>
    </row>
    <row r="164" spans="1:7" ht="12.75">
      <c r="A164" s="1078"/>
      <c r="B164" s="906" t="s">
        <v>710</v>
      </c>
      <c r="C164" s="900"/>
      <c r="D164" s="900"/>
      <c r="E164" s="900"/>
      <c r="F164" s="900"/>
      <c r="G164" s="900"/>
    </row>
    <row r="165" spans="1:7" ht="12.75">
      <c r="A165" s="1079"/>
      <c r="B165" s="904" t="s">
        <v>721</v>
      </c>
      <c r="C165" s="900"/>
      <c r="D165" s="900"/>
      <c r="E165" s="900"/>
      <c r="F165" s="900"/>
      <c r="G165" s="900"/>
    </row>
    <row r="166" spans="1:7" ht="12.75">
      <c r="A166" s="1080"/>
      <c r="B166" s="911" t="s">
        <v>709</v>
      </c>
      <c r="C166" s="900"/>
      <c r="D166" s="900"/>
      <c r="E166" s="900"/>
      <c r="F166" s="900"/>
      <c r="G166" s="900"/>
    </row>
    <row r="167" spans="1:7" ht="12.75">
      <c r="A167" s="1081"/>
      <c r="B167" s="905" t="s">
        <v>710</v>
      </c>
      <c r="C167" s="900"/>
      <c r="D167" s="900"/>
      <c r="E167" s="900"/>
      <c r="F167" s="900"/>
      <c r="G167" s="900"/>
    </row>
    <row r="168" spans="1:7" ht="12.75">
      <c r="A168" s="896"/>
      <c r="B168" s="897"/>
      <c r="C168" s="897"/>
      <c r="D168" s="897"/>
      <c r="E168" s="897"/>
      <c r="F168" s="897"/>
      <c r="G168" s="897"/>
    </row>
    <row r="169" spans="1:6" s="375" customFormat="1" ht="12.75">
      <c r="A169" s="3" t="s">
        <v>134</v>
      </c>
      <c r="B169" s="256"/>
      <c r="C169" s="256"/>
      <c r="D169" s="256"/>
      <c r="E169" s="256"/>
      <c r="F169" s="256"/>
    </row>
    <row r="170" spans="1:6" s="375" customFormat="1" ht="12.75">
      <c r="A170" s="3" t="s">
        <v>134</v>
      </c>
      <c r="B170" s="35"/>
      <c r="C170" s="35"/>
      <c r="D170" s="35"/>
      <c r="E170" s="35"/>
      <c r="F170" s="35"/>
    </row>
    <row r="175" spans="1:7" ht="12.75">
      <c r="A175" s="1082" t="s">
        <v>724</v>
      </c>
      <c r="B175" s="1082"/>
      <c r="C175" s="1082"/>
      <c r="D175" s="1082"/>
      <c r="E175" s="1082"/>
      <c r="F175" s="1082"/>
      <c r="G175" s="1082"/>
    </row>
    <row r="176" spans="1:7" ht="76.5">
      <c r="A176" s="901" t="s">
        <v>703</v>
      </c>
      <c r="B176" s="902" t="s">
        <v>92</v>
      </c>
      <c r="C176" s="903" t="s">
        <v>704</v>
      </c>
      <c r="D176" s="903" t="s">
        <v>705</v>
      </c>
      <c r="E176" s="903" t="s">
        <v>706</v>
      </c>
      <c r="F176" s="903" t="s">
        <v>707</v>
      </c>
      <c r="G176" s="903" t="s">
        <v>728</v>
      </c>
    </row>
    <row r="177" spans="1:7" ht="12.75">
      <c r="A177" s="898">
        <v>1</v>
      </c>
      <c r="B177" s="899">
        <v>2</v>
      </c>
      <c r="C177" s="898">
        <v>3</v>
      </c>
      <c r="D177" s="898">
        <v>4</v>
      </c>
      <c r="E177" s="898">
        <v>5</v>
      </c>
      <c r="F177" s="898">
        <v>6</v>
      </c>
      <c r="G177" s="898">
        <v>7</v>
      </c>
    </row>
    <row r="178" spans="1:7" ht="12.75">
      <c r="A178" s="1076">
        <v>1</v>
      </c>
      <c r="B178" s="904" t="s">
        <v>708</v>
      </c>
      <c r="C178" s="900"/>
      <c r="D178" s="900"/>
      <c r="E178" s="900"/>
      <c r="F178" s="900"/>
      <c r="G178" s="900"/>
    </row>
    <row r="179" spans="1:7" ht="12.75">
      <c r="A179" s="1077"/>
      <c r="B179" s="905" t="s">
        <v>709</v>
      </c>
      <c r="C179" s="900"/>
      <c r="D179" s="900"/>
      <c r="E179" s="900"/>
      <c r="F179" s="900"/>
      <c r="G179" s="900"/>
    </row>
    <row r="180" spans="1:7" ht="12.75">
      <c r="A180" s="1078"/>
      <c r="B180" s="906" t="s">
        <v>710</v>
      </c>
      <c r="C180" s="900"/>
      <c r="D180" s="900"/>
      <c r="E180" s="900"/>
      <c r="F180" s="900"/>
      <c r="G180" s="900"/>
    </row>
    <row r="181" spans="1:7" ht="12.75">
      <c r="A181" s="914">
        <v>2</v>
      </c>
      <c r="B181" s="994" t="s">
        <v>711</v>
      </c>
      <c r="C181" s="900"/>
      <c r="D181" s="900"/>
      <c r="E181" s="900"/>
      <c r="F181" s="900"/>
      <c r="G181" s="900"/>
    </row>
    <row r="182" spans="1:7" ht="12.75">
      <c r="A182" s="1077"/>
      <c r="B182" s="994" t="s">
        <v>712</v>
      </c>
      <c r="C182" s="900"/>
      <c r="D182" s="900"/>
      <c r="E182" s="900"/>
      <c r="F182" s="900"/>
      <c r="G182" s="900"/>
    </row>
    <row r="183" spans="1:7" ht="12.75">
      <c r="A183" s="1077"/>
      <c r="B183" s="995" t="s">
        <v>709</v>
      </c>
      <c r="C183" s="900"/>
      <c r="D183" s="900"/>
      <c r="E183" s="900"/>
      <c r="F183" s="900"/>
      <c r="G183" s="900"/>
    </row>
    <row r="184" spans="1:7" ht="12.75">
      <c r="A184" s="1077"/>
      <c r="B184" s="996" t="s">
        <v>710</v>
      </c>
      <c r="C184" s="900"/>
      <c r="D184" s="900"/>
      <c r="E184" s="900"/>
      <c r="F184" s="900"/>
      <c r="G184" s="900"/>
    </row>
    <row r="185" spans="1:7" ht="12.75">
      <c r="A185" s="1080"/>
      <c r="B185" s="994" t="s">
        <v>713</v>
      </c>
      <c r="C185" s="900"/>
      <c r="D185" s="900"/>
      <c r="E185" s="900"/>
      <c r="F185" s="900"/>
      <c r="G185" s="900"/>
    </row>
    <row r="186" spans="1:7" ht="12.75">
      <c r="A186" s="1080"/>
      <c r="B186" s="995" t="s">
        <v>709</v>
      </c>
      <c r="C186" s="900"/>
      <c r="D186" s="900"/>
      <c r="E186" s="900"/>
      <c r="F186" s="900"/>
      <c r="G186" s="900"/>
    </row>
    <row r="187" spans="1:7" ht="20.25">
      <c r="A187" s="992"/>
      <c r="B187" s="997" t="s">
        <v>710</v>
      </c>
      <c r="C187" s="900"/>
      <c r="D187" s="900"/>
      <c r="E187" s="900"/>
      <c r="F187" s="900"/>
      <c r="G187" s="900"/>
    </row>
    <row r="188" spans="1:7" ht="12.75">
      <c r="A188" s="1076">
        <v>3</v>
      </c>
      <c r="B188" s="904" t="s">
        <v>714</v>
      </c>
      <c r="C188" s="900"/>
      <c r="D188" s="900"/>
      <c r="E188" s="900"/>
      <c r="F188" s="900"/>
      <c r="G188" s="900"/>
    </row>
    <row r="189" spans="1:7" ht="12.75">
      <c r="A189" s="1077"/>
      <c r="B189" s="905" t="s">
        <v>709</v>
      </c>
      <c r="C189" s="900"/>
      <c r="D189" s="900"/>
      <c r="E189" s="900"/>
      <c r="F189" s="900"/>
      <c r="G189" s="900"/>
    </row>
    <row r="190" spans="1:7" ht="42.75">
      <c r="A190" s="993"/>
      <c r="B190" s="909" t="s">
        <v>710</v>
      </c>
      <c r="C190" s="900"/>
      <c r="D190" s="900"/>
      <c r="E190" s="900"/>
      <c r="F190" s="900"/>
      <c r="G190" s="900"/>
    </row>
    <row r="191" spans="1:7" ht="12.75">
      <c r="A191" s="1076">
        <v>4</v>
      </c>
      <c r="B191" s="904" t="s">
        <v>715</v>
      </c>
      <c r="C191" s="900"/>
      <c r="D191" s="900"/>
      <c r="E191" s="900"/>
      <c r="F191" s="900"/>
      <c r="G191" s="900"/>
    </row>
    <row r="192" spans="1:7" ht="12.75">
      <c r="A192" s="1077"/>
      <c r="B192" s="905" t="s">
        <v>709</v>
      </c>
      <c r="C192" s="900"/>
      <c r="D192" s="900"/>
      <c r="E192" s="900"/>
      <c r="F192" s="900"/>
      <c r="G192" s="900"/>
    </row>
    <row r="193" spans="1:7" ht="12.75">
      <c r="A193" s="1078"/>
      <c r="B193" s="906" t="s">
        <v>710</v>
      </c>
      <c r="C193" s="900"/>
      <c r="D193" s="900"/>
      <c r="E193" s="900"/>
      <c r="F193" s="900"/>
      <c r="G193" s="900"/>
    </row>
    <row r="194" spans="1:7" ht="12.75">
      <c r="A194" s="1076">
        <v>5</v>
      </c>
      <c r="B194" s="904" t="s">
        <v>716</v>
      </c>
      <c r="C194" s="900"/>
      <c r="D194" s="900"/>
      <c r="E194" s="900"/>
      <c r="F194" s="900"/>
      <c r="G194" s="900"/>
    </row>
    <row r="195" spans="1:7" ht="12.75">
      <c r="A195" s="1077"/>
      <c r="B195" s="905" t="s">
        <v>709</v>
      </c>
      <c r="C195" s="900"/>
      <c r="D195" s="900"/>
      <c r="E195" s="900"/>
      <c r="F195" s="900"/>
      <c r="G195" s="900"/>
    </row>
    <row r="196" spans="1:7" ht="12.75">
      <c r="A196" s="1078"/>
      <c r="B196" s="906" t="s">
        <v>710</v>
      </c>
      <c r="C196" s="900"/>
      <c r="D196" s="900"/>
      <c r="E196" s="900"/>
      <c r="F196" s="900"/>
      <c r="G196" s="900"/>
    </row>
    <row r="197" spans="1:7" ht="12.75">
      <c r="A197" s="1076">
        <v>6</v>
      </c>
      <c r="B197" s="904" t="s">
        <v>717</v>
      </c>
      <c r="C197" s="900"/>
      <c r="D197" s="900"/>
      <c r="E197" s="900"/>
      <c r="F197" s="900"/>
      <c r="G197" s="900"/>
    </row>
    <row r="198" spans="1:7" ht="12.75">
      <c r="A198" s="1077"/>
      <c r="B198" s="905" t="s">
        <v>709</v>
      </c>
      <c r="C198" s="900"/>
      <c r="D198" s="900"/>
      <c r="E198" s="900"/>
      <c r="F198" s="900"/>
      <c r="G198" s="900"/>
    </row>
    <row r="199" spans="1:7" ht="12.75">
      <c r="A199" s="1078"/>
      <c r="B199" s="906" t="s">
        <v>710</v>
      </c>
      <c r="C199" s="900"/>
      <c r="D199" s="900"/>
      <c r="E199" s="900"/>
      <c r="F199" s="900"/>
      <c r="G199" s="900"/>
    </row>
    <row r="200" spans="1:7" ht="22.5">
      <c r="A200" s="1076">
        <v>7</v>
      </c>
      <c r="B200" s="910" t="s">
        <v>718</v>
      </c>
      <c r="C200" s="900"/>
      <c r="D200" s="900"/>
      <c r="E200" s="900"/>
      <c r="F200" s="900"/>
      <c r="G200" s="900"/>
    </row>
    <row r="201" spans="1:7" ht="12.75">
      <c r="A201" s="1077"/>
      <c r="B201" s="905" t="s">
        <v>709</v>
      </c>
      <c r="C201" s="900"/>
      <c r="D201" s="900"/>
      <c r="E201" s="900"/>
      <c r="F201" s="900"/>
      <c r="G201" s="900"/>
    </row>
    <row r="202" spans="1:7" ht="12.75">
      <c r="A202" s="1078"/>
      <c r="B202" s="906" t="s">
        <v>710</v>
      </c>
      <c r="C202" s="900"/>
      <c r="D202" s="900"/>
      <c r="E202" s="900"/>
      <c r="F202" s="900"/>
      <c r="G202" s="900"/>
    </row>
    <row r="203" spans="1:7" ht="12.75">
      <c r="A203" s="1076">
        <v>8</v>
      </c>
      <c r="B203" s="910" t="s">
        <v>719</v>
      </c>
      <c r="C203" s="900"/>
      <c r="D203" s="900"/>
      <c r="E203" s="900"/>
      <c r="F203" s="900"/>
      <c r="G203" s="900"/>
    </row>
    <row r="204" spans="1:7" ht="12.75">
      <c r="A204" s="1077"/>
      <c r="B204" s="905" t="s">
        <v>709</v>
      </c>
      <c r="C204" s="900"/>
      <c r="D204" s="900"/>
      <c r="E204" s="900"/>
      <c r="F204" s="900"/>
      <c r="G204" s="900"/>
    </row>
    <row r="205" spans="1:7" ht="12.75">
      <c r="A205" s="1078"/>
      <c r="B205" s="906" t="s">
        <v>710</v>
      </c>
      <c r="C205" s="900"/>
      <c r="D205" s="900"/>
      <c r="E205" s="900"/>
      <c r="F205" s="900"/>
      <c r="G205" s="900"/>
    </row>
    <row r="206" spans="1:7" ht="12.75">
      <c r="A206" s="1076">
        <v>9</v>
      </c>
      <c r="B206" s="904" t="s">
        <v>720</v>
      </c>
      <c r="C206" s="900"/>
      <c r="D206" s="900"/>
      <c r="E206" s="900"/>
      <c r="F206" s="900"/>
      <c r="G206" s="900"/>
    </row>
    <row r="207" spans="1:7" ht="12.75">
      <c r="A207" s="1077"/>
      <c r="B207" s="905" t="s">
        <v>709</v>
      </c>
      <c r="C207" s="900"/>
      <c r="D207" s="900"/>
      <c r="E207" s="900"/>
      <c r="F207" s="900"/>
      <c r="G207" s="900"/>
    </row>
    <row r="208" spans="1:7" ht="12.75">
      <c r="A208" s="1078"/>
      <c r="B208" s="906" t="s">
        <v>710</v>
      </c>
      <c r="C208" s="900"/>
      <c r="D208" s="900"/>
      <c r="E208" s="900"/>
      <c r="F208" s="900"/>
      <c r="G208" s="900"/>
    </row>
    <row r="209" spans="1:7" ht="12.75">
      <c r="A209" s="1079"/>
      <c r="B209" s="904" t="s">
        <v>721</v>
      </c>
      <c r="C209" s="900"/>
      <c r="D209" s="900"/>
      <c r="E209" s="900"/>
      <c r="F209" s="900"/>
      <c r="G209" s="900"/>
    </row>
    <row r="210" spans="1:7" ht="12.75">
      <c r="A210" s="1080"/>
      <c r="B210" s="911" t="s">
        <v>709</v>
      </c>
      <c r="C210" s="900"/>
      <c r="D210" s="900"/>
      <c r="E210" s="900"/>
      <c r="F210" s="900"/>
      <c r="G210" s="900"/>
    </row>
    <row r="211" spans="1:7" ht="12.75">
      <c r="A211" s="1081"/>
      <c r="B211" s="905" t="s">
        <v>710</v>
      </c>
      <c r="C211" s="900"/>
      <c r="D211" s="900"/>
      <c r="E211" s="900"/>
      <c r="F211" s="900"/>
      <c r="G211" s="900"/>
    </row>
    <row r="212" spans="1:7" ht="12.75">
      <c r="A212" s="896"/>
      <c r="B212" s="897"/>
      <c r="C212" s="897"/>
      <c r="D212" s="897"/>
      <c r="E212" s="897"/>
      <c r="F212" s="897"/>
      <c r="G212" s="897"/>
    </row>
    <row r="213" spans="1:6" s="375" customFormat="1" ht="12.75">
      <c r="A213" s="3" t="s">
        <v>134</v>
      </c>
      <c r="B213" s="256"/>
      <c r="C213" s="256"/>
      <c r="D213" s="256"/>
      <c r="E213" s="256"/>
      <c r="F213" s="256"/>
    </row>
    <row r="214" spans="1:6" s="375" customFormat="1" ht="12.75">
      <c r="A214" s="3" t="s">
        <v>134</v>
      </c>
      <c r="B214" s="35"/>
      <c r="C214" s="35"/>
      <c r="D214" s="35"/>
      <c r="E214" s="35"/>
      <c r="F214" s="35"/>
    </row>
    <row r="216" spans="1:7" ht="12.75">
      <c r="A216" s="1082" t="s">
        <v>725</v>
      </c>
      <c r="B216" s="1082"/>
      <c r="C216" s="1082"/>
      <c r="D216" s="1082"/>
      <c r="E216" s="1082"/>
      <c r="F216" s="1082"/>
      <c r="G216" s="1082"/>
    </row>
    <row r="217" spans="1:7" ht="76.5">
      <c r="A217" s="901" t="s">
        <v>703</v>
      </c>
      <c r="B217" s="902" t="s">
        <v>92</v>
      </c>
      <c r="C217" s="903" t="s">
        <v>704</v>
      </c>
      <c r="D217" s="903" t="s">
        <v>705</v>
      </c>
      <c r="E217" s="903" t="s">
        <v>706</v>
      </c>
      <c r="F217" s="903" t="s">
        <v>707</v>
      </c>
      <c r="G217" s="903" t="s">
        <v>728</v>
      </c>
    </row>
    <row r="218" spans="1:7" ht="12.75">
      <c r="A218" s="898">
        <v>1</v>
      </c>
      <c r="B218" s="899">
        <v>2</v>
      </c>
      <c r="C218" s="898">
        <v>3</v>
      </c>
      <c r="D218" s="898">
        <v>4</v>
      </c>
      <c r="E218" s="898">
        <v>5</v>
      </c>
      <c r="F218" s="898">
        <v>6</v>
      </c>
      <c r="G218" s="898">
        <v>7</v>
      </c>
    </row>
    <row r="219" spans="1:7" ht="12.75">
      <c r="A219" s="1076">
        <v>1</v>
      </c>
      <c r="B219" s="904" t="s">
        <v>708</v>
      </c>
      <c r="C219" s="900"/>
      <c r="D219" s="900"/>
      <c r="E219" s="900"/>
      <c r="F219" s="900"/>
      <c r="G219" s="900"/>
    </row>
    <row r="220" spans="1:7" ht="12.75">
      <c r="A220" s="1077"/>
      <c r="B220" s="905" t="s">
        <v>709</v>
      </c>
      <c r="C220" s="900"/>
      <c r="D220" s="900"/>
      <c r="E220" s="900"/>
      <c r="F220" s="900"/>
      <c r="G220" s="900"/>
    </row>
    <row r="221" spans="1:7" ht="12.75">
      <c r="A221" s="1077"/>
      <c r="B221" s="906" t="s">
        <v>710</v>
      </c>
      <c r="C221" s="900"/>
      <c r="D221" s="900"/>
      <c r="E221" s="900"/>
      <c r="F221" s="900"/>
      <c r="G221" s="900"/>
    </row>
    <row r="222" spans="1:7" ht="12.75">
      <c r="A222" s="914">
        <v>2</v>
      </c>
      <c r="B222" s="994" t="s">
        <v>711</v>
      </c>
      <c r="C222" s="900"/>
      <c r="D222" s="900"/>
      <c r="E222" s="900"/>
      <c r="F222" s="900"/>
      <c r="G222" s="900"/>
    </row>
    <row r="223" spans="1:7" ht="12.75">
      <c r="A223" s="1077"/>
      <c r="B223" s="994" t="s">
        <v>712</v>
      </c>
      <c r="C223" s="900"/>
      <c r="D223" s="900"/>
      <c r="E223" s="900"/>
      <c r="F223" s="900"/>
      <c r="G223" s="900"/>
    </row>
    <row r="224" spans="1:7" ht="12.75">
      <c r="A224" s="1077"/>
      <c r="B224" s="995" t="s">
        <v>709</v>
      </c>
      <c r="C224" s="900"/>
      <c r="D224" s="900"/>
      <c r="E224" s="900"/>
      <c r="F224" s="900"/>
      <c r="G224" s="900"/>
    </row>
    <row r="225" spans="1:7" ht="12.75">
      <c r="A225" s="1077"/>
      <c r="B225" s="996" t="s">
        <v>710</v>
      </c>
      <c r="C225" s="900"/>
      <c r="D225" s="900"/>
      <c r="E225" s="900"/>
      <c r="F225" s="900"/>
      <c r="G225" s="900"/>
    </row>
    <row r="226" spans="1:7" ht="12.75">
      <c r="A226" s="1080"/>
      <c r="B226" s="994" t="s">
        <v>713</v>
      </c>
      <c r="C226" s="900"/>
      <c r="D226" s="900"/>
      <c r="E226" s="900"/>
      <c r="F226" s="900"/>
      <c r="G226" s="900"/>
    </row>
    <row r="227" spans="1:7" ht="12.75">
      <c r="A227" s="1080"/>
      <c r="B227" s="995" t="s">
        <v>709</v>
      </c>
      <c r="C227" s="900"/>
      <c r="D227" s="900"/>
      <c r="E227" s="900"/>
      <c r="F227" s="900"/>
      <c r="G227" s="900"/>
    </row>
    <row r="228" spans="1:7" ht="20.25">
      <c r="A228" s="992"/>
      <c r="B228" s="997" t="s">
        <v>710</v>
      </c>
      <c r="C228" s="900"/>
      <c r="D228" s="900"/>
      <c r="E228" s="900"/>
      <c r="F228" s="900"/>
      <c r="G228" s="900"/>
    </row>
    <row r="229" spans="1:7" ht="12.75">
      <c r="A229" s="1076">
        <v>3</v>
      </c>
      <c r="B229" s="904" t="s">
        <v>714</v>
      </c>
      <c r="C229" s="900"/>
      <c r="D229" s="900"/>
      <c r="E229" s="900"/>
      <c r="F229" s="900"/>
      <c r="G229" s="900"/>
    </row>
    <row r="230" spans="1:7" ht="12.75">
      <c r="A230" s="1077"/>
      <c r="B230" s="905" t="s">
        <v>709</v>
      </c>
      <c r="C230" s="900"/>
      <c r="D230" s="900"/>
      <c r="E230" s="900"/>
      <c r="F230" s="900"/>
      <c r="G230" s="900"/>
    </row>
    <row r="231" spans="1:7" ht="42.75">
      <c r="A231" s="993"/>
      <c r="B231" s="909" t="s">
        <v>710</v>
      </c>
      <c r="C231" s="900"/>
      <c r="D231" s="900"/>
      <c r="E231" s="900"/>
      <c r="F231" s="900"/>
      <c r="G231" s="900"/>
    </row>
    <row r="232" spans="1:7" ht="12.75">
      <c r="A232" s="1076">
        <v>4</v>
      </c>
      <c r="B232" s="904" t="s">
        <v>715</v>
      </c>
      <c r="C232" s="900"/>
      <c r="D232" s="900"/>
      <c r="E232" s="900"/>
      <c r="F232" s="900"/>
      <c r="G232" s="900"/>
    </row>
    <row r="233" spans="1:7" ht="12.75">
      <c r="A233" s="1077"/>
      <c r="B233" s="905" t="s">
        <v>709</v>
      </c>
      <c r="C233" s="900"/>
      <c r="D233" s="900"/>
      <c r="E233" s="900"/>
      <c r="F233" s="900"/>
      <c r="G233" s="900"/>
    </row>
    <row r="234" spans="1:7" ht="12.75">
      <c r="A234" s="1078"/>
      <c r="B234" s="906" t="s">
        <v>710</v>
      </c>
      <c r="C234" s="900"/>
      <c r="D234" s="900"/>
      <c r="E234" s="900"/>
      <c r="F234" s="900"/>
      <c r="G234" s="900"/>
    </row>
    <row r="235" spans="1:7" ht="12.75">
      <c r="A235" s="1076">
        <v>5</v>
      </c>
      <c r="B235" s="904" t="s">
        <v>716</v>
      </c>
      <c r="C235" s="900"/>
      <c r="D235" s="900"/>
      <c r="E235" s="900"/>
      <c r="F235" s="900"/>
      <c r="G235" s="900"/>
    </row>
    <row r="236" spans="1:7" ht="12.75">
      <c r="A236" s="1077"/>
      <c r="B236" s="905" t="s">
        <v>709</v>
      </c>
      <c r="C236" s="900"/>
      <c r="D236" s="900"/>
      <c r="E236" s="900"/>
      <c r="F236" s="900"/>
      <c r="G236" s="900"/>
    </row>
    <row r="237" spans="1:7" ht="12.75">
      <c r="A237" s="1078"/>
      <c r="B237" s="906" t="s">
        <v>710</v>
      </c>
      <c r="C237" s="900"/>
      <c r="D237" s="900"/>
      <c r="E237" s="900"/>
      <c r="F237" s="900"/>
      <c r="G237" s="900"/>
    </row>
    <row r="238" spans="1:7" ht="12.75">
      <c r="A238" s="1076">
        <v>6</v>
      </c>
      <c r="B238" s="904" t="s">
        <v>717</v>
      </c>
      <c r="C238" s="900"/>
      <c r="D238" s="900"/>
      <c r="E238" s="900"/>
      <c r="F238" s="900"/>
      <c r="G238" s="900"/>
    </row>
    <row r="239" spans="1:7" ht="12.75">
      <c r="A239" s="1077"/>
      <c r="B239" s="905" t="s">
        <v>709</v>
      </c>
      <c r="C239" s="900"/>
      <c r="D239" s="900"/>
      <c r="E239" s="900"/>
      <c r="F239" s="900"/>
      <c r="G239" s="900"/>
    </row>
    <row r="240" spans="1:7" ht="12.75">
      <c r="A240" s="1078"/>
      <c r="B240" s="906" t="s">
        <v>710</v>
      </c>
      <c r="C240" s="900"/>
      <c r="D240" s="900"/>
      <c r="E240" s="900"/>
      <c r="F240" s="900"/>
      <c r="G240" s="900"/>
    </row>
    <row r="241" spans="1:7" ht="22.5">
      <c r="A241" s="1076">
        <v>7</v>
      </c>
      <c r="B241" s="910" t="s">
        <v>718</v>
      </c>
      <c r="C241" s="900"/>
      <c r="D241" s="900"/>
      <c r="E241" s="900"/>
      <c r="F241" s="900"/>
      <c r="G241" s="900"/>
    </row>
    <row r="242" spans="1:7" ht="12.75">
      <c r="A242" s="1077"/>
      <c r="B242" s="905" t="s">
        <v>709</v>
      </c>
      <c r="C242" s="900"/>
      <c r="D242" s="900"/>
      <c r="E242" s="900"/>
      <c r="F242" s="900"/>
      <c r="G242" s="900"/>
    </row>
    <row r="243" spans="1:7" ht="12.75">
      <c r="A243" s="1078"/>
      <c r="B243" s="906" t="s">
        <v>710</v>
      </c>
      <c r="C243" s="900"/>
      <c r="D243" s="900"/>
      <c r="E243" s="900"/>
      <c r="F243" s="900"/>
      <c r="G243" s="900"/>
    </row>
    <row r="244" spans="1:7" ht="12.75">
      <c r="A244" s="1076">
        <v>8</v>
      </c>
      <c r="B244" s="910" t="s">
        <v>719</v>
      </c>
      <c r="C244" s="900"/>
      <c r="D244" s="900"/>
      <c r="E244" s="900"/>
      <c r="F244" s="900"/>
      <c r="G244" s="900"/>
    </row>
    <row r="245" spans="1:7" ht="12.75">
      <c r="A245" s="1077"/>
      <c r="B245" s="905" t="s">
        <v>709</v>
      </c>
      <c r="C245" s="900"/>
      <c r="D245" s="900"/>
      <c r="E245" s="900"/>
      <c r="F245" s="900"/>
      <c r="G245" s="900"/>
    </row>
    <row r="246" spans="1:7" ht="12.75">
      <c r="A246" s="1078"/>
      <c r="B246" s="906" t="s">
        <v>710</v>
      </c>
      <c r="C246" s="900"/>
      <c r="D246" s="900"/>
      <c r="E246" s="900"/>
      <c r="F246" s="900"/>
      <c r="G246" s="900"/>
    </row>
    <row r="247" spans="1:7" ht="12.75">
      <c r="A247" s="1076">
        <v>9</v>
      </c>
      <c r="B247" s="904" t="s">
        <v>720</v>
      </c>
      <c r="C247" s="900"/>
      <c r="D247" s="900"/>
      <c r="E247" s="900"/>
      <c r="F247" s="900"/>
      <c r="G247" s="900"/>
    </row>
    <row r="248" spans="1:7" ht="12.75">
      <c r="A248" s="1077"/>
      <c r="B248" s="905" t="s">
        <v>709</v>
      </c>
      <c r="C248" s="900"/>
      <c r="D248" s="900"/>
      <c r="E248" s="900"/>
      <c r="F248" s="900"/>
      <c r="G248" s="900"/>
    </row>
    <row r="249" spans="1:7" ht="12.75">
      <c r="A249" s="1078"/>
      <c r="B249" s="906" t="s">
        <v>710</v>
      </c>
      <c r="C249" s="900"/>
      <c r="D249" s="900"/>
      <c r="E249" s="900"/>
      <c r="F249" s="900"/>
      <c r="G249" s="900"/>
    </row>
    <row r="250" spans="1:7" ht="12.75">
      <c r="A250" s="1079"/>
      <c r="B250" s="904" t="s">
        <v>721</v>
      </c>
      <c r="C250" s="900"/>
      <c r="D250" s="900"/>
      <c r="E250" s="900"/>
      <c r="F250" s="900"/>
      <c r="G250" s="900"/>
    </row>
    <row r="251" spans="1:7" ht="12.75">
      <c r="A251" s="1080"/>
      <c r="B251" s="911" t="s">
        <v>709</v>
      </c>
      <c r="C251" s="900"/>
      <c r="D251" s="900"/>
      <c r="E251" s="900"/>
      <c r="F251" s="900"/>
      <c r="G251" s="900"/>
    </row>
    <row r="252" spans="1:7" ht="12.75">
      <c r="A252" s="1081"/>
      <c r="B252" s="905" t="s">
        <v>710</v>
      </c>
      <c r="C252" s="900"/>
      <c r="D252" s="900"/>
      <c r="E252" s="900"/>
      <c r="F252" s="900"/>
      <c r="G252" s="900"/>
    </row>
    <row r="253" spans="1:7" ht="12.75">
      <c r="A253" s="896"/>
      <c r="B253" s="897"/>
      <c r="C253" s="897"/>
      <c r="D253" s="897"/>
      <c r="E253" s="897"/>
      <c r="F253" s="897"/>
      <c r="G253" s="897"/>
    </row>
    <row r="254" spans="1:6" s="375" customFormat="1" ht="12.75">
      <c r="A254" s="3" t="s">
        <v>134</v>
      </c>
      <c r="B254" s="256"/>
      <c r="C254" s="256"/>
      <c r="D254" s="256"/>
      <c r="E254" s="256"/>
      <c r="F254" s="256"/>
    </row>
    <row r="255" spans="1:6" s="375" customFormat="1" ht="12.75">
      <c r="A255" s="3" t="s">
        <v>134</v>
      </c>
      <c r="B255" s="35"/>
      <c r="C255" s="35"/>
      <c r="D255" s="35"/>
      <c r="E255" s="35"/>
      <c r="F255" s="35"/>
    </row>
    <row r="256" spans="1:6" s="375" customFormat="1" ht="12.75">
      <c r="A256" s="3"/>
      <c r="B256" s="35"/>
      <c r="C256" s="35"/>
      <c r="D256" s="35"/>
      <c r="E256" s="35"/>
      <c r="F256" s="35"/>
    </row>
    <row r="257" spans="1:7" ht="12.75">
      <c r="A257" s="1082" t="s">
        <v>726</v>
      </c>
      <c r="B257" s="1082"/>
      <c r="C257" s="1082"/>
      <c r="D257" s="1082"/>
      <c r="E257" s="1082"/>
      <c r="F257" s="1082"/>
      <c r="G257" s="1082"/>
    </row>
    <row r="258" spans="1:7" ht="76.5">
      <c r="A258" s="901" t="s">
        <v>703</v>
      </c>
      <c r="B258" s="902" t="s">
        <v>92</v>
      </c>
      <c r="C258" s="903" t="s">
        <v>704</v>
      </c>
      <c r="D258" s="903" t="s">
        <v>705</v>
      </c>
      <c r="E258" s="903" t="s">
        <v>706</v>
      </c>
      <c r="F258" s="903" t="s">
        <v>707</v>
      </c>
      <c r="G258" s="903" t="s">
        <v>728</v>
      </c>
    </row>
    <row r="259" spans="1:7" ht="12.75">
      <c r="A259" s="898">
        <v>1</v>
      </c>
      <c r="B259" s="899">
        <v>2</v>
      </c>
      <c r="C259" s="898">
        <v>3</v>
      </c>
      <c r="D259" s="898">
        <v>4</v>
      </c>
      <c r="E259" s="898">
        <v>5</v>
      </c>
      <c r="F259" s="898">
        <v>6</v>
      </c>
      <c r="G259" s="898">
        <v>7</v>
      </c>
    </row>
    <row r="260" spans="1:7" ht="12.75">
      <c r="A260" s="1076">
        <v>1</v>
      </c>
      <c r="B260" s="904" t="s">
        <v>708</v>
      </c>
      <c r="C260" s="900"/>
      <c r="D260" s="900"/>
      <c r="E260" s="900"/>
      <c r="F260" s="900"/>
      <c r="G260" s="900"/>
    </row>
    <row r="261" spans="1:7" ht="12.75">
      <c r="A261" s="1077"/>
      <c r="B261" s="905" t="s">
        <v>709</v>
      </c>
      <c r="C261" s="900"/>
      <c r="D261" s="900"/>
      <c r="E261" s="900"/>
      <c r="F261" s="900"/>
      <c r="G261" s="900"/>
    </row>
    <row r="262" spans="1:7" ht="12.75">
      <c r="A262" s="1077"/>
      <c r="B262" s="906" t="s">
        <v>710</v>
      </c>
      <c r="C262" s="900"/>
      <c r="D262" s="900"/>
      <c r="E262" s="900"/>
      <c r="F262" s="900"/>
      <c r="G262" s="900"/>
    </row>
    <row r="263" spans="1:7" ht="12.75">
      <c r="A263" s="914">
        <v>2</v>
      </c>
      <c r="B263" s="994" t="s">
        <v>711</v>
      </c>
      <c r="C263" s="900"/>
      <c r="D263" s="900"/>
      <c r="E263" s="900"/>
      <c r="F263" s="900"/>
      <c r="G263" s="900"/>
    </row>
    <row r="264" spans="1:7" ht="12.75">
      <c r="A264" s="1077"/>
      <c r="B264" s="994" t="s">
        <v>712</v>
      </c>
      <c r="C264" s="900"/>
      <c r="D264" s="900"/>
      <c r="E264" s="900"/>
      <c r="F264" s="900"/>
      <c r="G264" s="900"/>
    </row>
    <row r="265" spans="1:7" ht="12.75">
      <c r="A265" s="1077"/>
      <c r="B265" s="995" t="s">
        <v>709</v>
      </c>
      <c r="C265" s="900"/>
      <c r="D265" s="900"/>
      <c r="E265" s="900"/>
      <c r="F265" s="900"/>
      <c r="G265" s="900"/>
    </row>
    <row r="266" spans="1:7" ht="12.75">
      <c r="A266" s="1077"/>
      <c r="B266" s="996" t="s">
        <v>710</v>
      </c>
      <c r="C266" s="900"/>
      <c r="D266" s="900"/>
      <c r="E266" s="900"/>
      <c r="F266" s="900"/>
      <c r="G266" s="900"/>
    </row>
    <row r="267" spans="1:7" ht="12.75">
      <c r="A267" s="1080"/>
      <c r="B267" s="994" t="s">
        <v>713</v>
      </c>
      <c r="C267" s="900"/>
      <c r="D267" s="900"/>
      <c r="E267" s="900"/>
      <c r="F267" s="900"/>
      <c r="G267" s="900"/>
    </row>
    <row r="268" spans="1:7" ht="12.75">
      <c r="A268" s="1080"/>
      <c r="B268" s="995" t="s">
        <v>709</v>
      </c>
      <c r="C268" s="900"/>
      <c r="D268" s="900"/>
      <c r="E268" s="900"/>
      <c r="F268" s="900"/>
      <c r="G268" s="900"/>
    </row>
    <row r="269" spans="1:7" ht="20.25">
      <c r="A269" s="992"/>
      <c r="B269" s="997" t="s">
        <v>710</v>
      </c>
      <c r="C269" s="900"/>
      <c r="D269" s="900"/>
      <c r="E269" s="900"/>
      <c r="F269" s="900"/>
      <c r="G269" s="900"/>
    </row>
    <row r="270" spans="1:7" ht="12.75">
      <c r="A270" s="1076">
        <v>3</v>
      </c>
      <c r="B270" s="904" t="s">
        <v>714</v>
      </c>
      <c r="C270" s="900"/>
      <c r="D270" s="900"/>
      <c r="E270" s="900"/>
      <c r="F270" s="900"/>
      <c r="G270" s="900"/>
    </row>
    <row r="271" spans="1:7" ht="12.75">
      <c r="A271" s="1077"/>
      <c r="B271" s="905" t="s">
        <v>709</v>
      </c>
      <c r="C271" s="900"/>
      <c r="D271" s="900"/>
      <c r="E271" s="900"/>
      <c r="F271" s="900"/>
      <c r="G271" s="900"/>
    </row>
    <row r="272" spans="1:7" ht="42.75">
      <c r="A272" s="993"/>
      <c r="B272" s="909" t="s">
        <v>710</v>
      </c>
      <c r="C272" s="900"/>
      <c r="D272" s="900"/>
      <c r="E272" s="900"/>
      <c r="F272" s="900"/>
      <c r="G272" s="900"/>
    </row>
    <row r="273" spans="1:7" ht="12.75">
      <c r="A273" s="1076">
        <v>4</v>
      </c>
      <c r="B273" s="904" t="s">
        <v>715</v>
      </c>
      <c r="C273" s="900"/>
      <c r="D273" s="900"/>
      <c r="E273" s="900"/>
      <c r="F273" s="900"/>
      <c r="G273" s="900"/>
    </row>
    <row r="274" spans="1:7" ht="12.75">
      <c r="A274" s="1077"/>
      <c r="B274" s="905" t="s">
        <v>709</v>
      </c>
      <c r="C274" s="900"/>
      <c r="D274" s="900"/>
      <c r="E274" s="900"/>
      <c r="F274" s="900"/>
      <c r="G274" s="900"/>
    </row>
    <row r="275" spans="1:7" ht="12.75">
      <c r="A275" s="1078"/>
      <c r="B275" s="906" t="s">
        <v>710</v>
      </c>
      <c r="C275" s="900"/>
      <c r="D275" s="900"/>
      <c r="E275" s="900"/>
      <c r="F275" s="900"/>
      <c r="G275" s="900"/>
    </row>
    <row r="276" spans="1:7" ht="12.75">
      <c r="A276" s="1076">
        <v>5</v>
      </c>
      <c r="B276" s="904" t="s">
        <v>716</v>
      </c>
      <c r="C276" s="900"/>
      <c r="D276" s="900"/>
      <c r="E276" s="900"/>
      <c r="F276" s="900"/>
      <c r="G276" s="900"/>
    </row>
    <row r="277" spans="1:7" ht="12.75">
      <c r="A277" s="1077"/>
      <c r="B277" s="905" t="s">
        <v>709</v>
      </c>
      <c r="C277" s="900"/>
      <c r="D277" s="900"/>
      <c r="E277" s="900"/>
      <c r="F277" s="900"/>
      <c r="G277" s="900"/>
    </row>
    <row r="278" spans="1:7" ht="12.75">
      <c r="A278" s="1078"/>
      <c r="B278" s="906" t="s">
        <v>710</v>
      </c>
      <c r="C278" s="900"/>
      <c r="D278" s="900"/>
      <c r="E278" s="900"/>
      <c r="F278" s="900"/>
      <c r="G278" s="900"/>
    </row>
    <row r="279" spans="1:7" ht="12.75">
      <c r="A279" s="1076">
        <v>6</v>
      </c>
      <c r="B279" s="904" t="s">
        <v>717</v>
      </c>
      <c r="C279" s="900"/>
      <c r="D279" s="900"/>
      <c r="E279" s="900"/>
      <c r="F279" s="900"/>
      <c r="G279" s="900"/>
    </row>
    <row r="280" spans="1:7" ht="12.75">
      <c r="A280" s="1077"/>
      <c r="B280" s="905" t="s">
        <v>709</v>
      </c>
      <c r="C280" s="900"/>
      <c r="D280" s="900"/>
      <c r="E280" s="900"/>
      <c r="F280" s="900"/>
      <c r="G280" s="900"/>
    </row>
    <row r="281" spans="1:7" ht="12.75">
      <c r="A281" s="1078"/>
      <c r="B281" s="906" t="s">
        <v>710</v>
      </c>
      <c r="C281" s="900"/>
      <c r="D281" s="900"/>
      <c r="E281" s="900"/>
      <c r="F281" s="900"/>
      <c r="G281" s="900"/>
    </row>
    <row r="282" spans="1:7" ht="22.5">
      <c r="A282" s="1076">
        <v>7</v>
      </c>
      <c r="B282" s="910" t="s">
        <v>718</v>
      </c>
      <c r="C282" s="900"/>
      <c r="D282" s="900"/>
      <c r="E282" s="900"/>
      <c r="F282" s="900"/>
      <c r="G282" s="900"/>
    </row>
    <row r="283" spans="1:7" ht="12.75">
      <c r="A283" s="1077"/>
      <c r="B283" s="905" t="s">
        <v>709</v>
      </c>
      <c r="C283" s="900"/>
      <c r="D283" s="900"/>
      <c r="E283" s="900"/>
      <c r="F283" s="900"/>
      <c r="G283" s="900"/>
    </row>
    <row r="284" spans="1:7" ht="12.75">
      <c r="A284" s="1078"/>
      <c r="B284" s="906" t="s">
        <v>710</v>
      </c>
      <c r="C284" s="900"/>
      <c r="D284" s="900"/>
      <c r="E284" s="900"/>
      <c r="F284" s="900"/>
      <c r="G284" s="900"/>
    </row>
    <row r="285" spans="1:7" ht="12.75">
      <c r="A285" s="1076">
        <v>8</v>
      </c>
      <c r="B285" s="910" t="s">
        <v>719</v>
      </c>
      <c r="C285" s="900"/>
      <c r="D285" s="900"/>
      <c r="E285" s="900"/>
      <c r="F285" s="900"/>
      <c r="G285" s="900"/>
    </row>
    <row r="286" spans="1:7" ht="12.75">
      <c r="A286" s="1077"/>
      <c r="B286" s="905" t="s">
        <v>709</v>
      </c>
      <c r="C286" s="900"/>
      <c r="D286" s="900"/>
      <c r="E286" s="900"/>
      <c r="F286" s="900"/>
      <c r="G286" s="900"/>
    </row>
    <row r="287" spans="1:7" ht="12.75">
      <c r="A287" s="1078"/>
      <c r="B287" s="906" t="s">
        <v>710</v>
      </c>
      <c r="C287" s="900"/>
      <c r="D287" s="900"/>
      <c r="E287" s="900"/>
      <c r="F287" s="900"/>
      <c r="G287" s="900"/>
    </row>
    <row r="288" spans="1:7" ht="12.75">
      <c r="A288" s="1076">
        <v>9</v>
      </c>
      <c r="B288" s="904" t="s">
        <v>720</v>
      </c>
      <c r="C288" s="900"/>
      <c r="D288" s="900"/>
      <c r="E288" s="900"/>
      <c r="F288" s="900"/>
      <c r="G288" s="900"/>
    </row>
    <row r="289" spans="1:7" ht="12.75">
      <c r="A289" s="1077"/>
      <c r="B289" s="905" t="s">
        <v>709</v>
      </c>
      <c r="C289" s="900"/>
      <c r="D289" s="900"/>
      <c r="E289" s="900"/>
      <c r="F289" s="900"/>
      <c r="G289" s="900"/>
    </row>
    <row r="290" spans="1:7" ht="12.75">
      <c r="A290" s="1078"/>
      <c r="B290" s="906" t="s">
        <v>710</v>
      </c>
      <c r="C290" s="900"/>
      <c r="D290" s="900"/>
      <c r="E290" s="900"/>
      <c r="F290" s="900"/>
      <c r="G290" s="900"/>
    </row>
    <row r="291" spans="1:7" ht="12.75">
      <c r="A291" s="1079"/>
      <c r="B291" s="904" t="s">
        <v>721</v>
      </c>
      <c r="C291" s="900"/>
      <c r="D291" s="900"/>
      <c r="E291" s="900"/>
      <c r="F291" s="900"/>
      <c r="G291" s="900"/>
    </row>
    <row r="292" spans="1:7" ht="12.75">
      <c r="A292" s="1080"/>
      <c r="B292" s="911" t="s">
        <v>709</v>
      </c>
      <c r="C292" s="900"/>
      <c r="D292" s="900"/>
      <c r="E292" s="900"/>
      <c r="F292" s="900"/>
      <c r="G292" s="900"/>
    </row>
    <row r="293" spans="1:7" ht="12.75">
      <c r="A293" s="1081"/>
      <c r="B293" s="905" t="s">
        <v>710</v>
      </c>
      <c r="C293" s="900"/>
      <c r="D293" s="900"/>
      <c r="E293" s="900"/>
      <c r="F293" s="900"/>
      <c r="G293" s="900"/>
    </row>
    <row r="294" spans="1:7" ht="12.75">
      <c r="A294" s="896"/>
      <c r="B294" s="897"/>
      <c r="C294" s="897"/>
      <c r="D294" s="897"/>
      <c r="E294" s="897"/>
      <c r="F294" s="897"/>
      <c r="G294" s="897"/>
    </row>
    <row r="295" spans="1:6" s="375" customFormat="1" ht="12.75">
      <c r="A295" s="3" t="s">
        <v>134</v>
      </c>
      <c r="B295" s="256"/>
      <c r="C295" s="256"/>
      <c r="D295" s="256"/>
      <c r="E295" s="256"/>
      <c r="F295" s="256"/>
    </row>
    <row r="296" spans="1:6" s="375" customFormat="1" ht="12.75">
      <c r="A296" s="3" t="s">
        <v>134</v>
      </c>
      <c r="B296" s="35"/>
      <c r="C296" s="35"/>
      <c r="D296" s="35"/>
      <c r="E296" s="35"/>
      <c r="F296" s="35"/>
    </row>
    <row r="298" spans="1:7" ht="12.75">
      <c r="A298" s="1082" t="s">
        <v>727</v>
      </c>
      <c r="B298" s="1082"/>
      <c r="C298" s="1082"/>
      <c r="D298" s="1082"/>
      <c r="E298" s="1082"/>
      <c r="F298" s="1082"/>
      <c r="G298" s="1082"/>
    </row>
    <row r="299" spans="1:7" ht="76.5">
      <c r="A299" s="901" t="s">
        <v>703</v>
      </c>
      <c r="B299" s="902" t="s">
        <v>92</v>
      </c>
      <c r="C299" s="903" t="s">
        <v>704</v>
      </c>
      <c r="D299" s="903" t="s">
        <v>705</v>
      </c>
      <c r="E299" s="903" t="s">
        <v>706</v>
      </c>
      <c r="F299" s="903" t="s">
        <v>707</v>
      </c>
      <c r="G299" s="903" t="s">
        <v>728</v>
      </c>
    </row>
    <row r="300" spans="1:7" ht="12.75">
      <c r="A300" s="898">
        <v>1</v>
      </c>
      <c r="B300" s="899">
        <v>2</v>
      </c>
      <c r="C300" s="898">
        <v>3</v>
      </c>
      <c r="D300" s="898">
        <v>4</v>
      </c>
      <c r="E300" s="898">
        <v>5</v>
      </c>
      <c r="F300" s="898">
        <v>6</v>
      </c>
      <c r="G300" s="898">
        <v>7</v>
      </c>
    </row>
    <row r="301" spans="1:7" ht="12.75">
      <c r="A301" s="1076">
        <v>1</v>
      </c>
      <c r="B301" s="904" t="s">
        <v>708</v>
      </c>
      <c r="C301" s="900"/>
      <c r="D301" s="900"/>
      <c r="E301" s="900"/>
      <c r="F301" s="900"/>
      <c r="G301" s="900"/>
    </row>
    <row r="302" spans="1:7" ht="12.75">
      <c r="A302" s="1077"/>
      <c r="B302" s="905" t="s">
        <v>709</v>
      </c>
      <c r="C302" s="900"/>
      <c r="D302" s="900"/>
      <c r="E302" s="900"/>
      <c r="F302" s="900"/>
      <c r="G302" s="900"/>
    </row>
    <row r="303" spans="1:7" ht="12.75">
      <c r="A303" s="1077"/>
      <c r="B303" s="906" t="s">
        <v>710</v>
      </c>
      <c r="C303" s="900"/>
      <c r="D303" s="900"/>
      <c r="E303" s="900"/>
      <c r="F303" s="900"/>
      <c r="G303" s="900"/>
    </row>
    <row r="304" spans="1:7" ht="12.75">
      <c r="A304" s="914">
        <v>2</v>
      </c>
      <c r="B304" s="994" t="s">
        <v>711</v>
      </c>
      <c r="C304" s="900"/>
      <c r="D304" s="900"/>
      <c r="E304" s="900"/>
      <c r="F304" s="900"/>
      <c r="G304" s="900"/>
    </row>
    <row r="305" spans="1:7" ht="12.75">
      <c r="A305" s="1077"/>
      <c r="B305" s="994" t="s">
        <v>712</v>
      </c>
      <c r="C305" s="900"/>
      <c r="D305" s="900"/>
      <c r="E305" s="900"/>
      <c r="F305" s="900"/>
      <c r="G305" s="900"/>
    </row>
    <row r="306" spans="1:7" ht="12.75">
      <c r="A306" s="1077"/>
      <c r="B306" s="995" t="s">
        <v>709</v>
      </c>
      <c r="C306" s="900"/>
      <c r="D306" s="900"/>
      <c r="E306" s="900"/>
      <c r="F306" s="900"/>
      <c r="G306" s="900"/>
    </row>
    <row r="307" spans="1:7" ht="12.75">
      <c r="A307" s="1077"/>
      <c r="B307" s="996" t="s">
        <v>710</v>
      </c>
      <c r="C307" s="900"/>
      <c r="D307" s="900"/>
      <c r="E307" s="900"/>
      <c r="F307" s="900"/>
      <c r="G307" s="900"/>
    </row>
    <row r="308" spans="1:7" ht="12.75">
      <c r="A308" s="1080"/>
      <c r="B308" s="994" t="s">
        <v>713</v>
      </c>
      <c r="C308" s="900"/>
      <c r="D308" s="900"/>
      <c r="E308" s="900"/>
      <c r="F308" s="900"/>
      <c r="G308" s="900"/>
    </row>
    <row r="309" spans="1:7" ht="12.75">
      <c r="A309" s="1080"/>
      <c r="B309" s="995" t="s">
        <v>709</v>
      </c>
      <c r="C309" s="900"/>
      <c r="D309" s="900"/>
      <c r="E309" s="900"/>
      <c r="F309" s="900"/>
      <c r="G309" s="900"/>
    </row>
    <row r="310" spans="1:7" ht="20.25">
      <c r="A310" s="992"/>
      <c r="B310" s="997" t="s">
        <v>710</v>
      </c>
      <c r="C310" s="900"/>
      <c r="D310" s="900"/>
      <c r="E310" s="900"/>
      <c r="F310" s="900"/>
      <c r="G310" s="900"/>
    </row>
    <row r="311" spans="1:7" ht="12.75">
      <c r="A311" s="1076">
        <v>3</v>
      </c>
      <c r="B311" s="904" t="s">
        <v>714</v>
      </c>
      <c r="C311" s="900"/>
      <c r="D311" s="900"/>
      <c r="E311" s="900"/>
      <c r="F311" s="900"/>
      <c r="G311" s="900"/>
    </row>
    <row r="312" spans="1:7" ht="12.75">
      <c r="A312" s="1077"/>
      <c r="B312" s="905" t="s">
        <v>709</v>
      </c>
      <c r="C312" s="900"/>
      <c r="D312" s="900"/>
      <c r="E312" s="900"/>
      <c r="F312" s="900"/>
      <c r="G312" s="900"/>
    </row>
    <row r="313" spans="1:7" ht="42.75">
      <c r="A313" s="993"/>
      <c r="B313" s="909" t="s">
        <v>710</v>
      </c>
      <c r="C313" s="900"/>
      <c r="D313" s="900"/>
      <c r="E313" s="900"/>
      <c r="F313" s="900"/>
      <c r="G313" s="900"/>
    </row>
    <row r="314" spans="1:7" ht="12.75">
      <c r="A314" s="1076">
        <v>4</v>
      </c>
      <c r="B314" s="904" t="s">
        <v>715</v>
      </c>
      <c r="C314" s="900"/>
      <c r="D314" s="900"/>
      <c r="E314" s="900"/>
      <c r="F314" s="900"/>
      <c r="G314" s="900"/>
    </row>
    <row r="315" spans="1:7" ht="12.75">
      <c r="A315" s="1077"/>
      <c r="B315" s="905" t="s">
        <v>709</v>
      </c>
      <c r="C315" s="900"/>
      <c r="D315" s="900"/>
      <c r="E315" s="900"/>
      <c r="F315" s="900"/>
      <c r="G315" s="900"/>
    </row>
    <row r="316" spans="1:7" ht="12.75">
      <c r="A316" s="1078"/>
      <c r="B316" s="906" t="s">
        <v>710</v>
      </c>
      <c r="C316" s="900"/>
      <c r="D316" s="900"/>
      <c r="E316" s="900"/>
      <c r="F316" s="900"/>
      <c r="G316" s="900"/>
    </row>
    <row r="317" spans="1:7" ht="12.75">
      <c r="A317" s="1076">
        <v>5</v>
      </c>
      <c r="B317" s="904" t="s">
        <v>716</v>
      </c>
      <c r="C317" s="900"/>
      <c r="D317" s="900"/>
      <c r="E317" s="900"/>
      <c r="F317" s="900"/>
      <c r="G317" s="900"/>
    </row>
    <row r="318" spans="1:7" ht="12.75">
      <c r="A318" s="1077"/>
      <c r="B318" s="905" t="s">
        <v>709</v>
      </c>
      <c r="C318" s="900"/>
      <c r="D318" s="900"/>
      <c r="E318" s="900"/>
      <c r="F318" s="900"/>
      <c r="G318" s="900"/>
    </row>
    <row r="319" spans="1:7" ht="12.75">
      <c r="A319" s="1078"/>
      <c r="B319" s="906" t="s">
        <v>710</v>
      </c>
      <c r="C319" s="900"/>
      <c r="D319" s="900"/>
      <c r="E319" s="900"/>
      <c r="F319" s="900"/>
      <c r="G319" s="900"/>
    </row>
    <row r="320" spans="1:7" ht="12.75">
      <c r="A320" s="1076">
        <v>6</v>
      </c>
      <c r="B320" s="904" t="s">
        <v>717</v>
      </c>
      <c r="C320" s="900"/>
      <c r="D320" s="900"/>
      <c r="E320" s="900"/>
      <c r="F320" s="900"/>
      <c r="G320" s="900"/>
    </row>
    <row r="321" spans="1:7" ht="12.75">
      <c r="A321" s="1077"/>
      <c r="B321" s="905" t="s">
        <v>709</v>
      </c>
      <c r="C321" s="900"/>
      <c r="D321" s="900"/>
      <c r="E321" s="900"/>
      <c r="F321" s="900"/>
      <c r="G321" s="900"/>
    </row>
    <row r="322" spans="1:7" ht="12.75">
      <c r="A322" s="1078"/>
      <c r="B322" s="906" t="s">
        <v>710</v>
      </c>
      <c r="C322" s="900"/>
      <c r="D322" s="900"/>
      <c r="E322" s="900"/>
      <c r="F322" s="900"/>
      <c r="G322" s="900"/>
    </row>
    <row r="323" spans="1:7" ht="22.5">
      <c r="A323" s="1076">
        <v>7</v>
      </c>
      <c r="B323" s="910" t="s">
        <v>718</v>
      </c>
      <c r="C323" s="900"/>
      <c r="D323" s="900"/>
      <c r="E323" s="900"/>
      <c r="F323" s="900"/>
      <c r="G323" s="900"/>
    </row>
    <row r="324" spans="1:7" ht="12.75">
      <c r="A324" s="1077"/>
      <c r="B324" s="905" t="s">
        <v>709</v>
      </c>
      <c r="C324" s="900"/>
      <c r="D324" s="900"/>
      <c r="E324" s="900"/>
      <c r="F324" s="900"/>
      <c r="G324" s="900"/>
    </row>
    <row r="325" spans="1:7" ht="12.75">
      <c r="A325" s="1078"/>
      <c r="B325" s="906" t="s">
        <v>710</v>
      </c>
      <c r="C325" s="900"/>
      <c r="D325" s="900"/>
      <c r="E325" s="900"/>
      <c r="F325" s="900"/>
      <c r="G325" s="900"/>
    </row>
    <row r="326" spans="1:7" ht="12.75">
      <c r="A326" s="1076">
        <v>8</v>
      </c>
      <c r="B326" s="910" t="s">
        <v>719</v>
      </c>
      <c r="C326" s="900"/>
      <c r="D326" s="900"/>
      <c r="E326" s="900"/>
      <c r="F326" s="900"/>
      <c r="G326" s="900"/>
    </row>
    <row r="327" spans="1:7" ht="12.75">
      <c r="A327" s="1077"/>
      <c r="B327" s="905" t="s">
        <v>709</v>
      </c>
      <c r="C327" s="900"/>
      <c r="D327" s="900"/>
      <c r="E327" s="900"/>
      <c r="F327" s="900"/>
      <c r="G327" s="900"/>
    </row>
    <row r="328" spans="1:7" ht="12.75">
      <c r="A328" s="1078"/>
      <c r="B328" s="906" t="s">
        <v>710</v>
      </c>
      <c r="C328" s="900"/>
      <c r="D328" s="900"/>
      <c r="E328" s="900"/>
      <c r="F328" s="900"/>
      <c r="G328" s="900"/>
    </row>
    <row r="329" spans="1:7" ht="12.75">
      <c r="A329" s="1076">
        <v>9</v>
      </c>
      <c r="B329" s="904" t="s">
        <v>720</v>
      </c>
      <c r="C329" s="900"/>
      <c r="D329" s="900"/>
      <c r="E329" s="900"/>
      <c r="F329" s="900"/>
      <c r="G329" s="900"/>
    </row>
    <row r="330" spans="1:7" ht="12.75">
      <c r="A330" s="1077"/>
      <c r="B330" s="905" t="s">
        <v>709</v>
      </c>
      <c r="C330" s="900"/>
      <c r="D330" s="900"/>
      <c r="E330" s="900"/>
      <c r="F330" s="900"/>
      <c r="G330" s="900"/>
    </row>
    <row r="331" spans="1:7" ht="12.75">
      <c r="A331" s="1078"/>
      <c r="B331" s="906" t="s">
        <v>710</v>
      </c>
      <c r="C331" s="900"/>
      <c r="D331" s="900"/>
      <c r="E331" s="900"/>
      <c r="F331" s="900"/>
      <c r="G331" s="900"/>
    </row>
    <row r="332" spans="1:7" ht="12.75">
      <c r="A332" s="1079"/>
      <c r="B332" s="904" t="s">
        <v>721</v>
      </c>
      <c r="C332" s="900"/>
      <c r="D332" s="900"/>
      <c r="E332" s="900"/>
      <c r="F332" s="900"/>
      <c r="G332" s="900"/>
    </row>
    <row r="333" spans="1:7" ht="12.75">
      <c r="A333" s="1080"/>
      <c r="B333" s="911" t="s">
        <v>709</v>
      </c>
      <c r="C333" s="900"/>
      <c r="D333" s="900"/>
      <c r="E333" s="900"/>
      <c r="F333" s="900"/>
      <c r="G333" s="900"/>
    </row>
    <row r="334" spans="1:7" ht="12.75">
      <c r="A334" s="1081"/>
      <c r="B334" s="905" t="s">
        <v>710</v>
      </c>
      <c r="C334" s="900"/>
      <c r="D334" s="900"/>
      <c r="E334" s="900"/>
      <c r="F334" s="900"/>
      <c r="G334" s="900"/>
    </row>
    <row r="335" spans="1:7" ht="12.75">
      <c r="A335" s="896"/>
      <c r="B335" s="897"/>
      <c r="C335" s="897"/>
      <c r="D335" s="897"/>
      <c r="E335" s="897"/>
      <c r="F335" s="897"/>
      <c r="G335" s="897"/>
    </row>
    <row r="336" spans="1:6" s="375" customFormat="1" ht="12.75">
      <c r="A336" s="3" t="s">
        <v>134</v>
      </c>
      <c r="B336" s="256"/>
      <c r="C336" s="256"/>
      <c r="D336" s="256"/>
      <c r="E336" s="256"/>
      <c r="F336" s="256"/>
    </row>
    <row r="337" spans="1:6" s="375" customFormat="1" ht="12.75">
      <c r="A337" s="3" t="s">
        <v>134</v>
      </c>
      <c r="B337" s="35"/>
      <c r="C337" s="35"/>
      <c r="D337" s="35"/>
      <c r="E337" s="35"/>
      <c r="F337" s="35"/>
    </row>
  </sheetData>
  <mergeCells count="96">
    <mergeCell ref="A6:G6"/>
    <mergeCell ref="A9:A11"/>
    <mergeCell ref="A13:A15"/>
    <mergeCell ref="A16:A17"/>
    <mergeCell ref="A19:A20"/>
    <mergeCell ref="A22:A24"/>
    <mergeCell ref="A25:A27"/>
    <mergeCell ref="A28:A30"/>
    <mergeCell ref="A31:A33"/>
    <mergeCell ref="A34:A36"/>
    <mergeCell ref="A37:A39"/>
    <mergeCell ref="A40:A42"/>
    <mergeCell ref="A48:G48"/>
    <mergeCell ref="A51:A53"/>
    <mergeCell ref="A55:A57"/>
    <mergeCell ref="A58:A59"/>
    <mergeCell ref="A61:A62"/>
    <mergeCell ref="A64:A66"/>
    <mergeCell ref="A67:A69"/>
    <mergeCell ref="A70:A72"/>
    <mergeCell ref="A73:A75"/>
    <mergeCell ref="A76:A78"/>
    <mergeCell ref="A79:A81"/>
    <mergeCell ref="A82:A84"/>
    <mergeCell ref="A90:G90"/>
    <mergeCell ref="A93:A95"/>
    <mergeCell ref="A97:A99"/>
    <mergeCell ref="A100:A101"/>
    <mergeCell ref="A103:A104"/>
    <mergeCell ref="A106:A108"/>
    <mergeCell ref="A109:A111"/>
    <mergeCell ref="A112:A114"/>
    <mergeCell ref="A118:A120"/>
    <mergeCell ref="A121:A123"/>
    <mergeCell ref="A124:A126"/>
    <mergeCell ref="A116:A117"/>
    <mergeCell ref="A131:G131"/>
    <mergeCell ref="A134:A136"/>
    <mergeCell ref="A138:A140"/>
    <mergeCell ref="A141:A142"/>
    <mergeCell ref="A144:A145"/>
    <mergeCell ref="A147:A149"/>
    <mergeCell ref="A150:A152"/>
    <mergeCell ref="A153:A155"/>
    <mergeCell ref="A156:A158"/>
    <mergeCell ref="A159:A161"/>
    <mergeCell ref="A162:A164"/>
    <mergeCell ref="A165:A167"/>
    <mergeCell ref="A175:G175"/>
    <mergeCell ref="A178:A180"/>
    <mergeCell ref="A182:A184"/>
    <mergeCell ref="A185:A186"/>
    <mergeCell ref="A188:A189"/>
    <mergeCell ref="A191:A193"/>
    <mergeCell ref="A194:A196"/>
    <mergeCell ref="A197:A199"/>
    <mergeCell ref="A200:A202"/>
    <mergeCell ref="A203:A205"/>
    <mergeCell ref="A206:A208"/>
    <mergeCell ref="A209:A211"/>
    <mergeCell ref="A216:G216"/>
    <mergeCell ref="A219:A221"/>
    <mergeCell ref="A223:A225"/>
    <mergeCell ref="A226:A227"/>
    <mergeCell ref="A229:A230"/>
    <mergeCell ref="A232:A234"/>
    <mergeCell ref="A235:A237"/>
    <mergeCell ref="A238:A240"/>
    <mergeCell ref="A241:A243"/>
    <mergeCell ref="A244:A246"/>
    <mergeCell ref="A247:A249"/>
    <mergeCell ref="A250:A252"/>
    <mergeCell ref="A257:G257"/>
    <mergeCell ref="A260:A262"/>
    <mergeCell ref="A264:A266"/>
    <mergeCell ref="A267:A268"/>
    <mergeCell ref="A270:A271"/>
    <mergeCell ref="A273:A275"/>
    <mergeCell ref="A276:A278"/>
    <mergeCell ref="A279:A281"/>
    <mergeCell ref="A282:A284"/>
    <mergeCell ref="A285:A287"/>
    <mergeCell ref="A288:A290"/>
    <mergeCell ref="A291:A293"/>
    <mergeCell ref="A298:G298"/>
    <mergeCell ref="A301:A303"/>
    <mergeCell ref="A305:A307"/>
    <mergeCell ref="A308:A309"/>
    <mergeCell ref="A311:A312"/>
    <mergeCell ref="A314:A316"/>
    <mergeCell ref="A317:A319"/>
    <mergeCell ref="A320:A322"/>
    <mergeCell ref="A323:A325"/>
    <mergeCell ref="A326:A328"/>
    <mergeCell ref="A329:A331"/>
    <mergeCell ref="A332:A334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&amp;R&amp;8 14</oddFooter>
  </headerFooter>
  <rowBreaks count="1" manualBreakCount="1">
    <brk id="17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J22" sqref="J22"/>
    </sheetView>
  </sheetViews>
  <sheetFormatPr defaultColWidth="9.140625" defaultRowHeight="12.75"/>
  <cols>
    <col min="1" max="1" width="29.28125" style="0" customWidth="1"/>
    <col min="2" max="2" width="19.28125" style="0" customWidth="1"/>
    <col min="3" max="3" width="16.28125" style="0" customWidth="1"/>
    <col min="4" max="4" width="16.00390625" style="0" customWidth="1"/>
  </cols>
  <sheetData>
    <row r="1" spans="1:6" ht="12.75">
      <c r="A1" s="965" t="str">
        <f>Title!A1</f>
        <v>Приложение 2 к Положению «О периодическом регулятивном отчете микрофинансовой компании», утвержденного</v>
      </c>
      <c r="B1" s="965"/>
      <c r="C1" s="965"/>
      <c r="D1" s="965"/>
      <c r="E1" s="975"/>
      <c r="F1" s="975"/>
    </row>
    <row r="2" spans="1:6" ht="12.75">
      <c r="A2" s="965" t="str">
        <f>Title!A2</f>
        <v> постановлением Правления Национального банка Кыргызской Республики  № ____ от «____» _________ 20___ года</v>
      </c>
      <c r="B2" s="965"/>
      <c r="C2" s="965"/>
      <c r="D2" s="965"/>
      <c r="E2" s="975"/>
      <c r="F2" s="975"/>
    </row>
    <row r="3" ht="12.75">
      <c r="D3" s="824" t="s">
        <v>681</v>
      </c>
    </row>
    <row r="4" ht="12.75">
      <c r="A4" s="352" t="s">
        <v>262</v>
      </c>
    </row>
    <row r="5" ht="12.75">
      <c r="A5" s="353" t="s">
        <v>730</v>
      </c>
    </row>
    <row r="7" spans="1:4" ht="12.75">
      <c r="A7" s="466"/>
      <c r="B7" s="467"/>
      <c r="C7" s="467"/>
      <c r="D7" s="468" t="s">
        <v>317</v>
      </c>
    </row>
    <row r="8" spans="1:4" ht="12.75">
      <c r="A8" s="469" t="s">
        <v>347</v>
      </c>
      <c r="B8" s="469" t="s">
        <v>348</v>
      </c>
      <c r="C8" s="469" t="s">
        <v>349</v>
      </c>
      <c r="D8" s="469" t="s">
        <v>350</v>
      </c>
    </row>
    <row r="9" spans="1:4" ht="12.75">
      <c r="A9" s="470">
        <v>1</v>
      </c>
      <c r="B9" s="470">
        <v>2</v>
      </c>
      <c r="C9" s="470">
        <v>3</v>
      </c>
      <c r="D9" s="470">
        <v>4</v>
      </c>
    </row>
    <row r="10" spans="1:4" ht="12.75">
      <c r="A10" s="471" t="s">
        <v>162</v>
      </c>
      <c r="B10" s="472">
        <v>0</v>
      </c>
      <c r="C10" s="473">
        <v>0</v>
      </c>
      <c r="D10" s="474">
        <v>0</v>
      </c>
    </row>
    <row r="11" spans="1:4" ht="25.5">
      <c r="A11" s="475" t="s">
        <v>163</v>
      </c>
      <c r="B11" s="472">
        <v>0</v>
      </c>
      <c r="C11" s="473">
        <v>0</v>
      </c>
      <c r="D11" s="474">
        <v>0</v>
      </c>
    </row>
    <row r="12" spans="1:4" ht="25.5">
      <c r="A12" s="475" t="s">
        <v>351</v>
      </c>
      <c r="B12" s="472">
        <v>0</v>
      </c>
      <c r="C12" s="473">
        <v>0</v>
      </c>
      <c r="D12" s="474">
        <v>0</v>
      </c>
    </row>
    <row r="13" spans="1:4" ht="25.5">
      <c r="A13" s="476" t="s">
        <v>352</v>
      </c>
      <c r="B13" s="472">
        <v>0</v>
      </c>
      <c r="C13" s="473">
        <v>0</v>
      </c>
      <c r="D13" s="474">
        <v>0</v>
      </c>
    </row>
    <row r="14" spans="1:4" ht="12.75">
      <c r="A14" s="475" t="s">
        <v>166</v>
      </c>
      <c r="B14" s="472">
        <v>0</v>
      </c>
      <c r="C14" s="473">
        <v>0</v>
      </c>
      <c r="D14" s="474">
        <v>0</v>
      </c>
    </row>
    <row r="15" spans="1:4" ht="12.75">
      <c r="A15" s="477" t="s">
        <v>83</v>
      </c>
      <c r="B15" s="478">
        <f>SUM(B10:B14)</f>
        <v>0</v>
      </c>
      <c r="C15" s="479">
        <v>0</v>
      </c>
      <c r="D15" s="480">
        <f>SUM(D10:D14)</f>
        <v>0</v>
      </c>
    </row>
    <row r="18" spans="1:5" ht="12.75">
      <c r="A18" s="353" t="s">
        <v>731</v>
      </c>
      <c r="B18" s="481"/>
      <c r="C18" s="482"/>
      <c r="D18" s="482"/>
      <c r="E18" s="483"/>
    </row>
    <row r="19" spans="1:5" ht="60">
      <c r="A19" s="484"/>
      <c r="B19" s="485" t="s">
        <v>353</v>
      </c>
      <c r="C19" s="485" t="s">
        <v>354</v>
      </c>
      <c r="D19" s="486"/>
      <c r="E19" s="487"/>
    </row>
    <row r="20" spans="1:5" ht="12.75">
      <c r="A20" s="998" t="s">
        <v>661</v>
      </c>
      <c r="B20" s="485"/>
      <c r="C20" s="485"/>
      <c r="D20" s="486"/>
      <c r="E20" s="487"/>
    </row>
    <row r="21" spans="1:5" ht="12.75">
      <c r="A21" s="488" t="s">
        <v>355</v>
      </c>
      <c r="B21" s="489"/>
      <c r="C21" s="489"/>
      <c r="D21" s="490"/>
      <c r="E21" s="490"/>
    </row>
    <row r="22" spans="1:5" ht="12.75">
      <c r="A22" s="488" t="s">
        <v>356</v>
      </c>
      <c r="B22" s="489"/>
      <c r="C22" s="489"/>
      <c r="D22" s="482"/>
      <c r="E22" s="482"/>
    </row>
    <row r="24" spans="1:5" ht="12.75">
      <c r="A24" s="3" t="s">
        <v>134</v>
      </c>
      <c r="B24" s="256"/>
      <c r="C24" s="256"/>
      <c r="D24" s="256"/>
      <c r="E24" s="256"/>
    </row>
    <row r="25" spans="1:5" ht="12.75">
      <c r="A25" s="3" t="s">
        <v>134</v>
      </c>
      <c r="B25" s="35"/>
      <c r="C25" s="35"/>
      <c r="D25" s="35"/>
      <c r="E25" s="3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&amp;R&amp;"Times New Roman,обычный"&amp;8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L9" sqref="L9"/>
    </sheetView>
  </sheetViews>
  <sheetFormatPr defaultColWidth="9.140625" defaultRowHeight="12.75"/>
  <cols>
    <col min="1" max="1" width="27.00390625" style="35" customWidth="1"/>
    <col min="2" max="2" width="17.00390625" style="35" customWidth="1"/>
    <col min="3" max="3" width="14.421875" style="35" customWidth="1"/>
    <col min="4" max="4" width="14.28125" style="35" customWidth="1"/>
    <col min="5" max="8" width="9.140625" style="35" customWidth="1"/>
    <col min="9" max="9" width="11.421875" style="35" customWidth="1"/>
    <col min="10" max="10" width="9.421875" style="35" customWidth="1"/>
    <col min="11" max="16384" width="9.140625" style="35" customWidth="1"/>
  </cols>
  <sheetData>
    <row r="1" spans="1:7" ht="12.75">
      <c r="A1" s="965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B1" s="965"/>
      <c r="C1" s="965"/>
      <c r="D1" s="965"/>
      <c r="E1" s="965"/>
      <c r="F1" s="965"/>
      <c r="G1" s="965"/>
    </row>
    <row r="2" spans="1:7" ht="12.75">
      <c r="A2" s="965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B2" s="965"/>
      <c r="C2" s="965"/>
      <c r="D2" s="965"/>
      <c r="E2" s="965"/>
      <c r="F2" s="965"/>
      <c r="G2" s="965"/>
    </row>
    <row r="3" ht="12.75">
      <c r="I3" s="824" t="s">
        <v>681</v>
      </c>
    </row>
    <row r="4" ht="12.75">
      <c r="A4" s="352" t="s">
        <v>357</v>
      </c>
    </row>
    <row r="5" spans="1:9" s="45" customFormat="1" ht="12.75">
      <c r="A5" s="491" t="s">
        <v>732</v>
      </c>
      <c r="D5" s="35"/>
      <c r="E5" s="35"/>
      <c r="F5" s="35"/>
      <c r="G5" s="35"/>
      <c r="H5" s="35"/>
      <c r="I5" s="35" t="s">
        <v>358</v>
      </c>
    </row>
    <row r="6" spans="1:10" s="494" customFormat="1" ht="15.75">
      <c r="A6" s="492"/>
      <c r="B6" s="493" t="s">
        <v>359</v>
      </c>
      <c r="C6" s="493" t="s">
        <v>360</v>
      </c>
      <c r="D6" s="493" t="s">
        <v>361</v>
      </c>
      <c r="E6" s="493" t="s">
        <v>362</v>
      </c>
      <c r="F6" s="493" t="s">
        <v>363</v>
      </c>
      <c r="G6" s="493" t="s">
        <v>364</v>
      </c>
      <c r="H6" s="493" t="s">
        <v>365</v>
      </c>
      <c r="I6" s="493" t="s">
        <v>366</v>
      </c>
      <c r="J6" s="493" t="s">
        <v>83</v>
      </c>
    </row>
    <row r="7" spans="1:10" s="494" customFormat="1" ht="15.75">
      <c r="A7" s="495" t="s">
        <v>367</v>
      </c>
      <c r="B7" s="496">
        <f aca="true" t="shared" si="0" ref="B7:I7">SUM(B8:B13)</f>
        <v>0</v>
      </c>
      <c r="C7" s="496">
        <f t="shared" si="0"/>
        <v>0</v>
      </c>
      <c r="D7" s="496">
        <f t="shared" si="0"/>
        <v>0</v>
      </c>
      <c r="E7" s="496">
        <f t="shared" si="0"/>
        <v>0</v>
      </c>
      <c r="F7" s="496">
        <f t="shared" si="0"/>
        <v>0</v>
      </c>
      <c r="G7" s="496">
        <f t="shared" si="0"/>
        <v>0</v>
      </c>
      <c r="H7" s="496">
        <f t="shared" si="0"/>
        <v>0</v>
      </c>
      <c r="I7" s="496">
        <f t="shared" si="0"/>
        <v>0</v>
      </c>
      <c r="J7" s="496">
        <f aca="true" t="shared" si="1" ref="J7:J16">SUM(B7:I7)</f>
        <v>0</v>
      </c>
    </row>
    <row r="8" spans="1:10" s="494" customFormat="1" ht="15.75">
      <c r="A8" s="497" t="s">
        <v>368</v>
      </c>
      <c r="B8" s="498"/>
      <c r="C8" s="498"/>
      <c r="D8" s="498"/>
      <c r="E8" s="498"/>
      <c r="F8" s="498"/>
      <c r="G8" s="498"/>
      <c r="H8" s="498"/>
      <c r="I8" s="498"/>
      <c r="J8" s="496">
        <f t="shared" si="1"/>
        <v>0</v>
      </c>
    </row>
    <row r="9" spans="1:10" s="494" customFormat="1" ht="25.5">
      <c r="A9" s="497" t="s">
        <v>369</v>
      </c>
      <c r="B9" s="498"/>
      <c r="C9" s="498"/>
      <c r="D9" s="498"/>
      <c r="E9" s="498"/>
      <c r="F9" s="498"/>
      <c r="G9" s="498"/>
      <c r="H9" s="498"/>
      <c r="I9" s="498"/>
      <c r="J9" s="496">
        <f t="shared" si="1"/>
        <v>0</v>
      </c>
    </row>
    <row r="10" spans="1:10" s="494" customFormat="1" ht="15.75">
      <c r="A10" s="497" t="s">
        <v>370</v>
      </c>
      <c r="B10" s="498"/>
      <c r="C10" s="498"/>
      <c r="D10" s="498"/>
      <c r="E10" s="498"/>
      <c r="F10" s="498"/>
      <c r="G10" s="498"/>
      <c r="H10" s="498"/>
      <c r="I10" s="498"/>
      <c r="J10" s="496">
        <f t="shared" si="1"/>
        <v>0</v>
      </c>
    </row>
    <row r="11" spans="1:10" s="494" customFormat="1" ht="15.75">
      <c r="A11" s="497" t="s">
        <v>371</v>
      </c>
      <c r="B11" s="498"/>
      <c r="C11" s="498"/>
      <c r="D11" s="498"/>
      <c r="E11" s="498"/>
      <c r="F11" s="498"/>
      <c r="G11" s="498"/>
      <c r="H11" s="498"/>
      <c r="I11" s="498"/>
      <c r="J11" s="496">
        <f t="shared" si="1"/>
        <v>0</v>
      </c>
    </row>
    <row r="12" spans="1:10" s="494" customFormat="1" ht="15.75">
      <c r="A12" s="497" t="s">
        <v>372</v>
      </c>
      <c r="B12" s="498"/>
      <c r="C12" s="498"/>
      <c r="D12" s="498"/>
      <c r="E12" s="498"/>
      <c r="F12" s="498"/>
      <c r="G12" s="498"/>
      <c r="H12" s="498"/>
      <c r="I12" s="498"/>
      <c r="J12" s="496">
        <f t="shared" si="1"/>
        <v>0</v>
      </c>
    </row>
    <row r="13" spans="1:10" s="494" customFormat="1" ht="15.75">
      <c r="A13" s="497" t="s">
        <v>298</v>
      </c>
      <c r="B13" s="498"/>
      <c r="C13" s="498"/>
      <c r="D13" s="498"/>
      <c r="E13" s="498"/>
      <c r="F13" s="498"/>
      <c r="G13" s="498"/>
      <c r="H13" s="498"/>
      <c r="I13" s="498"/>
      <c r="J13" s="496">
        <f t="shared" si="1"/>
        <v>0</v>
      </c>
    </row>
    <row r="14" spans="1:10" s="494" customFormat="1" ht="15.75">
      <c r="A14" s="495" t="s">
        <v>373</v>
      </c>
      <c r="B14" s="498"/>
      <c r="C14" s="498"/>
      <c r="D14" s="498"/>
      <c r="E14" s="498"/>
      <c r="F14" s="498"/>
      <c r="G14" s="498"/>
      <c r="H14" s="498"/>
      <c r="I14" s="498"/>
      <c r="J14" s="496">
        <f t="shared" si="1"/>
        <v>0</v>
      </c>
    </row>
    <row r="15" spans="1:10" s="494" customFormat="1" ht="15.75">
      <c r="A15" s="495" t="s">
        <v>374</v>
      </c>
      <c r="B15" s="498"/>
      <c r="C15" s="498"/>
      <c r="D15" s="498"/>
      <c r="E15" s="498"/>
      <c r="F15" s="498"/>
      <c r="G15" s="498"/>
      <c r="H15" s="498"/>
      <c r="I15" s="498"/>
      <c r="J15" s="496">
        <f t="shared" si="1"/>
        <v>0</v>
      </c>
    </row>
    <row r="16" spans="1:10" s="494" customFormat="1" ht="15.75">
      <c r="A16" s="495" t="s">
        <v>375</v>
      </c>
      <c r="B16" s="492">
        <f aca="true" t="shared" si="2" ref="B16:I16">B14+B15</f>
        <v>0</v>
      </c>
      <c r="C16" s="492">
        <f t="shared" si="2"/>
        <v>0</v>
      </c>
      <c r="D16" s="492">
        <f t="shared" si="2"/>
        <v>0</v>
      </c>
      <c r="E16" s="492">
        <f t="shared" si="2"/>
        <v>0</v>
      </c>
      <c r="F16" s="492">
        <f t="shared" si="2"/>
        <v>0</v>
      </c>
      <c r="G16" s="492">
        <f t="shared" si="2"/>
        <v>0</v>
      </c>
      <c r="H16" s="492">
        <f t="shared" si="2"/>
        <v>0</v>
      </c>
      <c r="I16" s="492">
        <f t="shared" si="2"/>
        <v>0</v>
      </c>
      <c r="J16" s="496">
        <f t="shared" si="1"/>
        <v>0</v>
      </c>
    </row>
    <row r="17" spans="1:10" s="494" customFormat="1" ht="15.75">
      <c r="A17" s="499"/>
      <c r="B17" s="500"/>
      <c r="C17" s="500"/>
      <c r="D17" s="500"/>
      <c r="E17" s="500"/>
      <c r="F17" s="500"/>
      <c r="G17" s="500"/>
      <c r="H17" s="500"/>
      <c r="I17" s="500"/>
      <c r="J17" s="501"/>
    </row>
    <row r="18" ht="12.75">
      <c r="A18" s="491" t="s">
        <v>733</v>
      </c>
    </row>
    <row r="19" spans="1:10" ht="12.75">
      <c r="A19" s="492" t="s">
        <v>376</v>
      </c>
      <c r="B19" s="493" t="s">
        <v>359</v>
      </c>
      <c r="C19" s="493" t="s">
        <v>360</v>
      </c>
      <c r="D19" s="493" t="s">
        <v>361</v>
      </c>
      <c r="E19" s="493" t="s">
        <v>362</v>
      </c>
      <c r="F19" s="493" t="s">
        <v>363</v>
      </c>
      <c r="G19" s="493" t="s">
        <v>364</v>
      </c>
      <c r="H19" s="493" t="s">
        <v>365</v>
      </c>
      <c r="I19" s="493" t="s">
        <v>366</v>
      </c>
      <c r="J19" s="493" t="s">
        <v>83</v>
      </c>
    </row>
    <row r="20" spans="1:10" s="494" customFormat="1" ht="15.75">
      <c r="A20" s="502" t="s">
        <v>377</v>
      </c>
      <c r="B20" s="503"/>
      <c r="C20" s="503"/>
      <c r="D20" s="503"/>
      <c r="E20" s="503"/>
      <c r="F20" s="503"/>
      <c r="G20" s="503"/>
      <c r="H20" s="503"/>
      <c r="I20" s="503"/>
      <c r="J20" s="496">
        <f>SUM(B20:I20)</f>
        <v>0</v>
      </c>
    </row>
    <row r="21" spans="1:10" s="494" customFormat="1" ht="15.75">
      <c r="A21" s="502" t="s">
        <v>378</v>
      </c>
      <c r="B21" s="503"/>
      <c r="C21" s="503"/>
      <c r="D21" s="503"/>
      <c r="E21" s="503"/>
      <c r="F21" s="503"/>
      <c r="G21" s="503"/>
      <c r="H21" s="503"/>
      <c r="I21" s="503"/>
      <c r="J21" s="496">
        <f>SUM(B21:I21)</f>
        <v>0</v>
      </c>
    </row>
    <row r="22" spans="1:10" s="494" customFormat="1" ht="15.75">
      <c r="A22" s="504" t="s">
        <v>379</v>
      </c>
      <c r="B22" s="503"/>
      <c r="C22" s="503"/>
      <c r="D22" s="503"/>
      <c r="E22" s="503"/>
      <c r="F22" s="503"/>
      <c r="G22" s="503"/>
      <c r="H22" s="503"/>
      <c r="I22" s="503"/>
      <c r="J22" s="496">
        <f>SUM(B22:I22)</f>
        <v>0</v>
      </c>
    </row>
    <row r="23" spans="1:10" s="494" customFormat="1" ht="15.75">
      <c r="A23" s="504" t="s">
        <v>380</v>
      </c>
      <c r="B23" s="503"/>
      <c r="C23" s="503"/>
      <c r="D23" s="503"/>
      <c r="E23" s="503"/>
      <c r="F23" s="503"/>
      <c r="G23" s="503"/>
      <c r="H23" s="503"/>
      <c r="I23" s="503"/>
      <c r="J23" s="496">
        <f>SUM(B23:I23)</f>
        <v>0</v>
      </c>
    </row>
    <row r="24" spans="1:10" s="494" customFormat="1" ht="15.75">
      <c r="A24" s="504" t="s">
        <v>381</v>
      </c>
      <c r="B24" s="503"/>
      <c r="C24" s="503"/>
      <c r="D24" s="503"/>
      <c r="E24" s="503"/>
      <c r="F24" s="503"/>
      <c r="G24" s="503"/>
      <c r="H24" s="503"/>
      <c r="I24" s="503"/>
      <c r="J24" s="496">
        <f>SUM(B24:I24)</f>
        <v>0</v>
      </c>
    </row>
    <row r="26" spans="1:5" ht="12.75">
      <c r="A26" s="3" t="s">
        <v>134</v>
      </c>
      <c r="B26" s="256"/>
      <c r="C26" s="256"/>
      <c r="D26" s="256"/>
      <c r="E26" s="256"/>
    </row>
    <row r="27" ht="12.75">
      <c r="A27" s="3" t="s">
        <v>134</v>
      </c>
    </row>
  </sheetData>
  <sheetProtection/>
  <protectedRanges>
    <protectedRange sqref="B8:I15" name="Диапазон2"/>
    <protectedRange sqref="B20:I24" name="Диапазон4"/>
  </protectedRanges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Roman,обычный"&amp;7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1">
    <tabColor indexed="34"/>
  </sheetPr>
  <dimension ref="A1:P32"/>
  <sheetViews>
    <sheetView workbookViewId="0" topLeftCell="A1">
      <selection activeCell="G26" sqref="G26"/>
    </sheetView>
  </sheetViews>
  <sheetFormatPr defaultColWidth="9.140625" defaultRowHeight="12.75"/>
  <cols>
    <col min="1" max="1" width="4.421875" style="508" customWidth="1"/>
    <col min="2" max="2" width="23.421875" style="508" customWidth="1"/>
    <col min="3" max="3" width="17.8515625" style="508" customWidth="1"/>
    <col min="4" max="4" width="13.421875" style="508" customWidth="1"/>
    <col min="5" max="14" width="9.140625" style="508" customWidth="1"/>
    <col min="15" max="15" width="20.421875" style="508" customWidth="1"/>
    <col min="16" max="16384" width="9.140625" style="508" customWidth="1"/>
  </cols>
  <sheetData>
    <row r="1" spans="2:10" ht="12.75">
      <c r="B1" s="1000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C1" s="1000"/>
      <c r="D1" s="1000"/>
      <c r="E1" s="1000"/>
      <c r="F1" s="1000"/>
      <c r="G1" s="1000"/>
      <c r="H1" s="1000"/>
      <c r="I1" s="1000"/>
      <c r="J1" s="1000"/>
    </row>
    <row r="2" spans="2:10" ht="12.75">
      <c r="B2" s="1000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C2" s="1000"/>
      <c r="D2" s="1000"/>
      <c r="E2" s="1000"/>
      <c r="F2" s="1000"/>
      <c r="G2" s="1000"/>
      <c r="H2" s="1000"/>
      <c r="I2" s="1000"/>
      <c r="J2" s="1000"/>
    </row>
    <row r="3" spans="1:15" ht="12.75">
      <c r="A3" s="352" t="s">
        <v>357</v>
      </c>
      <c r="B3" s="506"/>
      <c r="C3" s="507"/>
      <c r="D3" s="507"/>
      <c r="E3" s="505"/>
      <c r="F3" s="505"/>
      <c r="G3" s="505"/>
      <c r="H3" s="505"/>
      <c r="I3" s="505"/>
      <c r="J3" s="505"/>
      <c r="K3" s="505"/>
      <c r="O3" s="824" t="s">
        <v>681</v>
      </c>
    </row>
    <row r="4" spans="1:11" ht="12.75">
      <c r="A4" s="491" t="s">
        <v>734</v>
      </c>
      <c r="B4" s="507"/>
      <c r="C4" s="507"/>
      <c r="D4" s="509"/>
      <c r="E4" s="505"/>
      <c r="F4" s="505"/>
      <c r="G4" s="505"/>
      <c r="H4" s="505"/>
      <c r="I4" s="505"/>
      <c r="J4" s="505"/>
      <c r="K4" s="505"/>
    </row>
    <row r="5" spans="1:11" ht="6.75" customHeight="1" thickBot="1">
      <c r="A5" s="505"/>
      <c r="B5" s="509"/>
      <c r="C5" s="509"/>
      <c r="D5" s="509"/>
      <c r="E5" s="505"/>
      <c r="F5" s="505"/>
      <c r="G5" s="505"/>
      <c r="H5" s="505"/>
      <c r="I5" s="505"/>
      <c r="J5" s="505"/>
      <c r="K5" s="505"/>
    </row>
    <row r="6" spans="1:15" s="512" customFormat="1" ht="16.5" customHeight="1">
      <c r="A6" s="510" t="s">
        <v>382</v>
      </c>
      <c r="B6" s="1106" t="s">
        <v>383</v>
      </c>
      <c r="C6" s="1102" t="s">
        <v>384</v>
      </c>
      <c r="D6" s="1103"/>
      <c r="E6" s="1085" t="s">
        <v>385</v>
      </c>
      <c r="F6" s="1086"/>
      <c r="G6" s="1086"/>
      <c r="H6" s="1086"/>
      <c r="I6" s="1086"/>
      <c r="J6" s="1086"/>
      <c r="K6" s="1086"/>
      <c r="L6" s="1086"/>
      <c r="M6" s="1086"/>
      <c r="N6" s="1086"/>
      <c r="O6" s="1087"/>
    </row>
    <row r="7" spans="1:15" s="512" customFormat="1" ht="4.5" customHeight="1" thickBot="1">
      <c r="A7" s="513"/>
      <c r="B7" s="1107"/>
      <c r="C7" s="1104"/>
      <c r="D7" s="1105"/>
      <c r="E7" s="1088"/>
      <c r="F7" s="1089"/>
      <c r="G7" s="1089"/>
      <c r="H7" s="1089"/>
      <c r="I7" s="1089"/>
      <c r="J7" s="1089"/>
      <c r="K7" s="1089"/>
      <c r="L7" s="1089"/>
      <c r="M7" s="1089"/>
      <c r="N7" s="1089"/>
      <c r="O7" s="1090"/>
    </row>
    <row r="8" spans="1:15" s="512" customFormat="1" ht="12.75" customHeight="1">
      <c r="A8" s="513"/>
      <c r="B8" s="1107"/>
      <c r="C8" s="1106" t="s">
        <v>386</v>
      </c>
      <c r="D8" s="1106" t="s">
        <v>47</v>
      </c>
      <c r="E8" s="1085" t="s">
        <v>387</v>
      </c>
      <c r="F8" s="1086"/>
      <c r="G8" s="1086"/>
      <c r="H8" s="1086"/>
      <c r="I8" s="1087"/>
      <c r="J8" s="1091" t="s">
        <v>388</v>
      </c>
      <c r="K8" s="1092"/>
      <c r="L8" s="1085" t="s">
        <v>389</v>
      </c>
      <c r="M8" s="1086"/>
      <c r="N8" s="1087"/>
      <c r="O8" s="1099" t="s">
        <v>390</v>
      </c>
    </row>
    <row r="9" spans="1:15" s="512" customFormat="1" ht="13.5" thickBot="1">
      <c r="A9" s="513"/>
      <c r="B9" s="1107"/>
      <c r="C9" s="1107"/>
      <c r="D9" s="1107"/>
      <c r="E9" s="1088"/>
      <c r="F9" s="1089"/>
      <c r="G9" s="1089"/>
      <c r="H9" s="1089"/>
      <c r="I9" s="1090"/>
      <c r="J9" s="1093"/>
      <c r="K9" s="1094"/>
      <c r="L9" s="1088"/>
      <c r="M9" s="1089"/>
      <c r="N9" s="1090"/>
      <c r="O9" s="1101"/>
    </row>
    <row r="10" spans="1:15" s="512" customFormat="1" ht="23.25" customHeight="1">
      <c r="A10" s="513"/>
      <c r="B10" s="1107"/>
      <c r="C10" s="1107"/>
      <c r="D10" s="1107"/>
      <c r="E10" s="1099" t="s">
        <v>391</v>
      </c>
      <c r="F10" s="1099" t="s">
        <v>392</v>
      </c>
      <c r="G10" s="1099" t="s">
        <v>393</v>
      </c>
      <c r="H10" s="1099" t="s">
        <v>349</v>
      </c>
      <c r="I10" s="1099" t="s">
        <v>394</v>
      </c>
      <c r="J10" s="1093"/>
      <c r="K10" s="1094"/>
      <c r="L10" s="1099" t="s">
        <v>395</v>
      </c>
      <c r="M10" s="1099" t="s">
        <v>396</v>
      </c>
      <c r="N10" s="1099" t="s">
        <v>397</v>
      </c>
      <c r="O10" s="1101"/>
    </row>
    <row r="11" spans="1:15" s="512" customFormat="1" ht="33.75" customHeight="1" thickBot="1">
      <c r="A11" s="514"/>
      <c r="B11" s="1108"/>
      <c r="C11" s="1108"/>
      <c r="D11" s="1108"/>
      <c r="E11" s="1100"/>
      <c r="F11" s="1100"/>
      <c r="G11" s="1100"/>
      <c r="H11" s="1100"/>
      <c r="I11" s="1100"/>
      <c r="J11" s="1095"/>
      <c r="K11" s="1096"/>
      <c r="L11" s="1100"/>
      <c r="M11" s="1100"/>
      <c r="N11" s="1100"/>
      <c r="O11" s="1100"/>
    </row>
    <row r="12" spans="1:16" s="521" customFormat="1" ht="13.5" customHeight="1" thickBot="1">
      <c r="A12" s="515">
        <v>1</v>
      </c>
      <c r="B12" s="516">
        <v>1</v>
      </c>
      <c r="C12" s="516">
        <v>2</v>
      </c>
      <c r="D12" s="516">
        <v>3</v>
      </c>
      <c r="E12" s="516">
        <v>4</v>
      </c>
      <c r="F12" s="516">
        <v>5</v>
      </c>
      <c r="G12" s="516">
        <v>6</v>
      </c>
      <c r="H12" s="516">
        <v>7</v>
      </c>
      <c r="I12" s="516">
        <v>8</v>
      </c>
      <c r="J12" s="1097">
        <v>9</v>
      </c>
      <c r="K12" s="1098"/>
      <c r="L12" s="518">
        <v>10</v>
      </c>
      <c r="M12" s="516">
        <v>10</v>
      </c>
      <c r="N12" s="517">
        <v>11</v>
      </c>
      <c r="O12" s="519">
        <v>12</v>
      </c>
      <c r="P12" s="520"/>
    </row>
    <row r="13" spans="1:16" s="512" customFormat="1" ht="13.5" customHeight="1" thickBot="1">
      <c r="A13" s="515">
        <v>2</v>
      </c>
      <c r="B13" s="522"/>
      <c r="C13" s="522"/>
      <c r="D13" s="523"/>
      <c r="E13" s="524"/>
      <c r="F13" s="525"/>
      <c r="G13" s="526"/>
      <c r="H13" s="527"/>
      <c r="I13" s="528"/>
      <c r="J13" s="1109"/>
      <c r="K13" s="1110"/>
      <c r="L13" s="529"/>
      <c r="M13" s="530"/>
      <c r="N13" s="531"/>
      <c r="O13" s="530"/>
      <c r="P13" s="532"/>
    </row>
    <row r="14" spans="1:16" s="512" customFormat="1" ht="13.5" customHeight="1" thickBot="1">
      <c r="A14" s="515">
        <v>3</v>
      </c>
      <c r="B14" s="522"/>
      <c r="C14" s="522"/>
      <c r="D14" s="522"/>
      <c r="E14" s="522"/>
      <c r="F14" s="522"/>
      <c r="G14" s="522"/>
      <c r="H14" s="522"/>
      <c r="I14" s="522"/>
      <c r="J14" s="1109"/>
      <c r="K14" s="1110"/>
      <c r="L14" s="529"/>
      <c r="M14" s="530"/>
      <c r="N14" s="531"/>
      <c r="O14" s="530"/>
      <c r="P14" s="532"/>
    </row>
    <row r="15" spans="1:16" s="512" customFormat="1" ht="13.5" customHeight="1" thickBot="1">
      <c r="A15" s="515">
        <v>4</v>
      </c>
      <c r="B15" s="522"/>
      <c r="C15" s="522"/>
      <c r="D15" s="522"/>
      <c r="E15" s="522"/>
      <c r="F15" s="522"/>
      <c r="G15" s="522"/>
      <c r="H15" s="522"/>
      <c r="I15" s="522"/>
      <c r="J15" s="1109"/>
      <c r="K15" s="1110"/>
      <c r="L15" s="529"/>
      <c r="M15" s="530"/>
      <c r="N15" s="531"/>
      <c r="O15" s="530"/>
      <c r="P15" s="532"/>
    </row>
    <row r="16" spans="1:16" s="512" customFormat="1" ht="13.5" customHeight="1" thickBot="1">
      <c r="A16" s="515">
        <v>5</v>
      </c>
      <c r="B16" s="522"/>
      <c r="C16" s="522"/>
      <c r="D16" s="522"/>
      <c r="E16" s="522"/>
      <c r="F16" s="522"/>
      <c r="G16" s="522"/>
      <c r="H16" s="522"/>
      <c r="I16" s="522"/>
      <c r="J16" s="1109"/>
      <c r="K16" s="1110"/>
      <c r="L16" s="529"/>
      <c r="M16" s="530"/>
      <c r="N16" s="531"/>
      <c r="O16" s="530"/>
      <c r="P16" s="532"/>
    </row>
    <row r="17" spans="1:16" s="534" customFormat="1" ht="13.5" customHeight="1" thickBot="1">
      <c r="A17" s="515">
        <v>6</v>
      </c>
      <c r="B17" s="522"/>
      <c r="C17" s="522"/>
      <c r="D17" s="522"/>
      <c r="E17" s="522"/>
      <c r="F17" s="522"/>
      <c r="G17" s="522"/>
      <c r="H17" s="522"/>
      <c r="I17" s="522"/>
      <c r="J17" s="1109"/>
      <c r="K17" s="1110"/>
      <c r="L17" s="529"/>
      <c r="M17" s="530"/>
      <c r="N17" s="531"/>
      <c r="O17" s="530"/>
      <c r="P17" s="533"/>
    </row>
    <row r="18" spans="1:16" s="534" customFormat="1" ht="13.5" customHeight="1" thickBot="1">
      <c r="A18" s="515">
        <v>7</v>
      </c>
      <c r="B18" s="522"/>
      <c r="C18" s="522"/>
      <c r="D18" s="522"/>
      <c r="E18" s="522"/>
      <c r="F18" s="522"/>
      <c r="G18" s="522"/>
      <c r="H18" s="522"/>
      <c r="I18" s="522"/>
      <c r="J18" s="1109"/>
      <c r="K18" s="1110"/>
      <c r="L18" s="529"/>
      <c r="M18" s="530"/>
      <c r="N18" s="531"/>
      <c r="O18" s="530"/>
      <c r="P18" s="533"/>
    </row>
    <row r="19" spans="1:16" s="534" customFormat="1" ht="13.5" customHeight="1" thickBot="1">
      <c r="A19" s="515">
        <v>8</v>
      </c>
      <c r="B19" s="522"/>
      <c r="C19" s="522"/>
      <c r="D19" s="522"/>
      <c r="E19" s="522"/>
      <c r="F19" s="522"/>
      <c r="G19" s="522"/>
      <c r="H19" s="522"/>
      <c r="I19" s="522"/>
      <c r="J19" s="1109"/>
      <c r="K19" s="1110"/>
      <c r="L19" s="529"/>
      <c r="M19" s="530"/>
      <c r="N19" s="531"/>
      <c r="O19" s="530"/>
      <c r="P19" s="533"/>
    </row>
    <row r="20" spans="1:16" s="534" customFormat="1" ht="13.5" customHeight="1" thickBot="1">
      <c r="A20" s="515">
        <v>9</v>
      </c>
      <c r="B20" s="522"/>
      <c r="C20" s="522"/>
      <c r="D20" s="522"/>
      <c r="E20" s="522"/>
      <c r="F20" s="522"/>
      <c r="G20" s="522"/>
      <c r="H20" s="522"/>
      <c r="I20" s="522"/>
      <c r="J20" s="1109"/>
      <c r="K20" s="1110"/>
      <c r="L20" s="529"/>
      <c r="M20" s="530"/>
      <c r="N20" s="531"/>
      <c r="O20" s="530"/>
      <c r="P20" s="533"/>
    </row>
    <row r="21" spans="1:16" s="534" customFormat="1" ht="13.5" customHeight="1" thickBot="1">
      <c r="A21" s="515">
        <v>10</v>
      </c>
      <c r="B21" s="522"/>
      <c r="C21" s="522"/>
      <c r="D21" s="522"/>
      <c r="E21" s="522"/>
      <c r="F21" s="522"/>
      <c r="G21" s="522"/>
      <c r="H21" s="522"/>
      <c r="I21" s="522"/>
      <c r="J21" s="1109"/>
      <c r="K21" s="1110"/>
      <c r="L21" s="529"/>
      <c r="M21" s="530"/>
      <c r="N21" s="531"/>
      <c r="O21" s="530"/>
      <c r="P21" s="533"/>
    </row>
    <row r="22" spans="1:16" s="512" customFormat="1" ht="13.5" thickBot="1">
      <c r="A22" s="535"/>
      <c r="B22" s="536" t="s">
        <v>321</v>
      </c>
      <c r="C22" s="522"/>
      <c r="D22" s="522"/>
      <c r="E22" s="522"/>
      <c r="F22" s="522"/>
      <c r="G22" s="522"/>
      <c r="H22" s="522"/>
      <c r="I22" s="522"/>
      <c r="J22" s="1111"/>
      <c r="K22" s="1112"/>
      <c r="L22" s="537"/>
      <c r="M22" s="530"/>
      <c r="N22" s="538"/>
      <c r="O22" s="539"/>
      <c r="P22" s="532"/>
    </row>
    <row r="24" spans="1:3" ht="17.25" customHeight="1" thickBot="1">
      <c r="A24" s="491" t="s">
        <v>735</v>
      </c>
      <c r="B24" s="540"/>
      <c r="C24" s="540"/>
    </row>
    <row r="25" spans="1:4" s="512" customFormat="1" ht="28.5" customHeight="1" thickBot="1">
      <c r="A25" s="999" t="s">
        <v>382</v>
      </c>
      <c r="B25" s="511" t="s">
        <v>398</v>
      </c>
      <c r="C25" s="511" t="s">
        <v>399</v>
      </c>
      <c r="D25" s="921" t="s">
        <v>400</v>
      </c>
    </row>
    <row r="26" spans="1:4" s="544" customFormat="1" ht="51.75" thickBot="1">
      <c r="A26" s="541">
        <v>1</v>
      </c>
      <c r="B26" s="542" t="s">
        <v>401</v>
      </c>
      <c r="C26" s="543"/>
      <c r="D26" s="543"/>
    </row>
    <row r="28" spans="1:12" s="545" customFormat="1" ht="24" customHeight="1">
      <c r="A28" s="3" t="s">
        <v>134</v>
      </c>
      <c r="B28" s="256"/>
      <c r="C28" s="256"/>
      <c r="D28" s="256"/>
      <c r="E28" s="256"/>
      <c r="G28" s="546"/>
      <c r="H28" s="505"/>
      <c r="I28" s="505"/>
      <c r="J28" s="505"/>
      <c r="K28" s="505"/>
      <c r="L28" s="505"/>
    </row>
    <row r="29" spans="1:12" s="545" customFormat="1" ht="12.75">
      <c r="A29" s="3" t="s">
        <v>134</v>
      </c>
      <c r="B29" s="35"/>
      <c r="C29" s="35"/>
      <c r="D29" s="35"/>
      <c r="E29" s="35"/>
      <c r="G29" s="548"/>
      <c r="H29" s="505"/>
      <c r="I29" s="505"/>
      <c r="J29" s="505"/>
      <c r="K29" s="505"/>
      <c r="L29" s="505"/>
    </row>
    <row r="30" spans="1:12" s="545" customFormat="1" ht="12.75">
      <c r="A30" s="505"/>
      <c r="B30" s="505"/>
      <c r="C30" s="505"/>
      <c r="D30" s="505"/>
      <c r="E30" s="505"/>
      <c r="F30" s="505"/>
      <c r="G30" s="505"/>
      <c r="H30" s="549"/>
      <c r="I30" s="505"/>
      <c r="J30" s="505"/>
      <c r="K30" s="505"/>
      <c r="L30" s="505"/>
    </row>
    <row r="31" spans="1:12" s="545" customFormat="1" ht="12.75">
      <c r="A31" s="505"/>
      <c r="B31" s="550"/>
      <c r="E31" s="546"/>
      <c r="G31" s="546"/>
      <c r="H31" s="505"/>
      <c r="I31" s="505"/>
      <c r="J31" s="505"/>
      <c r="K31" s="505"/>
      <c r="L31" s="505"/>
    </row>
    <row r="32" spans="1:12" s="545" customFormat="1" ht="12.75">
      <c r="A32" s="505"/>
      <c r="B32" s="547"/>
      <c r="E32" s="548"/>
      <c r="G32" s="548"/>
      <c r="H32" s="505"/>
      <c r="I32" s="505"/>
      <c r="J32" s="505"/>
      <c r="K32" s="505"/>
      <c r="L32" s="505"/>
    </row>
  </sheetData>
  <mergeCells count="28">
    <mergeCell ref="J21:K21"/>
    <mergeCell ref="J22:K22"/>
    <mergeCell ref="J17:K17"/>
    <mergeCell ref="J18:K18"/>
    <mergeCell ref="J19:K19"/>
    <mergeCell ref="J20:K20"/>
    <mergeCell ref="J13:K13"/>
    <mergeCell ref="J14:K14"/>
    <mergeCell ref="J15:K15"/>
    <mergeCell ref="J16:K16"/>
    <mergeCell ref="C6:D7"/>
    <mergeCell ref="B6:B11"/>
    <mergeCell ref="C8:C11"/>
    <mergeCell ref="D8:D11"/>
    <mergeCell ref="F10:F11"/>
    <mergeCell ref="G10:G11"/>
    <mergeCell ref="H10:H11"/>
    <mergeCell ref="I10:I11"/>
    <mergeCell ref="E6:O7"/>
    <mergeCell ref="E8:I9"/>
    <mergeCell ref="J8:K11"/>
    <mergeCell ref="J12:K12"/>
    <mergeCell ref="L10:L11"/>
    <mergeCell ref="M10:M11"/>
    <mergeCell ref="N10:N11"/>
    <mergeCell ref="O8:O11"/>
    <mergeCell ref="L8:N9"/>
    <mergeCell ref="E10:E11"/>
  </mergeCells>
  <printOptions/>
  <pageMargins left="0.75" right="0.75" top="1" bottom="1" header="0.5" footer="0.5"/>
  <pageSetup horizontalDpi="600" verticalDpi="600" orientation="landscape" paperSize="9" scale="77" r:id="rId1"/>
  <headerFooter alignWithMargins="0">
    <oddFooter>&amp;R&amp;6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F5" sqref="F5"/>
    </sheetView>
  </sheetViews>
  <sheetFormatPr defaultColWidth="9.140625" defaultRowHeight="12.75"/>
  <cols>
    <col min="1" max="1" width="3.8515625" style="35" customWidth="1"/>
    <col min="2" max="2" width="32.57421875" style="35" customWidth="1"/>
    <col min="3" max="3" width="11.140625" style="35" customWidth="1"/>
    <col min="4" max="4" width="10.57421875" style="35" customWidth="1"/>
    <col min="5" max="5" width="11.140625" style="35" customWidth="1"/>
    <col min="6" max="6" width="12.7109375" style="35" customWidth="1"/>
    <col min="7" max="7" width="17.28125" style="35" customWidth="1"/>
    <col min="8" max="8" width="18.57421875" style="35" customWidth="1"/>
    <col min="9" max="9" width="14.7109375" style="35" customWidth="1"/>
    <col min="10" max="16384" width="9.140625" style="35" customWidth="1"/>
  </cols>
  <sheetData>
    <row r="1" spans="2:7" ht="12.75">
      <c r="B1" s="965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C1" s="965"/>
      <c r="D1" s="965"/>
      <c r="E1" s="965"/>
      <c r="F1" s="965"/>
      <c r="G1" s="975"/>
    </row>
    <row r="2" spans="2:7" ht="12.75">
      <c r="B2" s="965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C2" s="965"/>
      <c r="D2" s="965"/>
      <c r="E2" s="965"/>
      <c r="F2" s="965"/>
      <c r="G2" s="975"/>
    </row>
    <row r="3" spans="2:8" ht="12.75">
      <c r="B3" s="585"/>
      <c r="C3" s="585"/>
      <c r="D3" s="585"/>
      <c r="E3" s="585"/>
      <c r="F3" s="585"/>
      <c r="G3" s="585"/>
      <c r="H3" s="824" t="s">
        <v>681</v>
      </c>
    </row>
    <row r="4" spans="2:8" ht="12.75">
      <c r="B4" s="225" t="s">
        <v>697</v>
      </c>
      <c r="H4" s="34"/>
    </row>
    <row r="6" ht="12.75">
      <c r="B6" s="225" t="s">
        <v>403</v>
      </c>
    </row>
    <row r="8" spans="1:8" ht="12.75">
      <c r="A8" s="1121"/>
      <c r="B8" s="1121"/>
      <c r="C8" s="1119" t="s">
        <v>404</v>
      </c>
      <c r="D8" s="1119"/>
      <c r="E8" s="1119"/>
      <c r="F8" s="1119"/>
      <c r="G8" s="1119"/>
      <c r="H8" s="1120"/>
    </row>
    <row r="9" spans="1:8" ht="12.75">
      <c r="A9" s="1122"/>
      <c r="B9" s="1122"/>
      <c r="C9" s="1119" t="s">
        <v>405</v>
      </c>
      <c r="D9" s="1119"/>
      <c r="E9" s="1119"/>
      <c r="F9" s="1119"/>
      <c r="G9" s="1119"/>
      <c r="H9" s="1120"/>
    </row>
    <row r="10" spans="1:8" ht="12.75">
      <c r="A10" s="1123"/>
      <c r="B10" s="1123"/>
      <c r="C10" s="551" t="s">
        <v>406</v>
      </c>
      <c r="D10" s="552" t="s">
        <v>407</v>
      </c>
      <c r="E10" s="552" t="s">
        <v>408</v>
      </c>
      <c r="F10" s="552" t="s">
        <v>409</v>
      </c>
      <c r="G10" s="552" t="s">
        <v>410</v>
      </c>
      <c r="H10" s="552" t="s">
        <v>153</v>
      </c>
    </row>
    <row r="11" spans="1:8" ht="25.5">
      <c r="A11" s="553" t="s">
        <v>411</v>
      </c>
      <c r="B11" s="554" t="s">
        <v>412</v>
      </c>
      <c r="C11" s="471"/>
      <c r="D11" s="471"/>
      <c r="E11" s="471"/>
      <c r="F11" s="471"/>
      <c r="G11" s="471"/>
      <c r="H11" s="471"/>
    </row>
    <row r="12" spans="1:8" ht="15.75" customHeight="1">
      <c r="A12" s="1116" t="s">
        <v>413</v>
      </c>
      <c r="B12" s="555" t="s">
        <v>414</v>
      </c>
      <c r="C12" s="471"/>
      <c r="D12" s="471"/>
      <c r="E12" s="471"/>
      <c r="F12" s="471"/>
      <c r="G12" s="471"/>
      <c r="H12" s="471"/>
    </row>
    <row r="13" spans="1:8" ht="12.75">
      <c r="A13" s="1117"/>
      <c r="B13" s="556" t="s">
        <v>399</v>
      </c>
      <c r="C13" s="471"/>
      <c r="D13" s="471"/>
      <c r="E13" s="471"/>
      <c r="F13" s="471"/>
      <c r="G13" s="471"/>
      <c r="H13" s="471"/>
    </row>
    <row r="14" spans="1:8" ht="12.75">
      <c r="A14" s="1118"/>
      <c r="B14" s="556" t="s">
        <v>415</v>
      </c>
      <c r="C14" s="471"/>
      <c r="D14" s="471"/>
      <c r="E14" s="471"/>
      <c r="F14" s="471"/>
      <c r="G14" s="471"/>
      <c r="H14" s="471"/>
    </row>
    <row r="15" spans="1:8" ht="15" customHeight="1">
      <c r="A15" s="1113" t="s">
        <v>416</v>
      </c>
      <c r="B15" s="555" t="s">
        <v>417</v>
      </c>
      <c r="C15" s="471"/>
      <c r="D15" s="471"/>
      <c r="E15" s="471"/>
      <c r="F15" s="471"/>
      <c r="G15" s="471"/>
      <c r="H15" s="471"/>
    </row>
    <row r="16" spans="1:8" ht="12.75">
      <c r="A16" s="1114"/>
      <c r="B16" s="556" t="s">
        <v>399</v>
      </c>
      <c r="C16" s="471"/>
      <c r="D16" s="471"/>
      <c r="E16" s="471"/>
      <c r="F16" s="471"/>
      <c r="G16" s="471"/>
      <c r="H16" s="471"/>
    </row>
    <row r="17" spans="1:8" ht="12.75">
      <c r="A17" s="1115"/>
      <c r="B17" s="556" t="s">
        <v>415</v>
      </c>
      <c r="C17" s="471"/>
      <c r="D17" s="471"/>
      <c r="E17" s="471"/>
      <c r="F17" s="471"/>
      <c r="G17" s="471"/>
      <c r="H17" s="471"/>
    </row>
    <row r="18" spans="1:8" ht="37.5" customHeight="1">
      <c r="A18" s="1113" t="s">
        <v>418</v>
      </c>
      <c r="B18" s="554" t="s">
        <v>419</v>
      </c>
      <c r="C18" s="471"/>
      <c r="D18" s="471"/>
      <c r="E18" s="471"/>
      <c r="F18" s="471"/>
      <c r="G18" s="471"/>
      <c r="H18" s="471"/>
    </row>
    <row r="19" spans="1:8" ht="12.75">
      <c r="A19" s="1115"/>
      <c r="B19" s="554" t="s">
        <v>420</v>
      </c>
      <c r="C19" s="471"/>
      <c r="D19" s="471"/>
      <c r="E19" s="471"/>
      <c r="F19" s="471"/>
      <c r="G19" s="471"/>
      <c r="H19" s="471"/>
    </row>
    <row r="20" spans="1:8" ht="14.25" customHeight="1">
      <c r="A20" s="1113" t="s">
        <v>421</v>
      </c>
      <c r="B20" s="555" t="s">
        <v>414</v>
      </c>
      <c r="C20" s="471"/>
      <c r="D20" s="471"/>
      <c r="E20" s="471"/>
      <c r="F20" s="471"/>
      <c r="G20" s="471"/>
      <c r="H20" s="471"/>
    </row>
    <row r="21" spans="1:8" ht="12.75">
      <c r="A21" s="1114"/>
      <c r="B21" s="556" t="s">
        <v>399</v>
      </c>
      <c r="C21" s="471"/>
      <c r="D21" s="471"/>
      <c r="E21" s="471"/>
      <c r="F21" s="471"/>
      <c r="G21" s="471"/>
      <c r="H21" s="471"/>
    </row>
    <row r="22" spans="1:8" ht="12.75">
      <c r="A22" s="1115"/>
      <c r="B22" s="556" t="s">
        <v>415</v>
      </c>
      <c r="C22" s="471"/>
      <c r="D22" s="471"/>
      <c r="E22" s="471"/>
      <c r="F22" s="471"/>
      <c r="G22" s="471"/>
      <c r="H22" s="471"/>
    </row>
    <row r="23" spans="1:8" ht="15" customHeight="1">
      <c r="A23" s="1113" t="s">
        <v>422</v>
      </c>
      <c r="B23" s="555" t="s">
        <v>417</v>
      </c>
      <c r="C23" s="471"/>
      <c r="D23" s="471"/>
      <c r="E23" s="471"/>
      <c r="F23" s="471"/>
      <c r="G23" s="471"/>
      <c r="H23" s="471"/>
    </row>
    <row r="24" spans="1:8" ht="12.75">
      <c r="A24" s="1114"/>
      <c r="B24" s="556" t="s">
        <v>399</v>
      </c>
      <c r="C24" s="471"/>
      <c r="D24" s="471"/>
      <c r="E24" s="471"/>
      <c r="F24" s="471"/>
      <c r="G24" s="471"/>
      <c r="H24" s="471"/>
    </row>
    <row r="25" spans="1:8" ht="12.75">
      <c r="A25" s="1115"/>
      <c r="B25" s="556" t="s">
        <v>415</v>
      </c>
      <c r="C25" s="471"/>
      <c r="D25" s="471"/>
      <c r="E25" s="471"/>
      <c r="F25" s="471"/>
      <c r="G25" s="471"/>
      <c r="H25" s="471"/>
    </row>
    <row r="27" ht="12.75">
      <c r="B27" s="225" t="s">
        <v>659</v>
      </c>
    </row>
    <row r="28" spans="2:8" ht="13.5" thickBot="1">
      <c r="B28" s="788"/>
      <c r="C28" s="789"/>
      <c r="D28" s="789"/>
      <c r="E28" s="789"/>
      <c r="F28" s="789"/>
      <c r="G28" s="789"/>
      <c r="H28" s="789"/>
    </row>
    <row r="29" spans="2:9" ht="12.75" customHeight="1">
      <c r="B29" s="1128" t="s">
        <v>653</v>
      </c>
      <c r="C29" s="1131" t="s">
        <v>654</v>
      </c>
      <c r="D29" s="1132"/>
      <c r="E29" s="1131" t="s">
        <v>655</v>
      </c>
      <c r="F29" s="1128" t="s">
        <v>656</v>
      </c>
      <c r="G29" s="1147" t="s">
        <v>657</v>
      </c>
      <c r="H29" s="1148"/>
      <c r="I29" s="1139" t="s">
        <v>658</v>
      </c>
    </row>
    <row r="30" spans="2:9" ht="30.75" customHeight="1" thickBot="1">
      <c r="B30" s="1129"/>
      <c r="C30" s="1133"/>
      <c r="D30" s="1134"/>
      <c r="E30" s="1133"/>
      <c r="F30" s="1135"/>
      <c r="G30" s="1149"/>
      <c r="H30" s="1150"/>
      <c r="I30" s="1140"/>
    </row>
    <row r="31" spans="2:10" ht="13.5" thickBot="1">
      <c r="B31" s="1130"/>
      <c r="C31" s="1151" t="s">
        <v>330</v>
      </c>
      <c r="D31" s="1152"/>
      <c r="E31" s="790" t="s">
        <v>330</v>
      </c>
      <c r="F31" s="790" t="s">
        <v>330</v>
      </c>
      <c r="G31" s="1151" t="s">
        <v>330</v>
      </c>
      <c r="H31" s="1152" t="s">
        <v>330</v>
      </c>
      <c r="I31" s="802" t="s">
        <v>330</v>
      </c>
      <c r="J31" s="801"/>
    </row>
    <row r="32" spans="2:9" ht="12.75">
      <c r="B32" s="791">
        <v>1</v>
      </c>
      <c r="C32" s="1124">
        <v>2</v>
      </c>
      <c r="D32" s="1125"/>
      <c r="E32" s="792">
        <v>3</v>
      </c>
      <c r="F32" s="793">
        <v>4</v>
      </c>
      <c r="G32" s="1126">
        <v>5</v>
      </c>
      <c r="H32" s="1127">
        <v>6</v>
      </c>
      <c r="I32" s="792"/>
    </row>
    <row r="33" spans="2:9" ht="12.75">
      <c r="B33" s="555" t="s">
        <v>417</v>
      </c>
      <c r="C33" s="1141"/>
      <c r="D33" s="1142"/>
      <c r="E33" s="794"/>
      <c r="F33" s="795"/>
      <c r="G33" s="1141"/>
      <c r="H33" s="1143"/>
      <c r="I33" s="794"/>
    </row>
    <row r="34" spans="2:9" ht="13.5" thickBot="1">
      <c r="B34" s="555" t="s">
        <v>414</v>
      </c>
      <c r="C34" s="1144"/>
      <c r="D34" s="1145"/>
      <c r="E34" s="796"/>
      <c r="F34" s="797"/>
      <c r="G34" s="1144"/>
      <c r="H34" s="1146"/>
      <c r="I34" s="796"/>
    </row>
    <row r="35" spans="2:9" ht="13.5" thickBot="1">
      <c r="B35" s="798" t="s">
        <v>83</v>
      </c>
      <c r="C35" s="1136"/>
      <c r="D35" s="1137"/>
      <c r="E35" s="799"/>
      <c r="F35" s="800"/>
      <c r="G35" s="1136"/>
      <c r="H35" s="1138"/>
      <c r="I35" s="799"/>
    </row>
    <row r="37" spans="1:7" s="1" customFormat="1" ht="15">
      <c r="A37" s="3" t="s">
        <v>134</v>
      </c>
      <c r="B37" s="35"/>
      <c r="C37" s="35"/>
      <c r="D37" s="256"/>
      <c r="E37" s="256"/>
      <c r="F37" s="256"/>
      <c r="G37" s="256"/>
    </row>
    <row r="38" spans="1:7" s="1" customFormat="1" ht="15">
      <c r="A38" s="3" t="s">
        <v>134</v>
      </c>
      <c r="B38" s="35"/>
      <c r="C38" s="35"/>
      <c r="D38" s="35"/>
      <c r="E38" s="35"/>
      <c r="F38" s="35"/>
      <c r="G38" s="35"/>
    </row>
  </sheetData>
  <mergeCells count="25">
    <mergeCell ref="C35:D35"/>
    <mergeCell ref="G35:H35"/>
    <mergeCell ref="I29:I30"/>
    <mergeCell ref="C33:D33"/>
    <mergeCell ref="G33:H33"/>
    <mergeCell ref="C34:D34"/>
    <mergeCell ref="G34:H34"/>
    <mergeCell ref="G29:H30"/>
    <mergeCell ref="C31:D31"/>
    <mergeCell ref="G31:H31"/>
    <mergeCell ref="C32:D32"/>
    <mergeCell ref="G32:H32"/>
    <mergeCell ref="B29:B31"/>
    <mergeCell ref="C29:D30"/>
    <mergeCell ref="E29:E30"/>
    <mergeCell ref="F29:F30"/>
    <mergeCell ref="A12:A14"/>
    <mergeCell ref="C9:H9"/>
    <mergeCell ref="C8:H8"/>
    <mergeCell ref="B8:B10"/>
    <mergeCell ref="A8:A10"/>
    <mergeCell ref="A15:A17"/>
    <mergeCell ref="A18:A19"/>
    <mergeCell ref="A20:A22"/>
    <mergeCell ref="A23:A25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Header>&amp;L&amp;"Times New Roman,обычный"&amp;8
</oddHeader>
    <oddFooter>&amp;R&amp;"Times New Roman,обычный"&amp;8 &amp;7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24" sqref="D24"/>
    </sheetView>
  </sheetViews>
  <sheetFormatPr defaultColWidth="9.140625" defaultRowHeight="12.75"/>
  <cols>
    <col min="1" max="1" width="3.8515625" style="35" customWidth="1"/>
    <col min="2" max="2" width="32.57421875" style="35" customWidth="1"/>
    <col min="3" max="3" width="11.140625" style="35" customWidth="1"/>
    <col min="4" max="4" width="14.00390625" style="35" customWidth="1"/>
    <col min="5" max="5" width="14.421875" style="35" customWidth="1"/>
    <col min="6" max="6" width="17.7109375" style="35" customWidth="1"/>
    <col min="7" max="7" width="17.28125" style="35" customWidth="1"/>
    <col min="8" max="8" width="18.57421875" style="35" customWidth="1"/>
    <col min="9" max="16384" width="9.140625" style="35" customWidth="1"/>
  </cols>
  <sheetData>
    <row r="1" spans="2:7" ht="12.75">
      <c r="B1" s="965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C1" s="965"/>
      <c r="D1" s="965"/>
      <c r="E1" s="965"/>
      <c r="F1" s="965"/>
      <c r="G1" s="965"/>
    </row>
    <row r="2" spans="2:7" ht="12.75">
      <c r="B2" s="965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C2" s="965"/>
      <c r="D2" s="965"/>
      <c r="E2" s="965"/>
      <c r="F2" s="965"/>
      <c r="G2" s="965"/>
    </row>
    <row r="3" spans="7:8" ht="12.75">
      <c r="G3" s="824" t="s">
        <v>681</v>
      </c>
      <c r="H3" s="34"/>
    </row>
    <row r="4" spans="2:8" ht="12.75">
      <c r="B4" s="225" t="s">
        <v>402</v>
      </c>
      <c r="H4" s="34"/>
    </row>
    <row r="6" ht="12.75">
      <c r="B6" s="225" t="s">
        <v>660</v>
      </c>
    </row>
    <row r="7" ht="13.5" thickBot="1"/>
    <row r="8" spans="1:7" ht="12.75">
      <c r="A8" s="1161"/>
      <c r="B8" s="1164"/>
      <c r="C8" s="1158" t="s">
        <v>404</v>
      </c>
      <c r="D8" s="1159"/>
      <c r="E8" s="1159"/>
      <c r="F8" s="1159"/>
      <c r="G8" s="1160"/>
    </row>
    <row r="9" spans="1:7" ht="12.75">
      <c r="A9" s="1162"/>
      <c r="B9" s="1122"/>
      <c r="C9" s="1156" t="s">
        <v>423</v>
      </c>
      <c r="D9" s="1119"/>
      <c r="E9" s="1119"/>
      <c r="F9" s="1119"/>
      <c r="G9" s="1157"/>
    </row>
    <row r="10" spans="1:7" ht="12.75">
      <c r="A10" s="1163"/>
      <c r="B10" s="1123"/>
      <c r="C10" s="557" t="s">
        <v>424</v>
      </c>
      <c r="D10" s="557" t="s">
        <v>425</v>
      </c>
      <c r="E10" s="557" t="s">
        <v>426</v>
      </c>
      <c r="F10" s="557" t="s">
        <v>427</v>
      </c>
      <c r="G10" s="888" t="s">
        <v>83</v>
      </c>
    </row>
    <row r="11" spans="1:7" ht="15.75" customHeight="1">
      <c r="A11" s="1153" t="s">
        <v>411</v>
      </c>
      <c r="B11" s="555" t="s">
        <v>414</v>
      </c>
      <c r="C11" s="471"/>
      <c r="D11" s="471"/>
      <c r="E11" s="471"/>
      <c r="F11" s="471"/>
      <c r="G11" s="890"/>
    </row>
    <row r="12" spans="1:7" ht="12.75">
      <c r="A12" s="1154"/>
      <c r="B12" s="556" t="s">
        <v>399</v>
      </c>
      <c r="C12" s="471"/>
      <c r="D12" s="471"/>
      <c r="E12" s="471"/>
      <c r="F12" s="471"/>
      <c r="G12" s="890"/>
    </row>
    <row r="13" spans="1:7" ht="12.75">
      <c r="A13" s="1155"/>
      <c r="B13" s="556" t="s">
        <v>415</v>
      </c>
      <c r="C13" s="471"/>
      <c r="D13" s="471"/>
      <c r="E13" s="471"/>
      <c r="F13" s="471"/>
      <c r="G13" s="890"/>
    </row>
    <row r="14" spans="1:7" ht="12.75">
      <c r="A14" s="889" t="s">
        <v>418</v>
      </c>
      <c r="B14" s="555" t="s">
        <v>417</v>
      </c>
      <c r="C14" s="471"/>
      <c r="D14" s="471"/>
      <c r="E14" s="471"/>
      <c r="F14" s="471"/>
      <c r="G14" s="890"/>
    </row>
    <row r="15" spans="1:7" ht="12.75">
      <c r="A15" s="891"/>
      <c r="B15" s="556" t="s">
        <v>399</v>
      </c>
      <c r="C15" s="471"/>
      <c r="D15" s="471"/>
      <c r="E15" s="471"/>
      <c r="F15" s="471"/>
      <c r="G15" s="890"/>
    </row>
    <row r="16" spans="1:7" ht="13.5" thickBot="1">
      <c r="A16" s="892"/>
      <c r="B16" s="893" t="s">
        <v>415</v>
      </c>
      <c r="C16" s="894"/>
      <c r="D16" s="894"/>
      <c r="E16" s="894"/>
      <c r="F16" s="894"/>
      <c r="G16" s="895"/>
    </row>
    <row r="19" spans="1:7" s="1" customFormat="1" ht="15">
      <c r="A19" s="3" t="s">
        <v>134</v>
      </c>
      <c r="B19" s="35"/>
      <c r="C19" s="35"/>
      <c r="D19" s="256"/>
      <c r="E19" s="256"/>
      <c r="F19" s="256"/>
      <c r="G19" s="256"/>
    </row>
    <row r="20" spans="1:7" s="1" customFormat="1" ht="15">
      <c r="A20" s="3" t="s">
        <v>134</v>
      </c>
      <c r="B20" s="35"/>
      <c r="C20" s="35"/>
      <c r="D20" s="35"/>
      <c r="E20" s="35"/>
      <c r="F20" s="35"/>
      <c r="G20" s="35"/>
    </row>
  </sheetData>
  <mergeCells count="5">
    <mergeCell ref="A11:A13"/>
    <mergeCell ref="C9:G9"/>
    <mergeCell ref="C8:G8"/>
    <mergeCell ref="A8:A10"/>
    <mergeCell ref="B8:B1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Roman,обычный"&amp;7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O12" sqref="O12"/>
    </sheetView>
  </sheetViews>
  <sheetFormatPr defaultColWidth="9.140625" defaultRowHeight="12.75"/>
  <cols>
    <col min="1" max="16384" width="9.140625" style="35" customWidth="1"/>
  </cols>
  <sheetData>
    <row r="1" spans="1:11" ht="12.75">
      <c r="A1" s="965" t="str">
        <f>Title!A1</f>
        <v>Приложение 2 к Положению «О периодическом регулятивном отчете микрофинансовой компании», утвержденного</v>
      </c>
      <c r="B1" s="965"/>
      <c r="C1" s="965"/>
      <c r="D1" s="965"/>
      <c r="E1" s="965"/>
      <c r="F1" s="965"/>
      <c r="G1" s="965"/>
      <c r="H1" s="965"/>
      <c r="I1" s="965"/>
      <c r="J1" s="965"/>
      <c r="K1" s="964"/>
    </row>
    <row r="2" spans="1:11" ht="12.75">
      <c r="A2" s="965" t="str">
        <f>Title!A2</f>
        <v> постановлением Правления Национального банка Кыргызской Республики  № ____ от «____» _________ 20___ года</v>
      </c>
      <c r="B2" s="965"/>
      <c r="C2" s="965"/>
      <c r="D2" s="965"/>
      <c r="E2" s="965"/>
      <c r="F2" s="965"/>
      <c r="G2" s="965"/>
      <c r="H2" s="965"/>
      <c r="I2" s="965"/>
      <c r="J2" s="965"/>
      <c r="K2" s="964"/>
    </row>
    <row r="4" spans="1:11" ht="12.75">
      <c r="A4" s="928"/>
      <c r="B4" s="928"/>
      <c r="C4" s="3"/>
      <c r="D4" s="3"/>
      <c r="E4" s="3"/>
      <c r="F4" s="3"/>
      <c r="G4" s="3"/>
      <c r="H4" s="33"/>
      <c r="I4" s="3"/>
      <c r="J4" s="34"/>
      <c r="K4" s="824" t="s">
        <v>681</v>
      </c>
    </row>
    <row r="5" spans="1:10" ht="12.75">
      <c r="A5" s="33"/>
      <c r="B5" s="3"/>
      <c r="C5" s="3"/>
      <c r="D5" s="3"/>
      <c r="E5" s="3"/>
      <c r="F5" s="3"/>
      <c r="G5" s="3"/>
      <c r="H5" s="33"/>
      <c r="I5" s="3"/>
      <c r="J5" s="34"/>
    </row>
    <row r="6" spans="1:10" ht="12.75">
      <c r="A6" s="3"/>
      <c r="B6" s="3"/>
      <c r="C6" s="3"/>
      <c r="D6" s="3"/>
      <c r="E6" s="3"/>
      <c r="F6" s="3"/>
      <c r="G6" s="3"/>
      <c r="H6" s="929"/>
      <c r="I6" s="929"/>
      <c r="J6" s="929"/>
    </row>
    <row r="7" spans="1:11" ht="15.75">
      <c r="A7" s="3"/>
      <c r="B7" s="930" t="s">
        <v>43</v>
      </c>
      <c r="C7" s="930"/>
      <c r="D7" s="930"/>
      <c r="E7" s="930"/>
      <c r="F7" s="930"/>
      <c r="G7" s="930"/>
      <c r="H7" s="930"/>
      <c r="I7" s="930"/>
      <c r="J7" s="930"/>
      <c r="K7" s="930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930" t="s">
        <v>44</v>
      </c>
      <c r="B9" s="930"/>
      <c r="C9" s="930"/>
      <c r="D9" s="930"/>
      <c r="E9" s="930"/>
      <c r="F9" s="930"/>
      <c r="G9" s="930"/>
      <c r="H9" s="930"/>
      <c r="I9" s="930"/>
      <c r="J9" s="930"/>
    </row>
    <row r="10" spans="1:10" ht="15.75">
      <c r="A10" s="9"/>
      <c r="B10" s="9" t="s">
        <v>45</v>
      </c>
      <c r="C10" s="9"/>
      <c r="D10" s="9" t="s">
        <v>46</v>
      </c>
      <c r="E10" s="9"/>
      <c r="F10" s="9" t="s">
        <v>32</v>
      </c>
      <c r="G10" s="9"/>
      <c r="H10" s="9" t="s">
        <v>47</v>
      </c>
      <c r="I10" s="9"/>
      <c r="J10" s="9" t="s">
        <v>48</v>
      </c>
    </row>
    <row r="11" spans="1:11" ht="15.75">
      <c r="A11" s="4">
        <v>1</v>
      </c>
      <c r="B11" s="37"/>
      <c r="C11" s="28"/>
      <c r="D11" s="37"/>
      <c r="E11" s="28"/>
      <c r="F11" s="37"/>
      <c r="G11" s="28"/>
      <c r="H11" s="37"/>
      <c r="I11" s="28"/>
      <c r="J11" s="37"/>
      <c r="K11" s="38"/>
    </row>
    <row r="12" spans="1:11" ht="15.75">
      <c r="A12" s="4">
        <v>2</v>
      </c>
      <c r="B12" s="37"/>
      <c r="C12" s="28"/>
      <c r="D12" s="37"/>
      <c r="E12" s="28"/>
      <c r="F12" s="37"/>
      <c r="G12" s="28"/>
      <c r="H12" s="37"/>
      <c r="I12" s="28"/>
      <c r="J12" s="39"/>
      <c r="K12" s="40"/>
    </row>
    <row r="13" spans="1:11" ht="15.75">
      <c r="A13" s="4">
        <v>3</v>
      </c>
      <c r="B13" s="37"/>
      <c r="C13" s="28"/>
      <c r="D13" s="37"/>
      <c r="E13" s="28"/>
      <c r="F13" s="37"/>
      <c r="G13" s="28"/>
      <c r="H13" s="37"/>
      <c r="I13" s="28"/>
      <c r="J13" s="39"/>
      <c r="K13" s="40"/>
    </row>
    <row r="14" spans="1:11" ht="15.75">
      <c r="A14" s="4">
        <v>4</v>
      </c>
      <c r="B14" s="37"/>
      <c r="C14" s="28"/>
      <c r="D14" s="37"/>
      <c r="E14" s="28"/>
      <c r="F14" s="37"/>
      <c r="G14" s="28"/>
      <c r="H14" s="37"/>
      <c r="I14" s="28"/>
      <c r="J14" s="39"/>
      <c r="K14" s="40"/>
    </row>
    <row r="15" spans="1:11" ht="15.75">
      <c r="A15" s="4">
        <v>5</v>
      </c>
      <c r="B15" s="37"/>
      <c r="C15" s="28"/>
      <c r="D15" s="37"/>
      <c r="E15" s="28"/>
      <c r="F15" s="37"/>
      <c r="G15" s="28"/>
      <c r="H15" s="37"/>
      <c r="I15" s="28"/>
      <c r="J15" s="39"/>
      <c r="K15" s="40"/>
    </row>
    <row r="16" spans="1:11" ht="15.75">
      <c r="A16" s="4">
        <v>6</v>
      </c>
      <c r="B16" s="37"/>
      <c r="C16" s="28"/>
      <c r="D16" s="37"/>
      <c r="E16" s="28"/>
      <c r="F16" s="37"/>
      <c r="G16" s="28"/>
      <c r="H16" s="37"/>
      <c r="I16" s="28"/>
      <c r="J16" s="39"/>
      <c r="K16" s="40"/>
    </row>
    <row r="17" spans="1:11" ht="15.75">
      <c r="A17" s="4">
        <v>7</v>
      </c>
      <c r="B17" s="37"/>
      <c r="C17" s="28"/>
      <c r="D17" s="37"/>
      <c r="E17" s="28"/>
      <c r="F17" s="37"/>
      <c r="G17" s="28"/>
      <c r="H17" s="37"/>
      <c r="I17" s="28"/>
      <c r="J17" s="39"/>
      <c r="K17" s="40"/>
    </row>
    <row r="18" spans="1:11" ht="15.75">
      <c r="A18" s="4">
        <v>8</v>
      </c>
      <c r="B18" s="37"/>
      <c r="C18" s="28"/>
      <c r="D18" s="37"/>
      <c r="E18" s="28"/>
      <c r="F18" s="37"/>
      <c r="G18" s="28"/>
      <c r="H18" s="37"/>
      <c r="I18" s="28"/>
      <c r="J18" s="39"/>
      <c r="K18" s="40"/>
    </row>
    <row r="19" spans="1:11" ht="15.75">
      <c r="A19" s="4">
        <v>9</v>
      </c>
      <c r="B19" s="37"/>
      <c r="C19" s="28"/>
      <c r="D19" s="37"/>
      <c r="E19" s="28"/>
      <c r="F19" s="37"/>
      <c r="G19" s="28"/>
      <c r="H19" s="37"/>
      <c r="I19" s="28"/>
      <c r="J19" s="39"/>
      <c r="K19" s="40"/>
    </row>
    <row r="20" spans="1:11" ht="15.75">
      <c r="A20" s="4">
        <v>10</v>
      </c>
      <c r="B20" s="37"/>
      <c r="C20" s="28"/>
      <c r="D20" s="37"/>
      <c r="E20" s="28"/>
      <c r="F20" s="37"/>
      <c r="G20" s="28"/>
      <c r="H20" s="37"/>
      <c r="I20" s="28"/>
      <c r="J20" s="39"/>
      <c r="K20" s="40"/>
    </row>
    <row r="21" spans="1:10" ht="15.75">
      <c r="A21" s="4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>
      <c r="A22" s="4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5.75">
      <c r="A23" s="4"/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5.75">
      <c r="A24" s="930" t="s">
        <v>49</v>
      </c>
      <c r="B24" s="930"/>
      <c r="C24" s="930"/>
      <c r="D24" s="930"/>
      <c r="E24" s="930"/>
      <c r="F24" s="930"/>
      <c r="G24" s="930"/>
      <c r="H24" s="930"/>
      <c r="I24" s="930"/>
      <c r="J24" s="930"/>
    </row>
    <row r="25" spans="1:10" ht="15.75">
      <c r="A25" s="9"/>
      <c r="B25" s="41" t="s">
        <v>45</v>
      </c>
      <c r="C25" s="41"/>
      <c r="D25" s="927" t="s">
        <v>32</v>
      </c>
      <c r="E25" s="927"/>
      <c r="F25" s="927"/>
      <c r="G25" s="9"/>
      <c r="H25" s="9" t="s">
        <v>47</v>
      </c>
      <c r="I25" s="9"/>
      <c r="J25" s="9" t="s">
        <v>48</v>
      </c>
    </row>
    <row r="26" spans="1:11" ht="15.75">
      <c r="A26" s="4">
        <v>1</v>
      </c>
      <c r="B26" s="42"/>
      <c r="C26" s="43"/>
      <c r="D26" s="955"/>
      <c r="E26" s="955"/>
      <c r="F26" s="955"/>
      <c r="G26" s="15"/>
      <c r="H26" s="37"/>
      <c r="I26" s="15"/>
      <c r="J26" s="37"/>
      <c r="K26" s="38"/>
    </row>
    <row r="27" spans="1:11" ht="15.75">
      <c r="A27" s="4">
        <v>2</v>
      </c>
      <c r="B27" s="42"/>
      <c r="C27" s="43"/>
      <c r="D27" s="926"/>
      <c r="E27" s="926"/>
      <c r="F27" s="926"/>
      <c r="G27" s="15"/>
      <c r="H27" s="37"/>
      <c r="I27" s="15"/>
      <c r="J27" s="39"/>
      <c r="K27" s="40"/>
    </row>
    <row r="28" spans="1:11" ht="15.75">
      <c r="A28" s="4">
        <v>3</v>
      </c>
      <c r="B28" s="42"/>
      <c r="C28" s="43"/>
      <c r="D28" s="926"/>
      <c r="E28" s="926"/>
      <c r="F28" s="926"/>
      <c r="G28" s="15"/>
      <c r="H28" s="37"/>
      <c r="I28" s="15"/>
      <c r="J28" s="39"/>
      <c r="K28" s="40"/>
    </row>
    <row r="29" spans="1:11" ht="15.75">
      <c r="A29" s="4">
        <v>4</v>
      </c>
      <c r="B29" s="42"/>
      <c r="C29" s="43"/>
      <c r="D29" s="926"/>
      <c r="E29" s="926"/>
      <c r="F29" s="926"/>
      <c r="G29" s="15"/>
      <c r="H29" s="37"/>
      <c r="I29" s="15"/>
      <c r="J29" s="39"/>
      <c r="K29" s="40"/>
    </row>
    <row r="30" spans="1:11" ht="15.75">
      <c r="A30" s="4">
        <v>5</v>
      </c>
      <c r="B30" s="42"/>
      <c r="C30" s="43"/>
      <c r="D30" s="926"/>
      <c r="E30" s="926"/>
      <c r="F30" s="926"/>
      <c r="G30" s="15"/>
      <c r="H30" s="37"/>
      <c r="I30" s="15"/>
      <c r="J30" s="39"/>
      <c r="K30" s="40"/>
    </row>
    <row r="31" spans="1:11" ht="15.75">
      <c r="A31" s="4">
        <v>6</v>
      </c>
      <c r="B31" s="42"/>
      <c r="C31" s="43"/>
      <c r="D31" s="926"/>
      <c r="E31" s="926"/>
      <c r="F31" s="926"/>
      <c r="G31" s="15"/>
      <c r="H31" s="37"/>
      <c r="I31" s="15"/>
      <c r="J31" s="39"/>
      <c r="K31" s="40"/>
    </row>
    <row r="32" spans="1:11" ht="15.75">
      <c r="A32" s="4">
        <v>7</v>
      </c>
      <c r="B32" s="42"/>
      <c r="C32" s="43"/>
      <c r="D32" s="926"/>
      <c r="E32" s="926"/>
      <c r="F32" s="926"/>
      <c r="G32" s="15"/>
      <c r="H32" s="37"/>
      <c r="I32" s="15"/>
      <c r="J32" s="37"/>
      <c r="K32" s="38"/>
    </row>
    <row r="33" spans="1:11" ht="15.75">
      <c r="A33" s="4">
        <v>8</v>
      </c>
      <c r="B33" s="42"/>
      <c r="C33" s="43"/>
      <c r="D33" s="926"/>
      <c r="E33" s="926"/>
      <c r="F33" s="926"/>
      <c r="G33" s="15"/>
      <c r="H33" s="37"/>
      <c r="I33" s="15"/>
      <c r="J33" s="39"/>
      <c r="K33" s="40"/>
    </row>
    <row r="34" spans="1:11" ht="15.75">
      <c r="A34" s="4">
        <v>9</v>
      </c>
      <c r="B34" s="42"/>
      <c r="C34" s="43"/>
      <c r="D34" s="926"/>
      <c r="E34" s="926"/>
      <c r="F34" s="926"/>
      <c r="G34" s="15"/>
      <c r="H34" s="37"/>
      <c r="I34" s="15"/>
      <c r="J34" s="39"/>
      <c r="K34" s="40"/>
    </row>
    <row r="35" spans="1:11" ht="15.75">
      <c r="A35" s="4">
        <v>10</v>
      </c>
      <c r="B35" s="42"/>
      <c r="C35" s="43"/>
      <c r="D35" s="926"/>
      <c r="E35" s="926"/>
      <c r="F35" s="926"/>
      <c r="G35" s="15"/>
      <c r="H35" s="37"/>
      <c r="I35" s="15"/>
      <c r="J35" s="37"/>
      <c r="K35" s="38"/>
    </row>
    <row r="36" spans="1:10" ht="15.7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.75">
      <c r="A37" s="927"/>
      <c r="B37" s="927"/>
      <c r="C37" s="927"/>
      <c r="D37" s="927"/>
      <c r="E37" s="9"/>
      <c r="F37" s="29"/>
      <c r="G37" s="9"/>
      <c r="H37" s="9"/>
      <c r="I37" s="9"/>
      <c r="J37" s="9"/>
    </row>
    <row r="38" ht="15">
      <c r="B38" s="2" t="s">
        <v>50</v>
      </c>
    </row>
    <row r="39" ht="15">
      <c r="B39" s="1"/>
    </row>
    <row r="40" ht="15">
      <c r="B40" s="2" t="s">
        <v>50</v>
      </c>
    </row>
    <row r="41" ht="12.75">
      <c r="A41" s="3"/>
    </row>
    <row r="43" spans="1:11" ht="15.75">
      <c r="A43" s="934"/>
      <c r="B43" s="934"/>
      <c r="C43" s="29"/>
      <c r="D43" s="29"/>
      <c r="E43" s="29"/>
      <c r="F43" s="29"/>
      <c r="G43" s="29"/>
      <c r="H43" s="44"/>
      <c r="I43" s="29"/>
      <c r="J43" s="45"/>
      <c r="K43" s="45"/>
    </row>
    <row r="44" spans="1:11" ht="15.75">
      <c r="A44" s="44"/>
      <c r="B44" s="29"/>
      <c r="C44" s="29"/>
      <c r="D44" s="29"/>
      <c r="E44" s="29"/>
      <c r="F44" s="29"/>
      <c r="G44" s="29"/>
      <c r="H44" s="44"/>
      <c r="I44" s="29"/>
      <c r="J44" s="45"/>
      <c r="K44" s="45"/>
    </row>
    <row r="45" spans="1:11" ht="15.75">
      <c r="A45" s="29"/>
      <c r="B45" s="29"/>
      <c r="C45" s="29"/>
      <c r="D45" s="29"/>
      <c r="E45" s="29"/>
      <c r="F45" s="29"/>
      <c r="G45" s="29"/>
      <c r="H45" s="935"/>
      <c r="I45" s="935"/>
      <c r="J45" s="935"/>
      <c r="K45" s="45"/>
    </row>
    <row r="46" spans="1:11" ht="15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45"/>
    </row>
    <row r="47" spans="1:11" ht="15.75">
      <c r="A47" s="936"/>
      <c r="B47" s="936"/>
      <c r="C47" s="936"/>
      <c r="D47" s="936"/>
      <c r="E47" s="936"/>
      <c r="F47" s="936"/>
      <c r="G47" s="936"/>
      <c r="H47" s="936"/>
      <c r="I47" s="936"/>
      <c r="J47" s="936"/>
      <c r="K47" s="45"/>
    </row>
    <row r="48" spans="1:11" ht="15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45"/>
    </row>
    <row r="49" spans="1:11" ht="15.75">
      <c r="A49" s="31"/>
      <c r="B49" s="28"/>
      <c r="C49" s="28"/>
      <c r="D49" s="28"/>
      <c r="E49" s="28"/>
      <c r="F49" s="28"/>
      <c r="G49" s="28"/>
      <c r="H49" s="28"/>
      <c r="I49" s="28"/>
      <c r="J49" s="28"/>
      <c r="K49" s="45"/>
    </row>
    <row r="50" spans="1:11" ht="15.75">
      <c r="A50" s="31"/>
      <c r="B50" s="28"/>
      <c r="C50" s="28"/>
      <c r="D50" s="28"/>
      <c r="E50" s="28"/>
      <c r="F50" s="28"/>
      <c r="G50" s="28"/>
      <c r="H50" s="28"/>
      <c r="I50" s="28"/>
      <c r="J50" s="28"/>
      <c r="K50" s="45"/>
    </row>
    <row r="51" spans="1:11" ht="15.75">
      <c r="A51" s="31"/>
      <c r="B51" s="28"/>
      <c r="C51" s="28"/>
      <c r="D51" s="28"/>
      <c r="E51" s="28"/>
      <c r="F51" s="28"/>
      <c r="G51" s="28"/>
      <c r="H51" s="28"/>
      <c r="I51" s="28"/>
      <c r="J51" s="28"/>
      <c r="K51" s="45"/>
    </row>
    <row r="52" spans="1:11" ht="15.75">
      <c r="A52" s="31"/>
      <c r="B52" s="28"/>
      <c r="C52" s="28"/>
      <c r="D52" s="28"/>
      <c r="E52" s="28"/>
      <c r="F52" s="28"/>
      <c r="G52" s="28"/>
      <c r="H52" s="28"/>
      <c r="I52" s="28"/>
      <c r="J52" s="28"/>
      <c r="K52" s="45"/>
    </row>
    <row r="53" spans="1:11" ht="15.75">
      <c r="A53" s="31"/>
      <c r="B53" s="28"/>
      <c r="C53" s="28"/>
      <c r="D53" s="28"/>
      <c r="E53" s="28"/>
      <c r="F53" s="28"/>
      <c r="G53" s="28"/>
      <c r="H53" s="28"/>
      <c r="I53" s="28"/>
      <c r="J53" s="28"/>
      <c r="K53" s="45"/>
    </row>
    <row r="54" spans="1:11" ht="15.75">
      <c r="A54" s="31"/>
      <c r="B54" s="28"/>
      <c r="C54" s="28"/>
      <c r="D54" s="28"/>
      <c r="E54" s="28"/>
      <c r="F54" s="28"/>
      <c r="G54" s="28"/>
      <c r="H54" s="28"/>
      <c r="I54" s="28"/>
      <c r="J54" s="28"/>
      <c r="K54" s="45"/>
    </row>
    <row r="55" spans="1:11" ht="15.75">
      <c r="A55" s="31"/>
      <c r="B55" s="28"/>
      <c r="C55" s="28"/>
      <c r="D55" s="28"/>
      <c r="E55" s="28"/>
      <c r="F55" s="28"/>
      <c r="G55" s="28"/>
      <c r="H55" s="28"/>
      <c r="I55" s="28"/>
      <c r="J55" s="28"/>
      <c r="K55" s="45"/>
    </row>
    <row r="56" spans="1:11" ht="15.75">
      <c r="A56" s="31"/>
      <c r="B56" s="28"/>
      <c r="C56" s="28"/>
      <c r="D56" s="28"/>
      <c r="E56" s="28"/>
      <c r="F56" s="28"/>
      <c r="G56" s="28"/>
      <c r="H56" s="28"/>
      <c r="I56" s="28"/>
      <c r="J56" s="28"/>
      <c r="K56" s="45"/>
    </row>
    <row r="57" spans="1:11" ht="15.75">
      <c r="A57" s="31"/>
      <c r="B57" s="28"/>
      <c r="C57" s="28"/>
      <c r="D57" s="28"/>
      <c r="E57" s="28"/>
      <c r="F57" s="28"/>
      <c r="G57" s="28"/>
      <c r="H57" s="28"/>
      <c r="I57" s="28"/>
      <c r="J57" s="28"/>
      <c r="K57" s="45"/>
    </row>
    <row r="58" spans="1:11" ht="15.75">
      <c r="A58" s="31"/>
      <c r="B58" s="28"/>
      <c r="C58" s="28"/>
      <c r="D58" s="28"/>
      <c r="E58" s="28"/>
      <c r="F58" s="28"/>
      <c r="G58" s="28"/>
      <c r="H58" s="28"/>
      <c r="I58" s="28"/>
      <c r="J58" s="28"/>
      <c r="K58" s="45"/>
    </row>
    <row r="59" spans="1:11" ht="15.75">
      <c r="A59" s="936"/>
      <c r="B59" s="936"/>
      <c r="C59" s="936"/>
      <c r="D59" s="936"/>
      <c r="E59" s="936"/>
      <c r="F59" s="936"/>
      <c r="G59" s="936"/>
      <c r="H59" s="936"/>
      <c r="I59" s="936"/>
      <c r="J59" s="936"/>
      <c r="K59" s="45"/>
    </row>
    <row r="60" spans="1:11" ht="15.75">
      <c r="A60" s="29"/>
      <c r="B60" s="44"/>
      <c r="C60" s="44"/>
      <c r="D60" s="933"/>
      <c r="E60" s="933"/>
      <c r="F60" s="933"/>
      <c r="G60" s="29"/>
      <c r="H60" s="29"/>
      <c r="I60" s="29"/>
      <c r="J60" s="29"/>
      <c r="K60" s="45"/>
    </row>
    <row r="61" spans="1:11" ht="15.75">
      <c r="A61" s="31"/>
      <c r="B61" s="43"/>
      <c r="C61" s="43"/>
      <c r="D61" s="952"/>
      <c r="E61" s="952"/>
      <c r="F61" s="952"/>
      <c r="G61" s="28"/>
      <c r="H61" s="28"/>
      <c r="I61" s="28"/>
      <c r="J61" s="28"/>
      <c r="K61" s="45"/>
    </row>
    <row r="62" spans="1:11" ht="15.75">
      <c r="A62" s="31"/>
      <c r="B62" s="43"/>
      <c r="C62" s="43"/>
      <c r="D62" s="952"/>
      <c r="E62" s="952"/>
      <c r="F62" s="952"/>
      <c r="G62" s="28"/>
      <c r="H62" s="28"/>
      <c r="I62" s="28"/>
      <c r="J62" s="28"/>
      <c r="K62" s="45"/>
    </row>
    <row r="63" spans="1:11" ht="15.75">
      <c r="A63" s="31"/>
      <c r="B63" s="43"/>
      <c r="C63" s="43"/>
      <c r="D63" s="952"/>
      <c r="E63" s="952"/>
      <c r="F63" s="952"/>
      <c r="G63" s="28"/>
      <c r="H63" s="28"/>
      <c r="I63" s="28"/>
      <c r="J63" s="28"/>
      <c r="K63" s="45"/>
    </row>
    <row r="64" spans="1:11" ht="15.75">
      <c r="A64" s="31"/>
      <c r="B64" s="43"/>
      <c r="C64" s="43"/>
      <c r="D64" s="952"/>
      <c r="E64" s="952"/>
      <c r="F64" s="952"/>
      <c r="G64" s="28"/>
      <c r="H64" s="28"/>
      <c r="I64" s="28"/>
      <c r="J64" s="28"/>
      <c r="K64" s="45"/>
    </row>
    <row r="65" spans="1:11" ht="15.75">
      <c r="A65" s="31"/>
      <c r="B65" s="43"/>
      <c r="C65" s="43"/>
      <c r="D65" s="952"/>
      <c r="E65" s="952"/>
      <c r="F65" s="952"/>
      <c r="G65" s="28"/>
      <c r="H65" s="28"/>
      <c r="I65" s="28"/>
      <c r="J65" s="28"/>
      <c r="K65" s="45"/>
    </row>
    <row r="66" spans="1:11" ht="15.75">
      <c r="A66" s="31"/>
      <c r="B66" s="43"/>
      <c r="C66" s="43"/>
      <c r="D66" s="952"/>
      <c r="E66" s="952"/>
      <c r="F66" s="952"/>
      <c r="G66" s="28"/>
      <c r="H66" s="28"/>
      <c r="I66" s="28"/>
      <c r="J66" s="28"/>
      <c r="K66" s="45"/>
    </row>
    <row r="67" spans="1:11" ht="15.75">
      <c r="A67" s="31"/>
      <c r="B67" s="43"/>
      <c r="C67" s="43"/>
      <c r="D67" s="952"/>
      <c r="E67" s="952"/>
      <c r="F67" s="952"/>
      <c r="G67" s="28"/>
      <c r="H67" s="28"/>
      <c r="I67" s="28"/>
      <c r="J67" s="28"/>
      <c r="K67" s="45"/>
    </row>
    <row r="68" spans="1:11" ht="15.75">
      <c r="A68" s="31"/>
      <c r="B68" s="43"/>
      <c r="C68" s="43"/>
      <c r="D68" s="952"/>
      <c r="E68" s="952"/>
      <c r="F68" s="952"/>
      <c r="G68" s="28"/>
      <c r="H68" s="28"/>
      <c r="I68" s="28"/>
      <c r="J68" s="28"/>
      <c r="K68" s="45"/>
    </row>
    <row r="69" spans="1:11" ht="15.75">
      <c r="A69" s="31"/>
      <c r="B69" s="43"/>
      <c r="C69" s="43"/>
      <c r="D69" s="952"/>
      <c r="E69" s="952"/>
      <c r="F69" s="952"/>
      <c r="G69" s="28"/>
      <c r="H69" s="28"/>
      <c r="I69" s="28"/>
      <c r="J69" s="28"/>
      <c r="K69" s="45"/>
    </row>
    <row r="70" spans="1:11" ht="15.75">
      <c r="A70" s="31"/>
      <c r="B70" s="43"/>
      <c r="C70" s="43"/>
      <c r="D70" s="952"/>
      <c r="E70" s="952"/>
      <c r="F70" s="952"/>
      <c r="G70" s="28"/>
      <c r="H70" s="28"/>
      <c r="I70" s="28"/>
      <c r="J70" s="28"/>
      <c r="K70" s="45"/>
    </row>
    <row r="71" spans="1:11" ht="15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45"/>
    </row>
    <row r="72" spans="1:11" ht="15.75">
      <c r="A72" s="933"/>
      <c r="B72" s="933"/>
      <c r="C72" s="933"/>
      <c r="D72" s="933"/>
      <c r="E72" s="29"/>
      <c r="F72" s="29"/>
      <c r="G72" s="29"/>
      <c r="H72" s="29"/>
      <c r="I72" s="29"/>
      <c r="J72" s="29"/>
      <c r="K72" s="45"/>
    </row>
    <row r="73" spans="1:11" ht="15">
      <c r="A73" s="45"/>
      <c r="B73" s="8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5">
      <c r="A74" s="45"/>
      <c r="B74" s="46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5">
      <c r="A75" s="45"/>
      <c r="B75" s="46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5">
      <c r="A76" s="45"/>
      <c r="B76" s="8"/>
      <c r="C76" s="45"/>
      <c r="D76" s="45"/>
      <c r="E76" s="45"/>
      <c r="F76" s="45"/>
      <c r="G76" s="45"/>
      <c r="H76" s="45"/>
      <c r="I76" s="45"/>
      <c r="J76" s="45"/>
      <c r="K76" s="45"/>
    </row>
  </sheetData>
  <mergeCells count="33">
    <mergeCell ref="D25:F25"/>
    <mergeCell ref="A4:B4"/>
    <mergeCell ref="H6:J6"/>
    <mergeCell ref="A9:J9"/>
    <mergeCell ref="A24:J24"/>
    <mergeCell ref="B7:K7"/>
    <mergeCell ref="D26:F26"/>
    <mergeCell ref="D27:F27"/>
    <mergeCell ref="D28:F28"/>
    <mergeCell ref="D29:F29"/>
    <mergeCell ref="D34:F34"/>
    <mergeCell ref="D35:F35"/>
    <mergeCell ref="A37:D37"/>
    <mergeCell ref="D30:F30"/>
    <mergeCell ref="D31:F31"/>
    <mergeCell ref="D32:F32"/>
    <mergeCell ref="D33:F33"/>
    <mergeCell ref="A43:B43"/>
    <mergeCell ref="H45:J45"/>
    <mergeCell ref="A47:J47"/>
    <mergeCell ref="A59:J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A72:D72"/>
  </mergeCells>
  <printOptions/>
  <pageMargins left="0.75" right="0.75" top="1" bottom="1" header="0.5" footer="0.5"/>
  <pageSetup horizontalDpi="600" verticalDpi="600" orientation="portrait" paperSize="9" scale="86" r:id="rId3"/>
  <headerFooter alignWithMargins="0">
    <oddFooter>&amp;R&amp;"Times New Roman,обычный"&amp;8 &amp;7 2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7"/>
  <sheetViews>
    <sheetView zoomScale="75" zoomScaleNormal="75" workbookViewId="0" topLeftCell="A37">
      <selection activeCell="L19" sqref="L19"/>
    </sheetView>
  </sheetViews>
  <sheetFormatPr defaultColWidth="9.140625" defaultRowHeight="12.75"/>
  <cols>
    <col min="1" max="1" width="36.57421875" style="1" customWidth="1"/>
    <col min="2" max="2" width="15.57421875" style="1" customWidth="1"/>
    <col min="3" max="3" width="14.28125" style="1" customWidth="1"/>
    <col min="4" max="4" width="15.140625" style="1" customWidth="1"/>
    <col min="5" max="5" width="14.28125" style="1" customWidth="1"/>
    <col min="6" max="6" width="15.00390625" style="1" customWidth="1"/>
    <col min="7" max="7" width="13.421875" style="1" customWidth="1"/>
    <col min="8" max="8" width="15.00390625" style="1" customWidth="1"/>
    <col min="9" max="9" width="10.8515625" style="1" customWidth="1"/>
    <col min="10" max="16384" width="9.140625" style="1" customWidth="1"/>
  </cols>
  <sheetData>
    <row r="1" spans="1:9" ht="15.75">
      <c r="A1" s="983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B1" s="965"/>
      <c r="C1" s="965"/>
      <c r="D1" s="965"/>
      <c r="E1" s="965"/>
      <c r="F1" s="965"/>
      <c r="G1" s="41"/>
      <c r="I1" s="34"/>
    </row>
    <row r="2" spans="1:9" ht="15.75">
      <c r="A2" s="983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B2" s="965"/>
      <c r="C2" s="965"/>
      <c r="D2" s="965"/>
      <c r="E2" s="965"/>
      <c r="F2" s="965"/>
      <c r="G2" s="41"/>
      <c r="H2" s="9"/>
      <c r="I2" s="34"/>
    </row>
    <row r="3" spans="1:9" ht="15">
      <c r="A3" s="1001" t="s">
        <v>430</v>
      </c>
      <c r="B3" s="1001"/>
      <c r="C3" s="1001"/>
      <c r="D3" s="1001"/>
      <c r="E3" s="1001"/>
      <c r="F3" s="1001"/>
      <c r="G3" s="1001"/>
      <c r="H3" s="824" t="s">
        <v>681</v>
      </c>
      <c r="I3" s="1001"/>
    </row>
    <row r="4" spans="7:9" ht="15.75">
      <c r="G4" s="558"/>
      <c r="H4" s="558"/>
      <c r="I4" s="558"/>
    </row>
    <row r="5" spans="1:9" ht="15" customHeight="1">
      <c r="A5" s="1165" t="s">
        <v>431</v>
      </c>
      <c r="B5" s="1165"/>
      <c r="C5" s="1165"/>
      <c r="D5" s="1165"/>
      <c r="E5" s="1165"/>
      <c r="F5" s="1165"/>
      <c r="G5" s="1165"/>
      <c r="H5" s="1165"/>
      <c r="I5" s="1165"/>
    </row>
    <row r="6" spans="1:9" ht="15">
      <c r="A6" s="559"/>
      <c r="B6" s="560"/>
      <c r="C6" s="561"/>
      <c r="D6" s="562"/>
      <c r="E6" s="562"/>
      <c r="F6" s="562"/>
      <c r="G6" s="562"/>
      <c r="H6" s="1167" t="s">
        <v>91</v>
      </c>
      <c r="I6" s="1167"/>
    </row>
    <row r="7" spans="1:9" ht="15.75">
      <c r="A7" s="1168" t="s">
        <v>432</v>
      </c>
      <c r="B7" s="1168" t="s">
        <v>433</v>
      </c>
      <c r="C7" s="1168"/>
      <c r="D7" s="1168"/>
      <c r="E7" s="1168"/>
      <c r="F7" s="1168"/>
      <c r="G7" s="1168"/>
      <c r="H7" s="1168"/>
      <c r="I7" s="1168" t="s">
        <v>83</v>
      </c>
    </row>
    <row r="8" spans="1:9" ht="31.5">
      <c r="A8" s="1169"/>
      <c r="B8" s="563" t="s">
        <v>434</v>
      </c>
      <c r="C8" s="563" t="s">
        <v>435</v>
      </c>
      <c r="D8" s="563" t="s">
        <v>436</v>
      </c>
      <c r="E8" s="563" t="s">
        <v>425</v>
      </c>
      <c r="F8" s="563" t="s">
        <v>426</v>
      </c>
      <c r="G8" s="563" t="s">
        <v>437</v>
      </c>
      <c r="H8" s="563" t="s">
        <v>438</v>
      </c>
      <c r="I8" s="1170"/>
    </row>
    <row r="9" spans="1:9" ht="15.75">
      <c r="A9" s="564">
        <v>1</v>
      </c>
      <c r="B9" s="564">
        <v>2</v>
      </c>
      <c r="C9" s="564">
        <v>3</v>
      </c>
      <c r="D9" s="564">
        <v>4</v>
      </c>
      <c r="E9" s="564">
        <v>5</v>
      </c>
      <c r="F9" s="564">
        <v>6</v>
      </c>
      <c r="G9" s="564">
        <v>7</v>
      </c>
      <c r="H9" s="564">
        <v>8</v>
      </c>
      <c r="I9" s="564">
        <v>9</v>
      </c>
    </row>
    <row r="10" spans="1:9" ht="15.75">
      <c r="A10" s="564" t="s">
        <v>439</v>
      </c>
      <c r="B10" s="565"/>
      <c r="C10" s="565"/>
      <c r="D10" s="565"/>
      <c r="E10" s="565"/>
      <c r="F10" s="565"/>
      <c r="G10" s="565"/>
      <c r="H10" s="565"/>
      <c r="I10" s="566"/>
    </row>
    <row r="11" spans="1:9" ht="15.75">
      <c r="A11" s="567" t="s">
        <v>440</v>
      </c>
      <c r="B11" s="568"/>
      <c r="C11" s="568"/>
      <c r="D11" s="568"/>
      <c r="E11" s="568"/>
      <c r="F11" s="568"/>
      <c r="G11" s="568"/>
      <c r="H11" s="568"/>
      <c r="I11" s="569">
        <f aca="true" t="shared" si="0" ref="I11:I22">SUM(B11:H11)</f>
        <v>0</v>
      </c>
    </row>
    <row r="12" spans="1:9" ht="15.75">
      <c r="A12" s="570" t="s">
        <v>168</v>
      </c>
      <c r="B12" s="568"/>
      <c r="C12" s="568"/>
      <c r="D12" s="568"/>
      <c r="E12" s="568"/>
      <c r="F12" s="568"/>
      <c r="G12" s="568"/>
      <c r="H12" s="568"/>
      <c r="I12" s="569">
        <f t="shared" si="0"/>
        <v>0</v>
      </c>
    </row>
    <row r="13" spans="1:9" ht="15.75">
      <c r="A13" s="567" t="s">
        <v>441</v>
      </c>
      <c r="B13" s="568"/>
      <c r="C13" s="568"/>
      <c r="D13" s="568"/>
      <c r="E13" s="568"/>
      <c r="F13" s="568"/>
      <c r="G13" s="568"/>
      <c r="H13" s="568"/>
      <c r="I13" s="569">
        <f t="shared" si="0"/>
        <v>0</v>
      </c>
    </row>
    <row r="14" spans="1:9" ht="15.75">
      <c r="A14" s="570" t="s">
        <v>168</v>
      </c>
      <c r="B14" s="571"/>
      <c r="C14" s="571"/>
      <c r="D14" s="571"/>
      <c r="E14" s="571"/>
      <c r="F14" s="571"/>
      <c r="G14" s="571"/>
      <c r="H14" s="571"/>
      <c r="I14" s="569">
        <f t="shared" si="0"/>
        <v>0</v>
      </c>
    </row>
    <row r="15" spans="1:9" ht="31.5">
      <c r="A15" s="567" t="s">
        <v>442</v>
      </c>
      <c r="B15" s="568"/>
      <c r="C15" s="571"/>
      <c r="D15" s="568"/>
      <c r="E15" s="571"/>
      <c r="F15" s="568"/>
      <c r="G15" s="571"/>
      <c r="H15" s="568"/>
      <c r="I15" s="569">
        <f t="shared" si="0"/>
        <v>0</v>
      </c>
    </row>
    <row r="16" spans="1:9" ht="15.75">
      <c r="A16" s="570" t="s">
        <v>168</v>
      </c>
      <c r="B16" s="568"/>
      <c r="C16" s="571"/>
      <c r="D16" s="568"/>
      <c r="E16" s="571"/>
      <c r="F16" s="568"/>
      <c r="G16" s="571"/>
      <c r="H16" s="568"/>
      <c r="I16" s="569"/>
    </row>
    <row r="17" spans="1:9" ht="15.75">
      <c r="A17" s="567" t="s">
        <v>443</v>
      </c>
      <c r="B17" s="568"/>
      <c r="C17" s="571"/>
      <c r="D17" s="568"/>
      <c r="E17" s="571"/>
      <c r="F17" s="568"/>
      <c r="G17" s="571"/>
      <c r="H17" s="568"/>
      <c r="I17" s="569">
        <f t="shared" si="0"/>
        <v>0</v>
      </c>
    </row>
    <row r="18" spans="1:9" ht="15.75">
      <c r="A18" s="570" t="s">
        <v>168</v>
      </c>
      <c r="B18" s="568"/>
      <c r="C18" s="571"/>
      <c r="D18" s="568"/>
      <c r="E18" s="571"/>
      <c r="F18" s="568"/>
      <c r="G18" s="571"/>
      <c r="H18" s="568"/>
      <c r="I18" s="569"/>
    </row>
    <row r="19" spans="1:9" ht="47.25">
      <c r="A19" s="567" t="s">
        <v>444</v>
      </c>
      <c r="B19" s="571"/>
      <c r="C19" s="571"/>
      <c r="D19" s="571"/>
      <c r="E19" s="571"/>
      <c r="F19" s="571"/>
      <c r="G19" s="571"/>
      <c r="H19" s="571"/>
      <c r="I19" s="569">
        <f t="shared" si="0"/>
        <v>0</v>
      </c>
    </row>
    <row r="20" spans="1:9" ht="15.75">
      <c r="A20" s="570" t="s">
        <v>168</v>
      </c>
      <c r="B20" s="568"/>
      <c r="C20" s="571"/>
      <c r="D20" s="568"/>
      <c r="E20" s="571"/>
      <c r="F20" s="568"/>
      <c r="G20" s="571"/>
      <c r="H20" s="568"/>
      <c r="I20" s="569">
        <f t="shared" si="0"/>
        <v>0</v>
      </c>
    </row>
    <row r="21" spans="1:9" ht="31.5" customHeight="1">
      <c r="A21" s="572" t="s">
        <v>445</v>
      </c>
      <c r="B21" s="569">
        <f aca="true" t="shared" si="1" ref="B21:H21">B11+B13+B15+B17+B20</f>
        <v>0</v>
      </c>
      <c r="C21" s="569">
        <f t="shared" si="1"/>
        <v>0</v>
      </c>
      <c r="D21" s="569">
        <f t="shared" si="1"/>
        <v>0</v>
      </c>
      <c r="E21" s="569">
        <f t="shared" si="1"/>
        <v>0</v>
      </c>
      <c r="F21" s="569">
        <f t="shared" si="1"/>
        <v>0</v>
      </c>
      <c r="G21" s="569">
        <f t="shared" si="1"/>
        <v>0</v>
      </c>
      <c r="H21" s="569">
        <f t="shared" si="1"/>
        <v>0</v>
      </c>
      <c r="I21" s="569">
        <f t="shared" si="0"/>
        <v>0</v>
      </c>
    </row>
    <row r="22" spans="1:9" ht="15.75">
      <c r="A22" s="570" t="s">
        <v>168</v>
      </c>
      <c r="B22" s="573">
        <f aca="true" t="shared" si="2" ref="B22:H22">B12+B14+B19</f>
        <v>0</v>
      </c>
      <c r="C22" s="573">
        <f t="shared" si="2"/>
        <v>0</v>
      </c>
      <c r="D22" s="573">
        <f t="shared" si="2"/>
        <v>0</v>
      </c>
      <c r="E22" s="573">
        <f t="shared" si="2"/>
        <v>0</v>
      </c>
      <c r="F22" s="573">
        <f t="shared" si="2"/>
        <v>0</v>
      </c>
      <c r="G22" s="573">
        <f t="shared" si="2"/>
        <v>0</v>
      </c>
      <c r="H22" s="573">
        <f t="shared" si="2"/>
        <v>0</v>
      </c>
      <c r="I22" s="569">
        <f t="shared" si="0"/>
        <v>0</v>
      </c>
    </row>
    <row r="23" spans="1:9" ht="15.75">
      <c r="A23" s="574"/>
      <c r="B23" s="575"/>
      <c r="C23" s="575"/>
      <c r="D23" s="575"/>
      <c r="E23" s="575"/>
      <c r="F23" s="575"/>
      <c r="G23" s="575"/>
      <c r="H23" s="575"/>
      <c r="I23" s="575"/>
    </row>
    <row r="24" spans="2:9" ht="15.75">
      <c r="B24" s="575"/>
      <c r="C24" s="575"/>
      <c r="D24" s="575"/>
      <c r="E24" s="575"/>
      <c r="F24" s="575"/>
      <c r="G24" s="575"/>
      <c r="H24" s="575"/>
      <c r="I24" s="575"/>
    </row>
    <row r="25" spans="1:9" ht="15.75">
      <c r="A25" s="574"/>
      <c r="B25" s="575"/>
      <c r="C25" s="575"/>
      <c r="D25" s="575"/>
      <c r="E25" s="575"/>
      <c r="F25" s="575"/>
      <c r="G25" s="575"/>
      <c r="H25" s="575"/>
      <c r="I25" s="575"/>
    </row>
    <row r="26" spans="1:9" ht="15.75">
      <c r="A26" s="574"/>
      <c r="B26" s="575"/>
      <c r="C26" s="575"/>
      <c r="D26" s="575"/>
      <c r="E26" s="575"/>
      <c r="F26" s="575"/>
      <c r="G26" s="575"/>
      <c r="H26" s="575"/>
      <c r="I26" s="575"/>
    </row>
    <row r="27" spans="1:9" ht="15.75">
      <c r="A27" s="574"/>
      <c r="B27" s="575"/>
      <c r="C27" s="575"/>
      <c r="D27" s="575"/>
      <c r="E27" s="575"/>
      <c r="F27" s="575"/>
      <c r="G27" s="575"/>
      <c r="H27" s="575"/>
      <c r="I27" s="575"/>
    </row>
    <row r="28" spans="1:9" ht="15.75">
      <c r="A28" s="574"/>
      <c r="B28" s="575"/>
      <c r="C28" s="575"/>
      <c r="D28" s="575"/>
      <c r="E28" s="575"/>
      <c r="F28" s="575"/>
      <c r="G28" s="575"/>
      <c r="H28" s="575"/>
      <c r="I28" s="575"/>
    </row>
    <row r="29" spans="1:9" ht="15.75">
      <c r="A29" s="574"/>
      <c r="B29" s="575"/>
      <c r="C29" s="575"/>
      <c r="D29" s="575"/>
      <c r="E29" s="575"/>
      <c r="F29" s="575"/>
      <c r="G29" s="575"/>
      <c r="H29" s="575"/>
      <c r="I29" s="575"/>
    </row>
    <row r="30" spans="1:9" ht="15.75">
      <c r="A30" s="574"/>
      <c r="B30" s="575"/>
      <c r="C30" s="575"/>
      <c r="D30" s="575"/>
      <c r="E30" s="575"/>
      <c r="F30" s="575"/>
      <c r="G30" s="575"/>
      <c r="H30" s="575"/>
      <c r="I30" s="575"/>
    </row>
    <row r="31" spans="1:9" ht="15.75">
      <c r="A31" s="574"/>
      <c r="B31" s="575"/>
      <c r="C31" s="575"/>
      <c r="D31" s="575"/>
      <c r="E31" s="575"/>
      <c r="F31" s="575"/>
      <c r="G31" s="575"/>
      <c r="H31" s="575"/>
      <c r="I31" s="575"/>
    </row>
    <row r="32" spans="1:9" ht="15.75">
      <c r="A32" s="574"/>
      <c r="B32" s="575"/>
      <c r="C32" s="575"/>
      <c r="D32" s="575"/>
      <c r="E32" s="575"/>
      <c r="F32" s="575"/>
      <c r="G32" s="575"/>
      <c r="H32" s="575"/>
      <c r="I32" s="575"/>
    </row>
    <row r="33" spans="1:9" ht="15.75">
      <c r="A33" s="574"/>
      <c r="B33" s="575"/>
      <c r="C33" s="575"/>
      <c r="D33" s="575"/>
      <c r="E33" s="575"/>
      <c r="F33" s="575"/>
      <c r="G33" s="575"/>
      <c r="H33" s="575"/>
      <c r="I33" s="575"/>
    </row>
    <row r="34" spans="1:9" ht="15.75">
      <c r="A34" s="574"/>
      <c r="B34" s="575"/>
      <c r="C34" s="575"/>
      <c r="D34" s="575"/>
      <c r="E34" s="575"/>
      <c r="F34" s="575"/>
      <c r="G34" s="575"/>
      <c r="H34" s="575"/>
      <c r="I34" s="575"/>
    </row>
    <row r="35" spans="1:9" ht="15.75">
      <c r="A35" s="574"/>
      <c r="B35" s="575"/>
      <c r="C35" s="575"/>
      <c r="D35" s="575"/>
      <c r="E35" s="575"/>
      <c r="F35" s="575"/>
      <c r="G35" s="575"/>
      <c r="H35" s="575"/>
      <c r="I35" s="576"/>
    </row>
    <row r="36" spans="1:9" ht="15.75">
      <c r="A36" s="577"/>
      <c r="B36" s="578"/>
      <c r="C36" s="578"/>
      <c r="D36" s="578"/>
      <c r="E36" s="575"/>
      <c r="F36" s="575"/>
      <c r="G36" s="575"/>
      <c r="H36" s="575"/>
      <c r="I36" s="575"/>
    </row>
    <row r="37" spans="1:9" ht="15" customHeight="1">
      <c r="A37" s="1165" t="s">
        <v>446</v>
      </c>
      <c r="B37" s="1165"/>
      <c r="C37" s="1165"/>
      <c r="D37" s="1165"/>
      <c r="E37" s="1165"/>
      <c r="F37" s="1165"/>
      <c r="G37" s="1165"/>
      <c r="H37" s="1165"/>
      <c r="I37" s="1165"/>
    </row>
    <row r="38" spans="1:9" ht="15">
      <c r="A38" s="559"/>
      <c r="B38" s="560" t="s">
        <v>447</v>
      </c>
      <c r="C38" s="561"/>
      <c r="D38" s="562"/>
      <c r="E38" s="562"/>
      <c r="F38" s="562"/>
      <c r="G38" s="562"/>
      <c r="H38" s="1166" t="s">
        <v>91</v>
      </c>
      <c r="I38" s="1166"/>
    </row>
    <row r="39" spans="1:9" ht="15.75">
      <c r="A39" s="564">
        <v>1</v>
      </c>
      <c r="B39" s="564">
        <v>2</v>
      </c>
      <c r="C39" s="564">
        <v>3</v>
      </c>
      <c r="D39" s="564">
        <v>4</v>
      </c>
      <c r="E39" s="564">
        <v>5</v>
      </c>
      <c r="F39" s="564">
        <v>6</v>
      </c>
      <c r="G39" s="564">
        <v>7</v>
      </c>
      <c r="H39" s="564">
        <v>8</v>
      </c>
      <c r="I39" s="564">
        <v>9</v>
      </c>
    </row>
    <row r="40" spans="1:9" ht="15.75">
      <c r="A40" s="564" t="s">
        <v>448</v>
      </c>
      <c r="B40" s="579"/>
      <c r="C40" s="579"/>
      <c r="D40" s="579"/>
      <c r="E40" s="579"/>
      <c r="F40" s="579"/>
      <c r="G40" s="579"/>
      <c r="H40" s="579"/>
      <c r="I40" s="580"/>
    </row>
    <row r="41" spans="1:9" ht="33.75" customHeight="1">
      <c r="A41" s="567" t="s">
        <v>449</v>
      </c>
      <c r="B41" s="568"/>
      <c r="C41" s="568"/>
      <c r="D41" s="568"/>
      <c r="E41" s="568"/>
      <c r="F41" s="568"/>
      <c r="G41" s="568"/>
      <c r="H41" s="568"/>
      <c r="I41" s="569">
        <f aca="true" t="shared" si="3" ref="I41:I58">SUM(B41:H41)</f>
        <v>0</v>
      </c>
    </row>
    <row r="42" spans="1:9" ht="31.5" customHeight="1">
      <c r="A42" s="567" t="s">
        <v>450</v>
      </c>
      <c r="B42" s="568"/>
      <c r="C42" s="568"/>
      <c r="D42" s="568"/>
      <c r="E42" s="568"/>
      <c r="F42" s="568"/>
      <c r="G42" s="568"/>
      <c r="H42" s="568"/>
      <c r="I42" s="569">
        <f t="shared" si="3"/>
        <v>0</v>
      </c>
    </row>
    <row r="43" spans="1:9" ht="15.75" customHeight="1">
      <c r="A43" s="567" t="s">
        <v>451</v>
      </c>
      <c r="B43" s="569"/>
      <c r="C43" s="569"/>
      <c r="D43" s="569"/>
      <c r="E43" s="569"/>
      <c r="F43" s="569"/>
      <c r="G43" s="569"/>
      <c r="H43" s="569"/>
      <c r="I43" s="569">
        <f t="shared" si="3"/>
        <v>0</v>
      </c>
    </row>
    <row r="44" spans="1:9" ht="15.75" customHeight="1">
      <c r="A44" s="570" t="s">
        <v>168</v>
      </c>
      <c r="B44" s="581"/>
      <c r="C44" s="581"/>
      <c r="D44" s="581"/>
      <c r="E44" s="581"/>
      <c r="F44" s="581"/>
      <c r="G44" s="581"/>
      <c r="H44" s="581"/>
      <c r="I44" s="569">
        <f t="shared" si="3"/>
        <v>0</v>
      </c>
    </row>
    <row r="45" spans="1:9" ht="15.75" customHeight="1">
      <c r="A45" s="582" t="s">
        <v>167</v>
      </c>
      <c r="B45" s="568"/>
      <c r="C45" s="568"/>
      <c r="D45" s="568"/>
      <c r="E45" s="568"/>
      <c r="F45" s="568"/>
      <c r="G45" s="568"/>
      <c r="H45" s="568"/>
      <c r="I45" s="569">
        <f t="shared" si="3"/>
        <v>0</v>
      </c>
    </row>
    <row r="46" spans="1:9" ht="15.75" customHeight="1">
      <c r="A46" s="570" t="s">
        <v>168</v>
      </c>
      <c r="B46" s="568"/>
      <c r="C46" s="568"/>
      <c r="D46" s="568"/>
      <c r="E46" s="568"/>
      <c r="F46" s="568"/>
      <c r="G46" s="568"/>
      <c r="H46" s="568"/>
      <c r="I46" s="569">
        <f t="shared" si="3"/>
        <v>0</v>
      </c>
    </row>
    <row r="47" spans="1:9" ht="21.75" customHeight="1">
      <c r="A47" s="582" t="s">
        <v>169</v>
      </c>
      <c r="B47" s="568"/>
      <c r="C47" s="568"/>
      <c r="D47" s="568"/>
      <c r="E47" s="568"/>
      <c r="F47" s="568"/>
      <c r="G47" s="568"/>
      <c r="H47" s="568"/>
      <c r="I47" s="569">
        <f t="shared" si="3"/>
        <v>0</v>
      </c>
    </row>
    <row r="48" spans="1:9" ht="15.75" customHeight="1">
      <c r="A48" s="570" t="s">
        <v>168</v>
      </c>
      <c r="B48" s="568"/>
      <c r="C48" s="568"/>
      <c r="D48" s="568"/>
      <c r="E48" s="568"/>
      <c r="F48" s="568"/>
      <c r="G48" s="568"/>
      <c r="H48" s="568"/>
      <c r="I48" s="569">
        <f t="shared" si="3"/>
        <v>0</v>
      </c>
    </row>
    <row r="49" spans="1:9" ht="15.75" customHeight="1">
      <c r="A49" s="567" t="s">
        <v>149</v>
      </c>
      <c r="B49" s="568"/>
      <c r="C49" s="568"/>
      <c r="D49" s="568"/>
      <c r="E49" s="568"/>
      <c r="F49" s="568"/>
      <c r="G49" s="568"/>
      <c r="H49" s="568"/>
      <c r="I49" s="569"/>
    </row>
    <row r="50" spans="1:9" ht="15.75" customHeight="1">
      <c r="A50" s="570" t="s">
        <v>168</v>
      </c>
      <c r="B50" s="568"/>
      <c r="C50" s="568"/>
      <c r="D50" s="568"/>
      <c r="E50" s="568"/>
      <c r="F50" s="568"/>
      <c r="G50" s="568"/>
      <c r="H50" s="568"/>
      <c r="I50" s="569"/>
    </row>
    <row r="51" spans="1:9" ht="15.75" customHeight="1">
      <c r="A51" s="567" t="s">
        <v>150</v>
      </c>
      <c r="B51" s="568"/>
      <c r="C51" s="568"/>
      <c r="D51" s="568"/>
      <c r="E51" s="568"/>
      <c r="F51" s="568"/>
      <c r="G51" s="568"/>
      <c r="H51" s="568"/>
      <c r="I51" s="569"/>
    </row>
    <row r="52" spans="1:9" ht="15.75" customHeight="1">
      <c r="A52" s="570" t="s">
        <v>168</v>
      </c>
      <c r="B52" s="568"/>
      <c r="C52" s="568"/>
      <c r="D52" s="568"/>
      <c r="E52" s="568"/>
      <c r="F52" s="568"/>
      <c r="G52" s="568"/>
      <c r="H52" s="568"/>
      <c r="I52" s="569"/>
    </row>
    <row r="53" spans="1:9" ht="15.75" customHeight="1">
      <c r="A53" s="567" t="s">
        <v>151</v>
      </c>
      <c r="B53" s="568"/>
      <c r="C53" s="568"/>
      <c r="D53" s="568"/>
      <c r="E53" s="568"/>
      <c r="F53" s="568"/>
      <c r="G53" s="568"/>
      <c r="H53" s="568"/>
      <c r="I53" s="569"/>
    </row>
    <row r="54" spans="1:9" ht="15.75" customHeight="1">
      <c r="A54" s="570" t="s">
        <v>168</v>
      </c>
      <c r="B54" s="568"/>
      <c r="C54" s="568"/>
      <c r="D54" s="568"/>
      <c r="E54" s="568"/>
      <c r="F54" s="568"/>
      <c r="G54" s="568"/>
      <c r="H54" s="568"/>
      <c r="I54" s="569"/>
    </row>
    <row r="55" spans="1:9" ht="47.25" customHeight="1">
      <c r="A55" s="567" t="s">
        <v>452</v>
      </c>
      <c r="B55" s="568"/>
      <c r="C55" s="568"/>
      <c r="D55" s="568"/>
      <c r="E55" s="568"/>
      <c r="F55" s="568"/>
      <c r="G55" s="568"/>
      <c r="H55" s="568"/>
      <c r="I55" s="569">
        <f t="shared" si="3"/>
        <v>0</v>
      </c>
    </row>
    <row r="56" spans="1:9" ht="15.75" customHeight="1">
      <c r="A56" s="570" t="s">
        <v>168</v>
      </c>
      <c r="B56" s="568"/>
      <c r="C56" s="568"/>
      <c r="D56" s="568"/>
      <c r="E56" s="568"/>
      <c r="F56" s="568"/>
      <c r="G56" s="568"/>
      <c r="H56" s="568"/>
      <c r="I56" s="569">
        <f t="shared" si="3"/>
        <v>0</v>
      </c>
    </row>
    <row r="57" spans="1:9" ht="47.25" customHeight="1">
      <c r="A57" s="572" t="s">
        <v>453</v>
      </c>
      <c r="B57" s="569">
        <f aca="true" t="shared" si="4" ref="B57:H57">B41+B42+B43+B55</f>
        <v>0</v>
      </c>
      <c r="C57" s="569">
        <f t="shared" si="4"/>
        <v>0</v>
      </c>
      <c r="D57" s="569">
        <f t="shared" si="4"/>
        <v>0</v>
      </c>
      <c r="E57" s="569">
        <f t="shared" si="4"/>
        <v>0</v>
      </c>
      <c r="F57" s="569">
        <f t="shared" si="4"/>
        <v>0</v>
      </c>
      <c r="G57" s="569">
        <f t="shared" si="4"/>
        <v>0</v>
      </c>
      <c r="H57" s="569">
        <f t="shared" si="4"/>
        <v>0</v>
      </c>
      <c r="I57" s="569">
        <f t="shared" si="3"/>
        <v>0</v>
      </c>
    </row>
    <row r="58" spans="1:9" ht="15.75" customHeight="1">
      <c r="A58" s="570" t="s">
        <v>168</v>
      </c>
      <c r="B58" s="573">
        <f aca="true" t="shared" si="5" ref="B58:H58">B44+B56</f>
        <v>0</v>
      </c>
      <c r="C58" s="573">
        <f t="shared" si="5"/>
        <v>0</v>
      </c>
      <c r="D58" s="573">
        <f t="shared" si="5"/>
        <v>0</v>
      </c>
      <c r="E58" s="573">
        <f t="shared" si="5"/>
        <v>0</v>
      </c>
      <c r="F58" s="573">
        <f t="shared" si="5"/>
        <v>0</v>
      </c>
      <c r="G58" s="573">
        <f t="shared" si="5"/>
        <v>0</v>
      </c>
      <c r="H58" s="573">
        <f t="shared" si="5"/>
        <v>0</v>
      </c>
      <c r="I58" s="569">
        <f t="shared" si="3"/>
        <v>0</v>
      </c>
    </row>
    <row r="59" spans="1:9" ht="15.75">
      <c r="A59" s="572"/>
      <c r="B59" s="583"/>
      <c r="C59" s="583"/>
      <c r="D59" s="583"/>
      <c r="E59" s="583"/>
      <c r="F59" s="583"/>
      <c r="G59" s="583"/>
      <c r="H59" s="583"/>
      <c r="I59" s="583"/>
    </row>
    <row r="60" spans="1:9" ht="15.75" customHeight="1">
      <c r="A60" s="572" t="s">
        <v>454</v>
      </c>
      <c r="B60" s="569">
        <f aca="true" t="shared" si="6" ref="B60:H61">B21-B57</f>
        <v>0</v>
      </c>
      <c r="C60" s="569">
        <f t="shared" si="6"/>
        <v>0</v>
      </c>
      <c r="D60" s="569">
        <f t="shared" si="6"/>
        <v>0</v>
      </c>
      <c r="E60" s="569">
        <f t="shared" si="6"/>
        <v>0</v>
      </c>
      <c r="F60" s="569">
        <f t="shared" si="6"/>
        <v>0</v>
      </c>
      <c r="G60" s="569">
        <f t="shared" si="6"/>
        <v>0</v>
      </c>
      <c r="H60" s="569">
        <f t="shared" si="6"/>
        <v>0</v>
      </c>
      <c r="I60" s="569">
        <v>0</v>
      </c>
    </row>
    <row r="61" spans="1:9" ht="15.75" customHeight="1">
      <c r="A61" s="570" t="s">
        <v>168</v>
      </c>
      <c r="B61" s="573">
        <f t="shared" si="6"/>
        <v>0</v>
      </c>
      <c r="C61" s="573">
        <f t="shared" si="6"/>
        <v>0</v>
      </c>
      <c r="D61" s="573">
        <f t="shared" si="6"/>
        <v>0</v>
      </c>
      <c r="E61" s="573">
        <f t="shared" si="6"/>
        <v>0</v>
      </c>
      <c r="F61" s="573">
        <f t="shared" si="6"/>
        <v>0</v>
      </c>
      <c r="G61" s="573">
        <f t="shared" si="6"/>
        <v>0</v>
      </c>
      <c r="H61" s="573">
        <f t="shared" si="6"/>
        <v>0</v>
      </c>
      <c r="I61" s="569">
        <v>0</v>
      </c>
    </row>
    <row r="62" spans="1:9" ht="15.75" customHeight="1">
      <c r="A62" s="572" t="s">
        <v>455</v>
      </c>
      <c r="B62" s="569">
        <f>B21-B57</f>
        <v>0</v>
      </c>
      <c r="C62" s="569">
        <f>SUM($B60:C$60)</f>
        <v>0</v>
      </c>
      <c r="D62" s="569">
        <f>SUM($B60:D$60)</f>
        <v>0</v>
      </c>
      <c r="E62" s="569">
        <f>SUM($B60:E$60)</f>
        <v>0</v>
      </c>
      <c r="F62" s="569">
        <f>SUM($B60:F$60)</f>
        <v>0</v>
      </c>
      <c r="G62" s="569">
        <f>SUM($B60:G$60)</f>
        <v>0</v>
      </c>
      <c r="H62" s="569">
        <f>SUM($B60:H$60)</f>
        <v>0</v>
      </c>
      <c r="I62" s="569">
        <v>0</v>
      </c>
    </row>
    <row r="63" spans="1:9" ht="15.75" customHeight="1">
      <c r="A63" s="570" t="s">
        <v>168</v>
      </c>
      <c r="B63" s="573">
        <f>B22-B58</f>
        <v>0</v>
      </c>
      <c r="C63" s="573">
        <f>SUM($B61:C$61)</f>
        <v>0</v>
      </c>
      <c r="D63" s="573">
        <f>SUM($B61:D$61)</f>
        <v>0</v>
      </c>
      <c r="E63" s="573">
        <f>SUM($B61:E$61)</f>
        <v>0</v>
      </c>
      <c r="F63" s="573">
        <f>SUM($B61:F$61)</f>
        <v>0</v>
      </c>
      <c r="G63" s="573">
        <f>SUM($B61:G$61)</f>
        <v>0</v>
      </c>
      <c r="H63" s="573">
        <f>SUM($B61:H$61)</f>
        <v>0</v>
      </c>
      <c r="I63" s="573">
        <v>0</v>
      </c>
    </row>
    <row r="64" spans="1:9" ht="15.75">
      <c r="A64" s="577"/>
      <c r="B64" s="578"/>
      <c r="C64" s="578"/>
      <c r="D64" s="578"/>
      <c r="E64" s="578"/>
      <c r="F64" s="578"/>
      <c r="G64" s="578"/>
      <c r="H64" s="578"/>
      <c r="I64" s="578"/>
    </row>
    <row r="65" spans="1:9" ht="15">
      <c r="A65" s="2" t="s">
        <v>134</v>
      </c>
      <c r="B65" s="584"/>
      <c r="C65" s="584"/>
      <c r="D65" s="584"/>
      <c r="E65" s="584"/>
      <c r="F65" s="584"/>
      <c r="G65" s="584"/>
      <c r="H65" s="584"/>
      <c r="I65" s="584"/>
    </row>
    <row r="66" spans="1:9" ht="15">
      <c r="A66" s="2" t="s">
        <v>134</v>
      </c>
      <c r="I66" s="585"/>
    </row>
    <row r="67" spans="1:9" ht="15.75">
      <c r="A67" s="586"/>
      <c r="B67" s="578"/>
      <c r="C67" s="578"/>
      <c r="D67" s="578"/>
      <c r="E67" s="578"/>
      <c r="F67" s="578"/>
      <c r="G67" s="578"/>
      <c r="H67" s="578"/>
      <c r="I67" s="578"/>
    </row>
  </sheetData>
  <mergeCells count="7">
    <mergeCell ref="A37:I37"/>
    <mergeCell ref="H38:I38"/>
    <mergeCell ref="A5:I5"/>
    <mergeCell ref="H6:I6"/>
    <mergeCell ref="A7:A8"/>
    <mergeCell ref="B7:H7"/>
    <mergeCell ref="I7:I8"/>
  </mergeCells>
  <dataValidations count="1">
    <dataValidation operator="greaterThanOrEqual" allowBlank="1" showInputMessage="1" showErrorMessage="1" sqref="B41:I58 B60:I63 B11:I22"/>
  </dataValidations>
  <printOptions/>
  <pageMargins left="0.75" right="0.75" top="1" bottom="1" header="0.5" footer="0.5"/>
  <pageSetup horizontalDpi="600" verticalDpi="600" orientation="landscape" paperSize="9" scale="76" r:id="rId1"/>
  <headerFooter alignWithMargins="0">
    <oddFooter>&amp;R&amp;"Times New Roman,обычный"&amp;7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selection activeCell="F23" sqref="F23"/>
    </sheetView>
  </sheetViews>
  <sheetFormatPr defaultColWidth="9.140625" defaultRowHeight="12.75"/>
  <cols>
    <col min="1" max="1" width="5.28125" style="1" customWidth="1"/>
    <col min="2" max="2" width="36.57421875" style="1" customWidth="1"/>
    <col min="3" max="3" width="15.57421875" style="1" customWidth="1"/>
    <col min="4" max="4" width="14.28125" style="1" customWidth="1"/>
    <col min="5" max="5" width="15.140625" style="1" customWidth="1"/>
    <col min="6" max="6" width="14.28125" style="1" customWidth="1"/>
    <col min="7" max="7" width="15.00390625" style="1" customWidth="1"/>
    <col min="8" max="8" width="13.421875" style="1" customWidth="1"/>
    <col min="9" max="9" width="15.00390625" style="1" customWidth="1"/>
    <col min="10" max="10" width="14.8515625" style="1" customWidth="1"/>
    <col min="11" max="16384" width="9.140625" style="1" customWidth="1"/>
  </cols>
  <sheetData>
    <row r="1" spans="2:9" ht="15">
      <c r="B1" s="1002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C1" s="1003"/>
      <c r="D1" s="1003"/>
      <c r="E1" s="1003"/>
      <c r="F1" s="1003"/>
      <c r="G1" s="1003"/>
      <c r="H1" s="588"/>
      <c r="I1" s="8"/>
    </row>
    <row r="2" spans="2:10" ht="15">
      <c r="B2" s="1002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C2" s="1003"/>
      <c r="D2" s="1003"/>
      <c r="E2" s="1003"/>
      <c r="F2" s="1003"/>
      <c r="G2" s="1003"/>
      <c r="H2" s="588"/>
      <c r="I2" s="8"/>
      <c r="J2" s="589"/>
    </row>
    <row r="3" spans="2:10" ht="15">
      <c r="B3" s="1001" t="s">
        <v>430</v>
      </c>
      <c r="C3" s="1001"/>
      <c r="D3" s="1001"/>
      <c r="E3" s="1001"/>
      <c r="F3" s="1001"/>
      <c r="G3" s="1001"/>
      <c r="H3" s="1001"/>
      <c r="I3" s="1001"/>
      <c r="J3" s="824" t="s">
        <v>681</v>
      </c>
    </row>
    <row r="4" spans="2:11" ht="12" customHeight="1">
      <c r="B4" s="590"/>
      <c r="C4" s="587"/>
      <c r="D4" s="591"/>
      <c r="E4" s="591"/>
      <c r="F4" s="587"/>
      <c r="G4" s="587"/>
      <c r="H4" s="592"/>
      <c r="I4" s="592"/>
      <c r="J4" s="592"/>
      <c r="K4" s="46"/>
    </row>
    <row r="5" spans="2:10" ht="12" customHeight="1">
      <c r="B5" s="1165" t="s">
        <v>456</v>
      </c>
      <c r="C5" s="1165"/>
      <c r="D5" s="1165"/>
      <c r="E5" s="1165"/>
      <c r="F5" s="1165"/>
      <c r="G5" s="1165"/>
      <c r="H5" s="1165"/>
      <c r="I5" s="1165"/>
      <c r="J5" s="1165"/>
    </row>
    <row r="6" spans="2:10" ht="15">
      <c r="B6" s="559"/>
      <c r="C6" s="560"/>
      <c r="D6" s="561"/>
      <c r="E6" s="562"/>
      <c r="F6" s="562"/>
      <c r="G6" s="562"/>
      <c r="H6" s="562"/>
      <c r="I6" s="1167" t="s">
        <v>91</v>
      </c>
      <c r="J6" s="1167"/>
    </row>
    <row r="7" spans="1:10" ht="15">
      <c r="A7" s="1176"/>
      <c r="B7" s="1174" t="s">
        <v>432</v>
      </c>
      <c r="C7" s="1174" t="s">
        <v>433</v>
      </c>
      <c r="D7" s="1174"/>
      <c r="E7" s="1174"/>
      <c r="F7" s="1174"/>
      <c r="G7" s="1174"/>
      <c r="H7" s="1174"/>
      <c r="I7" s="1174"/>
      <c r="J7" s="1174" t="s">
        <v>83</v>
      </c>
    </row>
    <row r="8" spans="1:10" ht="15" customHeight="1">
      <c r="A8" s="1177"/>
      <c r="B8" s="1174"/>
      <c r="C8" s="593" t="s">
        <v>434</v>
      </c>
      <c r="D8" s="593" t="s">
        <v>435</v>
      </c>
      <c r="E8" s="593" t="s">
        <v>436</v>
      </c>
      <c r="F8" s="593" t="s">
        <v>425</v>
      </c>
      <c r="G8" s="593" t="s">
        <v>426</v>
      </c>
      <c r="H8" s="593" t="s">
        <v>437</v>
      </c>
      <c r="I8" s="593" t="s">
        <v>438</v>
      </c>
      <c r="J8" s="1175"/>
    </row>
    <row r="9" spans="1:10" ht="15">
      <c r="A9" s="1177"/>
      <c r="B9" s="594">
        <v>1</v>
      </c>
      <c r="C9" s="594">
        <v>2</v>
      </c>
      <c r="D9" s="594">
        <v>3</v>
      </c>
      <c r="E9" s="594">
        <v>4</v>
      </c>
      <c r="F9" s="594">
        <v>5</v>
      </c>
      <c r="G9" s="594">
        <v>6</v>
      </c>
      <c r="H9" s="594">
        <v>7</v>
      </c>
      <c r="I9" s="594">
        <v>8</v>
      </c>
      <c r="J9" s="594">
        <v>9</v>
      </c>
    </row>
    <row r="10" spans="1:10" ht="15">
      <c r="A10" s="1178"/>
      <c r="B10" s="594" t="s">
        <v>439</v>
      </c>
      <c r="C10" s="595"/>
      <c r="D10" s="595"/>
      <c r="E10" s="595"/>
      <c r="F10" s="595"/>
      <c r="G10" s="595"/>
      <c r="H10" s="595"/>
      <c r="I10" s="595"/>
      <c r="J10" s="596"/>
    </row>
    <row r="11" spans="1:10" ht="15">
      <c r="A11" s="1173" t="s">
        <v>411</v>
      </c>
      <c r="B11" s="598" t="s">
        <v>457</v>
      </c>
      <c r="C11" s="599"/>
      <c r="D11" s="599"/>
      <c r="E11" s="599"/>
      <c r="F11" s="599"/>
      <c r="G11" s="599"/>
      <c r="H11" s="599"/>
      <c r="I11" s="599"/>
      <c r="J11" s="600">
        <f>SUM(C11:I11)</f>
        <v>0</v>
      </c>
    </row>
    <row r="12" spans="1:10" ht="15">
      <c r="A12" s="1172"/>
      <c r="B12" s="254" t="s">
        <v>168</v>
      </c>
      <c r="C12" s="599"/>
      <c r="D12" s="599"/>
      <c r="E12" s="599"/>
      <c r="F12" s="599"/>
      <c r="G12" s="599"/>
      <c r="H12" s="599"/>
      <c r="I12" s="599"/>
      <c r="J12" s="600">
        <f>SUM(C12:I12)</f>
        <v>0</v>
      </c>
    </row>
    <row r="13" spans="1:10" ht="15">
      <c r="A13" s="1173" t="s">
        <v>418</v>
      </c>
      <c r="B13" s="598" t="s">
        <v>458</v>
      </c>
      <c r="C13" s="599"/>
      <c r="D13" s="599"/>
      <c r="E13" s="599"/>
      <c r="F13" s="599"/>
      <c r="G13" s="599"/>
      <c r="H13" s="599"/>
      <c r="I13" s="599"/>
      <c r="J13" s="600">
        <f>SUM(C13:I13)</f>
        <v>0</v>
      </c>
    </row>
    <row r="14" spans="1:10" ht="15">
      <c r="A14" s="1172"/>
      <c r="B14" s="254" t="s">
        <v>168</v>
      </c>
      <c r="C14" s="602"/>
      <c r="D14" s="602"/>
      <c r="E14" s="602"/>
      <c r="F14" s="602"/>
      <c r="G14" s="602"/>
      <c r="H14" s="602"/>
      <c r="I14" s="602"/>
      <c r="J14" s="600">
        <f>SUM(C14:I14)</f>
        <v>0</v>
      </c>
    </row>
    <row r="15" spans="1:10" ht="30">
      <c r="A15" s="597" t="s">
        <v>428</v>
      </c>
      <c r="B15" s="598" t="s">
        <v>459</v>
      </c>
      <c r="C15" s="599"/>
      <c r="D15" s="602"/>
      <c r="E15" s="599"/>
      <c r="F15" s="602"/>
      <c r="G15" s="599"/>
      <c r="H15" s="602"/>
      <c r="I15" s="599"/>
      <c r="J15" s="600">
        <f>SUM(C15:I15)</f>
        <v>0</v>
      </c>
    </row>
    <row r="16" spans="1:10" ht="15">
      <c r="A16" s="601"/>
      <c r="B16" s="254" t="s">
        <v>460</v>
      </c>
      <c r="C16" s="599"/>
      <c r="D16" s="602"/>
      <c r="E16" s="599"/>
      <c r="F16" s="602"/>
      <c r="G16" s="599"/>
      <c r="H16" s="602"/>
      <c r="I16" s="599"/>
      <c r="J16" s="600"/>
    </row>
    <row r="17" spans="1:10" ht="15">
      <c r="A17" s="597" t="s">
        <v>429</v>
      </c>
      <c r="B17" s="598" t="s">
        <v>342</v>
      </c>
      <c r="C17" s="599"/>
      <c r="D17" s="602"/>
      <c r="E17" s="599"/>
      <c r="F17" s="602"/>
      <c r="G17" s="599"/>
      <c r="H17" s="602"/>
      <c r="I17" s="599"/>
      <c r="J17" s="600">
        <f>SUM(C17:I17)</f>
        <v>0</v>
      </c>
    </row>
    <row r="18" spans="1:10" ht="15">
      <c r="A18" s="601"/>
      <c r="B18" s="254" t="s">
        <v>168</v>
      </c>
      <c r="C18" s="599"/>
      <c r="D18" s="602"/>
      <c r="E18" s="599"/>
      <c r="F18" s="602"/>
      <c r="G18" s="599"/>
      <c r="H18" s="602"/>
      <c r="I18" s="599"/>
      <c r="J18" s="600"/>
    </row>
    <row r="19" spans="1:10" ht="15">
      <c r="A19" s="1173" t="s">
        <v>461</v>
      </c>
      <c r="B19" s="598" t="s">
        <v>463</v>
      </c>
      <c r="C19" s="599"/>
      <c r="D19" s="602"/>
      <c r="E19" s="599"/>
      <c r="F19" s="602"/>
      <c r="G19" s="599"/>
      <c r="H19" s="602"/>
      <c r="I19" s="599"/>
      <c r="J19" s="600">
        <f>SUM(C19:I19)</f>
        <v>0</v>
      </c>
    </row>
    <row r="20" spans="1:10" ht="15">
      <c r="A20" s="1172"/>
      <c r="B20" s="254" t="s">
        <v>168</v>
      </c>
      <c r="C20" s="602"/>
      <c r="D20" s="602"/>
      <c r="E20" s="602"/>
      <c r="F20" s="602"/>
      <c r="G20" s="602"/>
      <c r="H20" s="602"/>
      <c r="I20" s="602"/>
      <c r="J20" s="600">
        <f>SUM(C20:I20)</f>
        <v>0</v>
      </c>
    </row>
    <row r="21" spans="1:10" ht="15">
      <c r="A21" s="1173" t="s">
        <v>462</v>
      </c>
      <c r="B21" s="603" t="s">
        <v>465</v>
      </c>
      <c r="C21" s="600">
        <f aca="true" t="shared" si="0" ref="C21:I21">C11+C13+C15+C19+C17</f>
        <v>0</v>
      </c>
      <c r="D21" s="600">
        <f t="shared" si="0"/>
        <v>0</v>
      </c>
      <c r="E21" s="600">
        <f t="shared" si="0"/>
        <v>0</v>
      </c>
      <c r="F21" s="600">
        <f t="shared" si="0"/>
        <v>0</v>
      </c>
      <c r="G21" s="600">
        <f t="shared" si="0"/>
        <v>0</v>
      </c>
      <c r="H21" s="600">
        <f t="shared" si="0"/>
        <v>0</v>
      </c>
      <c r="I21" s="600">
        <f t="shared" si="0"/>
        <v>0</v>
      </c>
      <c r="J21" s="600">
        <f>SUM(C21:I21)</f>
        <v>0</v>
      </c>
    </row>
    <row r="22" spans="1:10" ht="15">
      <c r="A22" s="1172"/>
      <c r="B22" s="254" t="s">
        <v>168</v>
      </c>
      <c r="C22" s="604">
        <f aca="true" t="shared" si="1" ref="C22:I22">C12+C14+C20</f>
        <v>0</v>
      </c>
      <c r="D22" s="604">
        <f t="shared" si="1"/>
        <v>0</v>
      </c>
      <c r="E22" s="604">
        <f t="shared" si="1"/>
        <v>0</v>
      </c>
      <c r="F22" s="604">
        <f t="shared" si="1"/>
        <v>0</v>
      </c>
      <c r="G22" s="604">
        <f t="shared" si="1"/>
        <v>0</v>
      </c>
      <c r="H22" s="604">
        <f t="shared" si="1"/>
        <v>0</v>
      </c>
      <c r="I22" s="604">
        <f t="shared" si="1"/>
        <v>0</v>
      </c>
      <c r="J22" s="600">
        <f>SUM(C22:I22)</f>
        <v>0</v>
      </c>
    </row>
    <row r="23" spans="2:10" ht="15">
      <c r="B23" s="605"/>
      <c r="C23" s="606"/>
      <c r="D23" s="606"/>
      <c r="E23" s="606"/>
      <c r="F23" s="606"/>
      <c r="G23" s="606"/>
      <c r="H23" s="606"/>
      <c r="I23" s="606"/>
      <c r="J23" s="606"/>
    </row>
    <row r="24" spans="2:10" ht="15">
      <c r="B24" s="590"/>
      <c r="C24" s="606"/>
      <c r="D24" s="606"/>
      <c r="E24" s="606"/>
      <c r="F24" s="606"/>
      <c r="G24" s="606"/>
      <c r="H24" s="606"/>
      <c r="I24" s="606"/>
      <c r="J24" s="606"/>
    </row>
    <row r="25" spans="2:10" ht="15">
      <c r="B25" s="605"/>
      <c r="C25" s="606"/>
      <c r="D25" s="606"/>
      <c r="E25" s="606"/>
      <c r="F25" s="606"/>
      <c r="G25" s="606"/>
      <c r="H25" s="606"/>
      <c r="I25" s="606"/>
      <c r="J25" s="606"/>
    </row>
    <row r="26" spans="2:10" ht="15">
      <c r="B26" s="605"/>
      <c r="C26" s="606"/>
      <c r="D26" s="606"/>
      <c r="E26" s="606"/>
      <c r="F26" s="606"/>
      <c r="G26" s="606"/>
      <c r="H26" s="606"/>
      <c r="I26" s="606"/>
      <c r="J26" s="606"/>
    </row>
    <row r="27" spans="2:10" ht="15">
      <c r="B27" s="605"/>
      <c r="C27" s="606"/>
      <c r="D27" s="606"/>
      <c r="E27" s="606"/>
      <c r="F27" s="606"/>
      <c r="G27" s="606"/>
      <c r="H27" s="606"/>
      <c r="I27" s="606"/>
      <c r="J27" s="606"/>
    </row>
    <row r="28" spans="2:10" ht="15">
      <c r="B28" s="605"/>
      <c r="C28" s="606"/>
      <c r="D28" s="606"/>
      <c r="E28" s="606"/>
      <c r="F28" s="606"/>
      <c r="G28" s="606"/>
      <c r="H28" s="606"/>
      <c r="I28" s="606"/>
      <c r="J28" s="606"/>
    </row>
    <row r="29" spans="2:10" ht="15">
      <c r="B29" s="605"/>
      <c r="C29" s="606"/>
      <c r="D29" s="606"/>
      <c r="E29" s="606"/>
      <c r="F29" s="606"/>
      <c r="G29" s="606"/>
      <c r="H29" s="606"/>
      <c r="I29" s="606"/>
      <c r="J29" s="606"/>
    </row>
    <row r="30" spans="2:10" ht="15">
      <c r="B30" s="605"/>
      <c r="C30" s="606"/>
      <c r="D30" s="606"/>
      <c r="E30" s="606"/>
      <c r="F30" s="606"/>
      <c r="G30" s="606"/>
      <c r="H30" s="606"/>
      <c r="I30" s="606"/>
      <c r="J30" s="606"/>
    </row>
    <row r="31" spans="2:10" ht="15">
      <c r="B31" s="605"/>
      <c r="C31" s="606"/>
      <c r="D31" s="606"/>
      <c r="E31" s="606"/>
      <c r="F31" s="606"/>
      <c r="G31" s="606"/>
      <c r="H31" s="606"/>
      <c r="I31" s="606"/>
      <c r="J31" s="606"/>
    </row>
    <row r="32" spans="2:10" ht="15">
      <c r="B32" s="605"/>
      <c r="C32" s="606"/>
      <c r="D32" s="606"/>
      <c r="E32" s="606"/>
      <c r="F32" s="606"/>
      <c r="G32" s="606"/>
      <c r="H32" s="606"/>
      <c r="I32" s="606"/>
      <c r="J32" s="606"/>
    </row>
    <row r="33" spans="2:10" ht="15">
      <c r="B33" s="605"/>
      <c r="C33" s="606"/>
      <c r="D33" s="606"/>
      <c r="E33" s="606"/>
      <c r="F33" s="606"/>
      <c r="G33" s="606"/>
      <c r="H33" s="606"/>
      <c r="I33" s="606"/>
      <c r="J33" s="606"/>
    </row>
    <row r="34" spans="2:10" ht="15">
      <c r="B34" s="605"/>
      <c r="C34" s="606"/>
      <c r="D34" s="606"/>
      <c r="E34" s="606"/>
      <c r="F34" s="606"/>
      <c r="G34" s="606"/>
      <c r="H34" s="606"/>
      <c r="I34" s="606"/>
      <c r="J34" s="606"/>
    </row>
    <row r="35" spans="2:10" ht="15">
      <c r="B35" s="605"/>
      <c r="C35" s="606"/>
      <c r="D35" s="606"/>
      <c r="E35" s="606"/>
      <c r="F35" s="606"/>
      <c r="G35" s="606"/>
      <c r="H35" s="606"/>
      <c r="I35" s="606"/>
      <c r="J35" s="606"/>
    </row>
    <row r="36" spans="2:10" ht="15">
      <c r="B36" s="605"/>
      <c r="C36" s="606"/>
      <c r="D36" s="606"/>
      <c r="E36" s="606"/>
      <c r="F36" s="606"/>
      <c r="G36" s="606"/>
      <c r="H36" s="606"/>
      <c r="I36" s="606"/>
      <c r="J36" s="606"/>
    </row>
    <row r="37" spans="2:10" ht="15">
      <c r="B37" s="605"/>
      <c r="C37" s="606"/>
      <c r="D37" s="606"/>
      <c r="E37" s="606"/>
      <c r="F37" s="606"/>
      <c r="G37" s="606"/>
      <c r="H37" s="606"/>
      <c r="I37" s="606"/>
      <c r="J37" s="606"/>
    </row>
    <row r="38" spans="2:10" ht="15">
      <c r="B38" s="605"/>
      <c r="C38" s="606"/>
      <c r="D38" s="606"/>
      <c r="E38" s="606"/>
      <c r="F38" s="606"/>
      <c r="G38" s="606"/>
      <c r="H38" s="606"/>
      <c r="I38" s="606"/>
      <c r="J38" s="606"/>
    </row>
    <row r="39" spans="2:10" ht="15">
      <c r="B39" s="605"/>
      <c r="C39" s="606"/>
      <c r="D39" s="606"/>
      <c r="E39" s="606"/>
      <c r="F39" s="606"/>
      <c r="G39" s="606"/>
      <c r="H39" s="606"/>
      <c r="I39" s="606"/>
      <c r="J39" s="606"/>
    </row>
    <row r="40" spans="2:10" ht="15">
      <c r="B40" s="605"/>
      <c r="C40" s="606"/>
      <c r="D40" s="606"/>
      <c r="E40" s="606"/>
      <c r="F40" s="606"/>
      <c r="G40" s="606"/>
      <c r="H40" s="606"/>
      <c r="I40" s="606"/>
      <c r="J40" s="606"/>
    </row>
    <row r="41" spans="2:11" ht="15">
      <c r="B41" s="605"/>
      <c r="C41" s="606"/>
      <c r="D41" s="606"/>
      <c r="E41" s="606"/>
      <c r="F41" s="606"/>
      <c r="G41" s="606"/>
      <c r="H41" s="606"/>
      <c r="I41" s="606"/>
      <c r="J41" s="606"/>
      <c r="K41" s="585"/>
    </row>
    <row r="42" spans="2:10" ht="12" customHeight="1">
      <c r="B42" s="605"/>
      <c r="C42" s="606"/>
      <c r="D42" s="606"/>
      <c r="E42" s="606"/>
      <c r="F42" s="606"/>
      <c r="G42" s="606"/>
      <c r="H42" s="606"/>
      <c r="I42" s="606"/>
      <c r="J42" s="606"/>
    </row>
    <row r="43" spans="2:10" ht="12" customHeight="1">
      <c r="B43" s="1165" t="s">
        <v>466</v>
      </c>
      <c r="C43" s="1165"/>
      <c r="D43" s="1165"/>
      <c r="E43" s="1165"/>
      <c r="F43" s="1165"/>
      <c r="G43" s="1165"/>
      <c r="H43" s="1165"/>
      <c r="I43" s="1165"/>
      <c r="J43" s="1165"/>
    </row>
    <row r="44" spans="2:10" ht="15">
      <c r="B44" s="559"/>
      <c r="C44" s="560"/>
      <c r="D44" s="561"/>
      <c r="E44" s="562"/>
      <c r="F44" s="562"/>
      <c r="G44" s="562"/>
      <c r="H44" s="562"/>
      <c r="I44" s="1167" t="s">
        <v>91</v>
      </c>
      <c r="J44" s="1167"/>
    </row>
    <row r="45" spans="1:10" ht="15">
      <c r="A45" s="607"/>
      <c r="B45" s="594">
        <v>1</v>
      </c>
      <c r="C45" s="594">
        <v>2</v>
      </c>
      <c r="D45" s="594">
        <v>3</v>
      </c>
      <c r="E45" s="594">
        <v>4</v>
      </c>
      <c r="F45" s="594">
        <v>5</v>
      </c>
      <c r="G45" s="594">
        <v>6</v>
      </c>
      <c r="H45" s="594">
        <v>7</v>
      </c>
      <c r="I45" s="594">
        <v>8</v>
      </c>
      <c r="J45" s="594">
        <v>9</v>
      </c>
    </row>
    <row r="46" spans="1:10" ht="15">
      <c r="A46" s="607"/>
      <c r="B46" s="594" t="s">
        <v>448</v>
      </c>
      <c r="C46" s="608"/>
      <c r="D46" s="608"/>
      <c r="E46" s="608"/>
      <c r="F46" s="608"/>
      <c r="G46" s="608"/>
      <c r="H46" s="608"/>
      <c r="I46" s="608"/>
      <c r="J46" s="609"/>
    </row>
    <row r="47" spans="1:10" ht="15">
      <c r="A47" s="607" t="s">
        <v>464</v>
      </c>
      <c r="B47" s="598" t="s">
        <v>467</v>
      </c>
      <c r="C47" s="599"/>
      <c r="D47" s="599"/>
      <c r="E47" s="599"/>
      <c r="F47" s="599"/>
      <c r="G47" s="599"/>
      <c r="H47" s="599"/>
      <c r="I47" s="599"/>
      <c r="J47" s="600">
        <f aca="true" t="shared" si="2" ref="J47:J54">SUM(C47:I47)</f>
        <v>0</v>
      </c>
    </row>
    <row r="48" spans="1:10" ht="15">
      <c r="A48" s="607" t="s">
        <v>468</v>
      </c>
      <c r="B48" s="598" t="s">
        <v>469</v>
      </c>
      <c r="C48" s="599"/>
      <c r="D48" s="599"/>
      <c r="E48" s="599"/>
      <c r="F48" s="599"/>
      <c r="G48" s="599"/>
      <c r="H48" s="599"/>
      <c r="I48" s="599"/>
      <c r="J48" s="600">
        <f t="shared" si="2"/>
        <v>0</v>
      </c>
    </row>
    <row r="49" spans="1:10" ht="15">
      <c r="A49" s="1171" t="s">
        <v>470</v>
      </c>
      <c r="B49" s="598" t="s">
        <v>471</v>
      </c>
      <c r="C49" s="600"/>
      <c r="D49" s="600"/>
      <c r="E49" s="600"/>
      <c r="F49" s="600"/>
      <c r="G49" s="600"/>
      <c r="H49" s="600"/>
      <c r="I49" s="600"/>
      <c r="J49" s="600">
        <f t="shared" si="2"/>
        <v>0</v>
      </c>
    </row>
    <row r="50" spans="1:10" ht="15">
      <c r="A50" s="1171"/>
      <c r="B50" s="254" t="s">
        <v>168</v>
      </c>
      <c r="C50" s="610"/>
      <c r="D50" s="610"/>
      <c r="E50" s="610"/>
      <c r="F50" s="610"/>
      <c r="G50" s="610"/>
      <c r="H50" s="610"/>
      <c r="I50" s="610"/>
      <c r="J50" s="600">
        <f t="shared" si="2"/>
        <v>0</v>
      </c>
    </row>
    <row r="51" spans="1:10" ht="15">
      <c r="A51" s="1171"/>
      <c r="B51" s="253" t="s">
        <v>167</v>
      </c>
      <c r="C51" s="599"/>
      <c r="D51" s="599"/>
      <c r="E51" s="599"/>
      <c r="F51" s="599"/>
      <c r="G51" s="599"/>
      <c r="H51" s="599"/>
      <c r="I51" s="599"/>
      <c r="J51" s="600">
        <f t="shared" si="2"/>
        <v>0</v>
      </c>
    </row>
    <row r="52" spans="1:10" ht="15">
      <c r="A52" s="1171"/>
      <c r="B52" s="254" t="s">
        <v>168</v>
      </c>
      <c r="C52" s="599"/>
      <c r="D52" s="599"/>
      <c r="E52" s="599"/>
      <c r="F52" s="599"/>
      <c r="G52" s="599"/>
      <c r="H52" s="599"/>
      <c r="I52" s="599"/>
      <c r="J52" s="600">
        <f t="shared" si="2"/>
        <v>0</v>
      </c>
    </row>
    <row r="53" spans="1:10" ht="15">
      <c r="A53" s="1171"/>
      <c r="B53" s="253" t="s">
        <v>169</v>
      </c>
      <c r="C53" s="599"/>
      <c r="D53" s="599"/>
      <c r="E53" s="599"/>
      <c r="F53" s="599"/>
      <c r="G53" s="599"/>
      <c r="H53" s="599"/>
      <c r="I53" s="599"/>
      <c r="J53" s="600">
        <f t="shared" si="2"/>
        <v>0</v>
      </c>
    </row>
    <row r="54" spans="1:10" ht="15">
      <c r="A54" s="1171"/>
      <c r="B54" s="254" t="s">
        <v>168</v>
      </c>
      <c r="C54" s="599"/>
      <c r="D54" s="599"/>
      <c r="E54" s="599"/>
      <c r="F54" s="599"/>
      <c r="G54" s="599"/>
      <c r="H54" s="599"/>
      <c r="I54" s="599"/>
      <c r="J54" s="600">
        <f t="shared" si="2"/>
        <v>0</v>
      </c>
    </row>
    <row r="55" spans="1:10" ht="30">
      <c r="A55" s="607"/>
      <c r="B55" s="598" t="s">
        <v>149</v>
      </c>
      <c r="C55" s="599"/>
      <c r="D55" s="599"/>
      <c r="E55" s="599"/>
      <c r="F55" s="599"/>
      <c r="G55" s="599"/>
      <c r="H55" s="599"/>
      <c r="I55" s="599"/>
      <c r="J55" s="600"/>
    </row>
    <row r="56" spans="1:10" ht="15">
      <c r="A56" s="607"/>
      <c r="B56" s="254" t="s">
        <v>168</v>
      </c>
      <c r="C56" s="599"/>
      <c r="D56" s="599"/>
      <c r="E56" s="599"/>
      <c r="F56" s="599"/>
      <c r="G56" s="599"/>
      <c r="H56" s="599"/>
      <c r="I56" s="599"/>
      <c r="J56" s="600"/>
    </row>
    <row r="57" spans="1:10" ht="15">
      <c r="A57" s="607"/>
      <c r="B57" s="598" t="s">
        <v>150</v>
      </c>
      <c r="C57" s="599"/>
      <c r="D57" s="599"/>
      <c r="E57" s="599"/>
      <c r="F57" s="599"/>
      <c r="G57" s="599"/>
      <c r="H57" s="599"/>
      <c r="I57" s="599"/>
      <c r="J57" s="600"/>
    </row>
    <row r="58" spans="1:10" ht="15">
      <c r="A58" s="607"/>
      <c r="B58" s="254" t="s">
        <v>168</v>
      </c>
      <c r="C58" s="599"/>
      <c r="D58" s="599"/>
      <c r="E58" s="599"/>
      <c r="F58" s="599"/>
      <c r="G58" s="599"/>
      <c r="H58" s="599"/>
      <c r="I58" s="599"/>
      <c r="J58" s="600"/>
    </row>
    <row r="59" spans="1:10" ht="20.25" customHeight="1">
      <c r="A59" s="607"/>
      <c r="B59" s="598" t="s">
        <v>151</v>
      </c>
      <c r="C59" s="599"/>
      <c r="D59" s="599"/>
      <c r="E59" s="599"/>
      <c r="F59" s="599"/>
      <c r="G59" s="599"/>
      <c r="H59" s="599"/>
      <c r="I59" s="599"/>
      <c r="J59" s="600"/>
    </row>
    <row r="60" spans="1:10" ht="15">
      <c r="A60" s="597"/>
      <c r="B60" s="254" t="s">
        <v>168</v>
      </c>
      <c r="C60" s="599"/>
      <c r="D60" s="599"/>
      <c r="E60" s="599"/>
      <c r="F60" s="599"/>
      <c r="G60" s="599"/>
      <c r="H60" s="599"/>
      <c r="I60" s="599"/>
      <c r="J60" s="600"/>
    </row>
    <row r="61" spans="1:10" ht="15">
      <c r="A61" s="1172" t="s">
        <v>627</v>
      </c>
      <c r="B61" s="598" t="s">
        <v>473</v>
      </c>
      <c r="C61" s="599"/>
      <c r="D61" s="599"/>
      <c r="E61" s="599"/>
      <c r="F61" s="599"/>
      <c r="G61" s="599"/>
      <c r="H61" s="599"/>
      <c r="I61" s="599"/>
      <c r="J61" s="600">
        <f>SUM(C61:I61)</f>
        <v>0</v>
      </c>
    </row>
    <row r="62" spans="1:10" ht="15">
      <c r="A62" s="1171"/>
      <c r="B62" s="254" t="s">
        <v>168</v>
      </c>
      <c r="C62" s="599"/>
      <c r="D62" s="599"/>
      <c r="E62" s="599"/>
      <c r="F62" s="599"/>
      <c r="G62" s="599"/>
      <c r="H62" s="599"/>
      <c r="I62" s="599"/>
      <c r="J62" s="600">
        <f>SUM(C62:I62)</f>
        <v>0</v>
      </c>
    </row>
    <row r="63" spans="1:10" ht="15">
      <c r="A63" s="1171" t="s">
        <v>472</v>
      </c>
      <c r="B63" s="603" t="s">
        <v>475</v>
      </c>
      <c r="C63" s="600">
        <f aca="true" t="shared" si="3" ref="C63:I63">C47+C48+C49+C61</f>
        <v>0</v>
      </c>
      <c r="D63" s="600">
        <f t="shared" si="3"/>
        <v>0</v>
      </c>
      <c r="E63" s="600">
        <f t="shared" si="3"/>
        <v>0</v>
      </c>
      <c r="F63" s="600">
        <f t="shared" si="3"/>
        <v>0</v>
      </c>
      <c r="G63" s="600">
        <f t="shared" si="3"/>
        <v>0</v>
      </c>
      <c r="H63" s="600">
        <f t="shared" si="3"/>
        <v>0</v>
      </c>
      <c r="I63" s="600">
        <f t="shared" si="3"/>
        <v>0</v>
      </c>
      <c r="J63" s="600">
        <f>SUM(C63:I63)</f>
        <v>0</v>
      </c>
    </row>
    <row r="64" spans="1:10" ht="15">
      <c r="A64" s="1171"/>
      <c r="B64" s="254" t="s">
        <v>168</v>
      </c>
      <c r="C64" s="604">
        <f aca="true" t="shared" si="4" ref="C64:I64">C50+C62</f>
        <v>0</v>
      </c>
      <c r="D64" s="604">
        <f t="shared" si="4"/>
        <v>0</v>
      </c>
      <c r="E64" s="604">
        <f t="shared" si="4"/>
        <v>0</v>
      </c>
      <c r="F64" s="604">
        <f t="shared" si="4"/>
        <v>0</v>
      </c>
      <c r="G64" s="604">
        <f t="shared" si="4"/>
        <v>0</v>
      </c>
      <c r="H64" s="604">
        <f t="shared" si="4"/>
        <v>0</v>
      </c>
      <c r="I64" s="604">
        <f t="shared" si="4"/>
        <v>0</v>
      </c>
      <c r="J64" s="600">
        <f>SUM(C64:I64)</f>
        <v>0</v>
      </c>
    </row>
    <row r="65" spans="1:10" ht="15">
      <c r="A65" s="611"/>
      <c r="B65" s="612"/>
      <c r="C65" s="613"/>
      <c r="D65" s="613"/>
      <c r="E65" s="613"/>
      <c r="F65" s="613"/>
      <c r="G65" s="613"/>
      <c r="H65" s="613"/>
      <c r="I65" s="613"/>
      <c r="J65" s="613"/>
    </row>
    <row r="66" spans="1:10" ht="15">
      <c r="A66" s="1171" t="s">
        <v>474</v>
      </c>
      <c r="B66" s="603" t="s">
        <v>477</v>
      </c>
      <c r="C66" s="600">
        <f aca="true" t="shared" si="5" ref="C66:I67">C21-C63</f>
        <v>0</v>
      </c>
      <c r="D66" s="600">
        <f t="shared" si="5"/>
        <v>0</v>
      </c>
      <c r="E66" s="600">
        <f t="shared" si="5"/>
        <v>0</v>
      </c>
      <c r="F66" s="600">
        <f t="shared" si="5"/>
        <v>0</v>
      </c>
      <c r="G66" s="600">
        <f t="shared" si="5"/>
        <v>0</v>
      </c>
      <c r="H66" s="600">
        <f t="shared" si="5"/>
        <v>0</v>
      </c>
      <c r="I66" s="600">
        <f t="shared" si="5"/>
        <v>0</v>
      </c>
      <c r="J66" s="600"/>
    </row>
    <row r="67" spans="1:10" ht="15">
      <c r="A67" s="1171"/>
      <c r="B67" s="254" t="s">
        <v>168</v>
      </c>
      <c r="C67" s="604">
        <f t="shared" si="5"/>
        <v>0</v>
      </c>
      <c r="D67" s="604">
        <f t="shared" si="5"/>
        <v>0</v>
      </c>
      <c r="E67" s="604">
        <f t="shared" si="5"/>
        <v>0</v>
      </c>
      <c r="F67" s="604">
        <f t="shared" si="5"/>
        <v>0</v>
      </c>
      <c r="G67" s="604">
        <f t="shared" si="5"/>
        <v>0</v>
      </c>
      <c r="H67" s="604">
        <f t="shared" si="5"/>
        <v>0</v>
      </c>
      <c r="I67" s="604">
        <f t="shared" si="5"/>
        <v>0</v>
      </c>
      <c r="J67" s="600"/>
    </row>
    <row r="68" spans="1:10" ht="15">
      <c r="A68" s="1171" t="s">
        <v>476</v>
      </c>
      <c r="B68" s="603" t="s">
        <v>478</v>
      </c>
      <c r="C68" s="600">
        <f>C21-C63</f>
        <v>0</v>
      </c>
      <c r="D68" s="600">
        <f>SUM($C$66:D66)</f>
        <v>0</v>
      </c>
      <c r="E68" s="600">
        <f>SUM($C$66:E66)</f>
        <v>0</v>
      </c>
      <c r="F68" s="600">
        <f>SUM($C$66:F66)</f>
        <v>0</v>
      </c>
      <c r="G68" s="600">
        <f>SUM($C$66:G66)</f>
        <v>0</v>
      </c>
      <c r="H68" s="600">
        <f>SUM($C$66:H66)</f>
        <v>0</v>
      </c>
      <c r="I68" s="600">
        <f>SUM($C$66:I66)</f>
        <v>0</v>
      </c>
      <c r="J68" s="600"/>
    </row>
    <row r="69" spans="1:10" ht="16.5" customHeight="1">
      <c r="A69" s="1171"/>
      <c r="B69" s="254" t="s">
        <v>168</v>
      </c>
      <c r="C69" s="604">
        <f>C22-C64</f>
        <v>0</v>
      </c>
      <c r="D69" s="604">
        <f>SUM($C$67:D67)</f>
        <v>0</v>
      </c>
      <c r="E69" s="604">
        <f>SUM($C$67:E67)</f>
        <v>0</v>
      </c>
      <c r="F69" s="604">
        <f>SUM($C$67:F67)</f>
        <v>0</v>
      </c>
      <c r="G69" s="604">
        <f>SUM($C$67:G67)</f>
        <v>0</v>
      </c>
      <c r="H69" s="604">
        <f>SUM($C$67:H67)</f>
        <v>0</v>
      </c>
      <c r="I69" s="604">
        <f>SUM($C$67:I67)</f>
        <v>0</v>
      </c>
      <c r="J69" s="604"/>
    </row>
    <row r="70" spans="2:10" ht="15">
      <c r="B70" s="614"/>
      <c r="C70" s="615"/>
      <c r="D70" s="615"/>
      <c r="E70" s="615"/>
      <c r="F70" s="615"/>
      <c r="G70" s="615"/>
      <c r="H70" s="615"/>
      <c r="I70" s="615"/>
      <c r="J70" s="615"/>
    </row>
    <row r="71" spans="2:10" ht="15">
      <c r="B71" s="2" t="s">
        <v>134</v>
      </c>
      <c r="C71" s="584"/>
      <c r="D71" s="584"/>
      <c r="E71" s="584"/>
      <c r="F71" s="584"/>
      <c r="G71" s="584"/>
      <c r="H71" s="584"/>
      <c r="I71" s="584"/>
      <c r="J71" s="584"/>
    </row>
    <row r="72" ht="15">
      <c r="B72" s="2" t="s">
        <v>134</v>
      </c>
    </row>
    <row r="86" ht="15">
      <c r="K86" s="616"/>
    </row>
  </sheetData>
  <mergeCells count="17">
    <mergeCell ref="B5:J5"/>
    <mergeCell ref="A21:A22"/>
    <mergeCell ref="A19:A20"/>
    <mergeCell ref="A13:A14"/>
    <mergeCell ref="A11:A12"/>
    <mergeCell ref="J7:J8"/>
    <mergeCell ref="C7:I7"/>
    <mergeCell ref="B7:B8"/>
    <mergeCell ref="A7:A10"/>
    <mergeCell ref="B43:J43"/>
    <mergeCell ref="I44:J44"/>
    <mergeCell ref="A63:A64"/>
    <mergeCell ref="I6:J6"/>
    <mergeCell ref="A66:A67"/>
    <mergeCell ref="A68:A69"/>
    <mergeCell ref="A49:A54"/>
    <mergeCell ref="A61:A62"/>
  </mergeCells>
  <dataValidations count="1">
    <dataValidation operator="greaterThanOrEqual" allowBlank="1" showInputMessage="1" showErrorMessage="1" sqref="C66:J69 C47:J64 C11:J42"/>
  </dataValidations>
  <printOptions/>
  <pageMargins left="0.75" right="0.75" top="1" bottom="1" header="0.5" footer="0.5"/>
  <pageSetup horizontalDpi="600" verticalDpi="600" orientation="landscape" paperSize="9" scale="76" r:id="rId1"/>
  <headerFooter alignWithMargins="0">
    <oddHeader>&amp;L&amp;"Times New Roman,обычный"&amp;8
</oddHeader>
    <oddFooter>&amp;R&amp;"Times New Roman,обычный"&amp;7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9" sqref="G9"/>
    </sheetView>
  </sheetViews>
  <sheetFormatPr defaultColWidth="9.140625" defaultRowHeight="12.75"/>
  <cols>
    <col min="1" max="1" width="63.8515625" style="35" customWidth="1"/>
    <col min="2" max="2" width="14.421875" style="35" customWidth="1"/>
    <col min="3" max="3" width="3.140625" style="35" customWidth="1"/>
    <col min="4" max="16384" width="9.140625" style="35" customWidth="1"/>
  </cols>
  <sheetData>
    <row r="1" spans="1:5" ht="12.75">
      <c r="A1" s="1004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B1" s="965"/>
      <c r="C1" s="980"/>
      <c r="D1" s="981"/>
      <c r="E1" s="975"/>
    </row>
    <row r="2" spans="1:5" ht="12.75">
      <c r="A2" s="1004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B2" s="982"/>
      <c r="C2" s="980"/>
      <c r="D2" s="981"/>
      <c r="E2" s="975"/>
    </row>
    <row r="3" spans="1:4" ht="15.75">
      <c r="A3" s="617"/>
      <c r="B3" s="1181"/>
      <c r="C3" s="1181"/>
      <c r="D3" s="1181"/>
    </row>
    <row r="4" spans="1:3" ht="14.25">
      <c r="A4" s="618" t="s">
        <v>479</v>
      </c>
      <c r="B4" s="824" t="s">
        <v>681</v>
      </c>
      <c r="C4" s="256"/>
    </row>
    <row r="5" spans="1:3" ht="30" customHeight="1">
      <c r="A5" s="1179" t="s">
        <v>480</v>
      </c>
      <c r="B5" s="1179"/>
      <c r="C5" s="619"/>
    </row>
    <row r="6" spans="1:3" ht="15" customHeight="1" thickBot="1">
      <c r="A6" s="1180" t="s">
        <v>91</v>
      </c>
      <c r="B6" s="1180"/>
      <c r="C6" s="256"/>
    </row>
    <row r="7" spans="1:3" ht="14.25">
      <c r="A7" s="620" t="s">
        <v>432</v>
      </c>
      <c r="B7" s="621" t="s">
        <v>399</v>
      </c>
      <c r="C7" s="256"/>
    </row>
    <row r="8" spans="1:3" ht="14.25">
      <c r="A8" s="622">
        <v>1</v>
      </c>
      <c r="B8" s="623">
        <v>2</v>
      </c>
      <c r="C8" s="256"/>
    </row>
    <row r="9" spans="1:3" ht="32.25" customHeight="1">
      <c r="A9" s="624" t="s">
        <v>481</v>
      </c>
      <c r="B9" s="625">
        <f>SUM(B10:B11)</f>
        <v>0</v>
      </c>
      <c r="C9" s="256"/>
    </row>
    <row r="10" spans="1:3" ht="15.75" customHeight="1">
      <c r="A10" s="626" t="s">
        <v>482</v>
      </c>
      <c r="B10" s="627">
        <v>0</v>
      </c>
      <c r="C10" s="256"/>
    </row>
    <row r="11" spans="1:3" ht="16.5" customHeight="1">
      <c r="A11" s="626" t="s">
        <v>483</v>
      </c>
      <c r="B11" s="627">
        <v>0</v>
      </c>
      <c r="C11" s="256"/>
    </row>
    <row r="12" spans="1:3" ht="15" customHeight="1">
      <c r="A12" s="624" t="s">
        <v>484</v>
      </c>
      <c r="B12" s="628">
        <v>0</v>
      </c>
      <c r="C12" s="256"/>
    </row>
    <row r="13" spans="1:3" ht="15.75" customHeight="1">
      <c r="A13" s="624" t="s">
        <v>485</v>
      </c>
      <c r="B13" s="628">
        <v>0</v>
      </c>
      <c r="C13" s="256"/>
    </row>
    <row r="14" spans="1:3" ht="15.75" customHeight="1">
      <c r="A14" s="629" t="s">
        <v>486</v>
      </c>
      <c r="B14" s="628"/>
      <c r="C14" s="256"/>
    </row>
    <row r="15" spans="1:3" ht="17.25" customHeight="1">
      <c r="A15" s="629" t="s">
        <v>487</v>
      </c>
      <c r="B15" s="627">
        <v>0</v>
      </c>
      <c r="C15" s="256"/>
    </row>
    <row r="16" spans="1:3" ht="18" customHeight="1">
      <c r="A16" s="630" t="s">
        <v>488</v>
      </c>
      <c r="B16" s="628">
        <f>(B9+B12+B15)-B13</f>
        <v>0</v>
      </c>
      <c r="C16" s="256"/>
    </row>
    <row r="17" spans="1:3" ht="15">
      <c r="A17" s="626" t="s">
        <v>482</v>
      </c>
      <c r="B17" s="627">
        <v>0</v>
      </c>
      <c r="C17" s="256"/>
    </row>
    <row r="18" spans="1:3" ht="15.75" thickBot="1">
      <c r="A18" s="779" t="s">
        <v>483</v>
      </c>
      <c r="B18" s="631"/>
      <c r="C18" s="256"/>
    </row>
    <row r="21" ht="15">
      <c r="A21" s="2" t="s">
        <v>489</v>
      </c>
    </row>
    <row r="22" ht="15">
      <c r="A22" s="1"/>
    </row>
    <row r="23" ht="15">
      <c r="A23" s="2" t="s">
        <v>489</v>
      </c>
    </row>
  </sheetData>
  <mergeCells count="3">
    <mergeCell ref="A5:B5"/>
    <mergeCell ref="A6:B6"/>
    <mergeCell ref="B3:D3"/>
  </mergeCells>
  <conditionalFormatting sqref="B12">
    <cfRule type="cellIs" priority="1" dxfId="0" operator="notEqual" stopIfTrue="1">
      <formula>RECOTHERL</formula>
    </cfRule>
  </conditionalFormatting>
  <printOptions/>
  <pageMargins left="0.75" right="0.75" top="1" bottom="1" header="0.5" footer="0.5"/>
  <pageSetup horizontalDpi="600" verticalDpi="600" orientation="portrait" paperSize="9" scale="91" r:id="rId1"/>
  <headerFooter alignWithMargins="0">
    <oddFooter>&amp;R&amp;"Times New Roman,обычный"&amp;7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O21" sqref="O21"/>
    </sheetView>
  </sheetViews>
  <sheetFormatPr defaultColWidth="9.140625" defaultRowHeight="12.75"/>
  <cols>
    <col min="1" max="1" width="62.7109375" style="644" customWidth="1"/>
    <col min="2" max="2" width="11.57421875" style="644" customWidth="1"/>
    <col min="3" max="4" width="9.140625" style="644" customWidth="1"/>
    <col min="5" max="5" width="8.28125" style="644" customWidth="1"/>
    <col min="6" max="6" width="8.7109375" style="644" customWidth="1"/>
    <col min="7" max="7" width="14.57421875" style="644" customWidth="1"/>
    <col min="8" max="16384" width="9.140625" style="644" customWidth="1"/>
  </cols>
  <sheetData>
    <row r="1" spans="1:5" ht="12.75">
      <c r="A1" s="1005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B1" s="1005"/>
      <c r="C1" s="1005"/>
      <c r="D1" s="1005"/>
      <c r="E1" s="1005"/>
    </row>
    <row r="2" spans="1:5" ht="12.75">
      <c r="A2" s="1005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B2" s="1005"/>
      <c r="C2" s="1005"/>
      <c r="D2" s="1005"/>
      <c r="E2" s="1005"/>
    </row>
    <row r="3" spans="1:7" s="634" customFormat="1" ht="12.75">
      <c r="A3" s="632" t="s">
        <v>479</v>
      </c>
      <c r="B3" s="633"/>
      <c r="C3" s="633"/>
      <c r="D3" s="633"/>
      <c r="E3" s="633"/>
      <c r="F3" s="633"/>
      <c r="G3" s="824" t="s">
        <v>681</v>
      </c>
    </row>
    <row r="4" spans="1:7" s="634" customFormat="1" ht="12.75">
      <c r="A4" s="635" t="s">
        <v>490</v>
      </c>
      <c r="B4" s="381"/>
      <c r="C4" s="381"/>
      <c r="D4" s="381"/>
      <c r="E4" s="381"/>
      <c r="F4" s="381"/>
      <c r="G4" s="636"/>
    </row>
    <row r="5" spans="1:7" s="634" customFormat="1" ht="12.75">
      <c r="A5" s="499"/>
      <c r="B5" s="499"/>
      <c r="C5" s="499"/>
      <c r="D5" s="499"/>
      <c r="E5" s="499"/>
      <c r="F5" s="499"/>
      <c r="G5" s="637" t="s">
        <v>239</v>
      </c>
    </row>
    <row r="6" spans="1:7" ht="30" customHeight="1">
      <c r="A6" s="638" t="s">
        <v>432</v>
      </c>
      <c r="B6" s="639" t="s">
        <v>491</v>
      </c>
      <c r="C6" s="640"/>
      <c r="D6" s="641" t="s">
        <v>492</v>
      </c>
      <c r="E6" s="642"/>
      <c r="F6" s="639" t="s">
        <v>493</v>
      </c>
      <c r="G6" s="643" t="s">
        <v>494</v>
      </c>
    </row>
    <row r="7" spans="1:7" ht="25.5">
      <c r="A7" s="645"/>
      <c r="B7" s="646" t="s">
        <v>83</v>
      </c>
      <c r="C7" s="647" t="s">
        <v>495</v>
      </c>
      <c r="D7" s="648" t="s">
        <v>83</v>
      </c>
      <c r="E7" s="649" t="s">
        <v>496</v>
      </c>
      <c r="F7" s="646" t="s">
        <v>83</v>
      </c>
      <c r="G7" s="647" t="s">
        <v>495</v>
      </c>
    </row>
    <row r="8" spans="1:7" ht="12.75">
      <c r="A8" s="645"/>
      <c r="B8" s="645"/>
      <c r="C8" s="650" t="s">
        <v>497</v>
      </c>
      <c r="D8" s="633"/>
      <c r="E8" s="650" t="s">
        <v>497</v>
      </c>
      <c r="F8" s="651"/>
      <c r="G8" s="650" t="s">
        <v>497</v>
      </c>
    </row>
    <row r="9" spans="1:7" ht="12.75">
      <c r="A9" s="650">
        <v>1</v>
      </c>
      <c r="B9" s="652">
        <v>2</v>
      </c>
      <c r="C9" s="650">
        <v>3</v>
      </c>
      <c r="D9" s="652">
        <v>4</v>
      </c>
      <c r="E9" s="650">
        <v>5</v>
      </c>
      <c r="F9" s="652">
        <v>6</v>
      </c>
      <c r="G9" s="650">
        <v>7</v>
      </c>
    </row>
    <row r="10" spans="1:7" ht="12.75">
      <c r="A10" s="653" t="s">
        <v>498</v>
      </c>
      <c r="B10" s="654">
        <f>SUM(B11:B13)</f>
        <v>0</v>
      </c>
      <c r="C10" s="654">
        <f>SUM(C11:C13)</f>
        <v>0</v>
      </c>
      <c r="D10" s="654">
        <f>SUM(D11:D13)</f>
        <v>0</v>
      </c>
      <c r="E10" s="654">
        <f>SUM(E11:E13)</f>
        <v>0</v>
      </c>
      <c r="F10" s="654">
        <f aca="true" t="shared" si="0" ref="F10:F29">B10-D10</f>
        <v>0</v>
      </c>
      <c r="G10" s="654">
        <f aca="true" t="shared" si="1" ref="G10:G29">C10-E10</f>
        <v>0</v>
      </c>
    </row>
    <row r="11" spans="1:7" ht="27" customHeight="1">
      <c r="A11" s="655" t="s">
        <v>499</v>
      </c>
      <c r="B11" s="656"/>
      <c r="C11" s="656"/>
      <c r="D11" s="656"/>
      <c r="E11" s="656"/>
      <c r="F11" s="654">
        <f t="shared" si="0"/>
        <v>0</v>
      </c>
      <c r="G11" s="654">
        <f t="shared" si="1"/>
        <v>0</v>
      </c>
    </row>
    <row r="12" spans="1:7" ht="14.25" customHeight="1">
      <c r="A12" s="655" t="s">
        <v>500</v>
      </c>
      <c r="B12" s="656"/>
      <c r="C12" s="656"/>
      <c r="D12" s="656"/>
      <c r="E12" s="656"/>
      <c r="F12" s="654">
        <f t="shared" si="0"/>
        <v>0</v>
      </c>
      <c r="G12" s="654">
        <f t="shared" si="1"/>
        <v>0</v>
      </c>
    </row>
    <row r="13" spans="1:7" ht="12.75" customHeight="1">
      <c r="A13" s="655" t="s">
        <v>308</v>
      </c>
      <c r="B13" s="656"/>
      <c r="C13" s="656"/>
      <c r="D13" s="656"/>
      <c r="E13" s="656"/>
      <c r="F13" s="654">
        <f t="shared" si="0"/>
        <v>0</v>
      </c>
      <c r="G13" s="654">
        <f t="shared" si="1"/>
        <v>0</v>
      </c>
    </row>
    <row r="14" spans="1:7" ht="12" customHeight="1">
      <c r="A14" s="653" t="s">
        <v>309</v>
      </c>
      <c r="B14" s="654">
        <f>SUM(B15:B21)</f>
        <v>0</v>
      </c>
      <c r="C14" s="654">
        <f>SUM(C15:C21)</f>
        <v>0</v>
      </c>
      <c r="D14" s="654">
        <f>SUM(D15:D21)</f>
        <v>0</v>
      </c>
      <c r="E14" s="654">
        <f>SUM(E15:E21)</f>
        <v>0</v>
      </c>
      <c r="F14" s="654">
        <f t="shared" si="0"/>
        <v>0</v>
      </c>
      <c r="G14" s="654">
        <f t="shared" si="1"/>
        <v>0</v>
      </c>
    </row>
    <row r="15" spans="1:7" ht="9.75" customHeight="1">
      <c r="A15" s="655" t="s">
        <v>501</v>
      </c>
      <c r="B15" s="656"/>
      <c r="C15" s="656"/>
      <c r="D15" s="656"/>
      <c r="E15" s="656"/>
      <c r="F15" s="654">
        <f t="shared" si="0"/>
        <v>0</v>
      </c>
      <c r="G15" s="654">
        <f t="shared" si="1"/>
        <v>0</v>
      </c>
    </row>
    <row r="16" spans="1:7" ht="11.25" customHeight="1">
      <c r="A16" s="655" t="s">
        <v>502</v>
      </c>
      <c r="B16" s="656"/>
      <c r="C16" s="656"/>
      <c r="D16" s="656"/>
      <c r="E16" s="656"/>
      <c r="F16" s="654">
        <f t="shared" si="0"/>
        <v>0</v>
      </c>
      <c r="G16" s="654">
        <f t="shared" si="1"/>
        <v>0</v>
      </c>
    </row>
    <row r="17" spans="1:7" ht="11.25" customHeight="1">
      <c r="A17" s="655" t="s">
        <v>503</v>
      </c>
      <c r="B17" s="656"/>
      <c r="C17" s="656"/>
      <c r="D17" s="656"/>
      <c r="E17" s="656"/>
      <c r="F17" s="654">
        <f t="shared" si="0"/>
        <v>0</v>
      </c>
      <c r="G17" s="654">
        <f t="shared" si="1"/>
        <v>0</v>
      </c>
    </row>
    <row r="18" spans="1:7" ht="10.5" customHeight="1">
      <c r="A18" s="655" t="s">
        <v>504</v>
      </c>
      <c r="B18" s="656"/>
      <c r="C18" s="656"/>
      <c r="D18" s="656"/>
      <c r="E18" s="656"/>
      <c r="F18" s="654">
        <f t="shared" si="0"/>
        <v>0</v>
      </c>
      <c r="G18" s="654">
        <f t="shared" si="1"/>
        <v>0</v>
      </c>
    </row>
    <row r="19" spans="1:7" ht="10.5" customHeight="1">
      <c r="A19" s="655" t="s">
        <v>505</v>
      </c>
      <c r="B19" s="656"/>
      <c r="C19" s="656"/>
      <c r="D19" s="656"/>
      <c r="E19" s="656"/>
      <c r="F19" s="654">
        <f t="shared" si="0"/>
        <v>0</v>
      </c>
      <c r="G19" s="654">
        <f t="shared" si="1"/>
        <v>0</v>
      </c>
    </row>
    <row r="20" spans="1:7" ht="10.5" customHeight="1">
      <c r="A20" s="655" t="s">
        <v>506</v>
      </c>
      <c r="B20" s="656"/>
      <c r="C20" s="656"/>
      <c r="D20" s="656"/>
      <c r="E20" s="656"/>
      <c r="F20" s="654">
        <f t="shared" si="0"/>
        <v>0</v>
      </c>
      <c r="G20" s="654">
        <f t="shared" si="1"/>
        <v>0</v>
      </c>
    </row>
    <row r="21" spans="1:7" ht="11.25" customHeight="1">
      <c r="A21" s="655" t="s">
        <v>507</v>
      </c>
      <c r="B21" s="656"/>
      <c r="C21" s="656"/>
      <c r="D21" s="656"/>
      <c r="E21" s="656"/>
      <c r="F21" s="654">
        <f t="shared" si="0"/>
        <v>0</v>
      </c>
      <c r="G21" s="654">
        <f t="shared" si="1"/>
        <v>0</v>
      </c>
    </row>
    <row r="22" spans="1:7" ht="10.5" customHeight="1">
      <c r="A22" s="657" t="s">
        <v>508</v>
      </c>
      <c r="B22" s="654">
        <f>SUM(B10,B14)</f>
        <v>0</v>
      </c>
      <c r="C22" s="654">
        <f>SUM(C10,C14)</f>
        <v>0</v>
      </c>
      <c r="D22" s="654">
        <f>SUM(D10,D14)</f>
        <v>0</v>
      </c>
      <c r="E22" s="654">
        <f>SUM(E10,E14)</f>
        <v>0</v>
      </c>
      <c r="F22" s="654">
        <f t="shared" si="0"/>
        <v>0</v>
      </c>
      <c r="G22" s="654">
        <f t="shared" si="1"/>
        <v>0</v>
      </c>
    </row>
    <row r="23" spans="1:7" ht="11.25" customHeight="1">
      <c r="A23" s="653" t="s">
        <v>509</v>
      </c>
      <c r="B23" s="656"/>
      <c r="C23" s="656"/>
      <c r="D23" s="656"/>
      <c r="E23" s="656"/>
      <c r="F23" s="654">
        <f t="shared" si="0"/>
        <v>0</v>
      </c>
      <c r="G23" s="654">
        <f t="shared" si="1"/>
        <v>0</v>
      </c>
    </row>
    <row r="24" spans="1:7" ht="9.75" customHeight="1">
      <c r="A24" s="653" t="s">
        <v>510</v>
      </c>
      <c r="B24" s="656"/>
      <c r="C24" s="656"/>
      <c r="D24" s="656"/>
      <c r="E24" s="656"/>
      <c r="F24" s="654">
        <f t="shared" si="0"/>
        <v>0</v>
      </c>
      <c r="G24" s="654">
        <f t="shared" si="1"/>
        <v>0</v>
      </c>
    </row>
    <row r="25" spans="1:7" ht="11.25" customHeight="1">
      <c r="A25" s="658" t="s">
        <v>511</v>
      </c>
      <c r="B25" s="656"/>
      <c r="C25" s="656"/>
      <c r="D25" s="656"/>
      <c r="E25" s="656"/>
      <c r="F25" s="654">
        <f t="shared" si="0"/>
        <v>0</v>
      </c>
      <c r="G25" s="654">
        <f t="shared" si="1"/>
        <v>0</v>
      </c>
    </row>
    <row r="26" spans="1:7" ht="10.5" customHeight="1">
      <c r="A26" s="657" t="s">
        <v>623</v>
      </c>
      <c r="B26" s="654">
        <f>SUM(B22:B25)</f>
        <v>0</v>
      </c>
      <c r="C26" s="654">
        <f>SUM(C22:C25)</f>
        <v>0</v>
      </c>
      <c r="D26" s="654">
        <f>SUM(D22:D25)</f>
        <v>0</v>
      </c>
      <c r="E26" s="654">
        <f>SUM(E22:E25)</f>
        <v>0</v>
      </c>
      <c r="F26" s="654">
        <f t="shared" si="0"/>
        <v>0</v>
      </c>
      <c r="G26" s="654">
        <f t="shared" si="1"/>
        <v>0</v>
      </c>
    </row>
    <row r="27" spans="1:7" ht="9.75" customHeight="1">
      <c r="A27" s="658" t="s">
        <v>624</v>
      </c>
      <c r="B27" s="656"/>
      <c r="C27" s="656"/>
      <c r="D27" s="656"/>
      <c r="E27" s="656"/>
      <c r="F27" s="654">
        <f t="shared" si="0"/>
        <v>0</v>
      </c>
      <c r="G27" s="654">
        <f t="shared" si="1"/>
        <v>0</v>
      </c>
    </row>
    <row r="28" spans="1:7" ht="9.75" customHeight="1">
      <c r="A28" s="659" t="s">
        <v>625</v>
      </c>
      <c r="B28" s="656"/>
      <c r="C28" s="656"/>
      <c r="D28" s="656"/>
      <c r="E28" s="656"/>
      <c r="F28" s="654">
        <f t="shared" si="0"/>
        <v>0</v>
      </c>
      <c r="G28" s="654">
        <f t="shared" si="1"/>
        <v>0</v>
      </c>
    </row>
    <row r="29" spans="1:7" ht="12.75" customHeight="1">
      <c r="A29" s="660" t="s">
        <v>626</v>
      </c>
      <c r="B29" s="654">
        <f>SUM(B26:B27)</f>
        <v>0</v>
      </c>
      <c r="C29" s="654">
        <f>SUM(C26:C27)</f>
        <v>0</v>
      </c>
      <c r="D29" s="654">
        <f>SUM(D26:D27)</f>
        <v>0</v>
      </c>
      <c r="E29" s="654">
        <f>SUM(E26:E27)</f>
        <v>0</v>
      </c>
      <c r="F29" s="654">
        <f t="shared" si="0"/>
        <v>0</v>
      </c>
      <c r="G29" s="654">
        <f t="shared" si="1"/>
        <v>0</v>
      </c>
    </row>
    <row r="30" spans="1:7" s="104" customFormat="1" ht="24" customHeight="1">
      <c r="A30" s="661" t="s">
        <v>514</v>
      </c>
      <c r="B30" s="662"/>
      <c r="C30" s="663"/>
      <c r="D30" s="663"/>
      <c r="E30" s="663"/>
      <c r="F30" s="663"/>
      <c r="G30" s="663"/>
    </row>
    <row r="31" ht="12.75">
      <c r="A31" s="664"/>
    </row>
    <row r="32" s="35" customFormat="1" ht="12.75">
      <c r="A32" s="3" t="s">
        <v>489</v>
      </c>
    </row>
    <row r="33" s="35" customFormat="1" ht="12.75"/>
    <row r="34" s="35" customFormat="1" ht="12.75">
      <c r="A34" s="3" t="s">
        <v>489</v>
      </c>
    </row>
    <row r="35" s="666" customFormat="1" ht="12.75" hidden="1">
      <c r="A35" s="665"/>
    </row>
    <row r="36" spans="1:7" s="666" customFormat="1" ht="25.5" hidden="1">
      <c r="A36" s="667" t="s">
        <v>515</v>
      </c>
      <c r="B36" s="668" t="s">
        <v>516</v>
      </c>
      <c r="C36" s="633"/>
      <c r="D36" s="668" t="s">
        <v>517</v>
      </c>
      <c r="E36" s="633"/>
      <c r="F36" s="667" t="s">
        <v>518</v>
      </c>
      <c r="G36" s="633"/>
    </row>
    <row r="37" spans="1:7" s="666" customFormat="1" ht="38.25" hidden="1">
      <c r="A37" s="633"/>
      <c r="B37" s="633"/>
      <c r="C37" s="633"/>
      <c r="D37" s="633"/>
      <c r="E37" s="633"/>
      <c r="F37" s="669" t="s">
        <v>519</v>
      </c>
      <c r="G37" s="633"/>
    </row>
    <row r="38" spans="1:7" s="666" customFormat="1" ht="63.75" hidden="1">
      <c r="A38" s="633"/>
      <c r="B38" s="670" t="s">
        <v>520</v>
      </c>
      <c r="C38" s="670" t="s">
        <v>521</v>
      </c>
      <c r="D38" s="670" t="s">
        <v>520</v>
      </c>
      <c r="E38" s="670" t="s">
        <v>522</v>
      </c>
      <c r="F38" s="670" t="s">
        <v>520</v>
      </c>
      <c r="G38" s="670" t="s">
        <v>522</v>
      </c>
    </row>
    <row r="40" spans="3:7" ht="12.75">
      <c r="C40" s="671"/>
      <c r="D40" s="671"/>
      <c r="E40" s="671"/>
      <c r="F40" s="671"/>
      <c r="G40" s="671"/>
    </row>
    <row r="41" spans="3:7" ht="12.75">
      <c r="C41" s="672"/>
      <c r="D41" s="671"/>
      <c r="E41" s="671"/>
      <c r="F41" s="671"/>
      <c r="G41" s="671"/>
    </row>
    <row r="42" spans="3:7" ht="12.75">
      <c r="C42" s="673"/>
      <c r="D42" s="671"/>
      <c r="E42" s="671"/>
      <c r="F42" s="671"/>
      <c r="G42" s="671"/>
    </row>
    <row r="43" spans="3:7" ht="12.75">
      <c r="C43" s="634"/>
      <c r="D43" s="634"/>
      <c r="E43" s="634"/>
      <c r="F43" s="634"/>
      <c r="G43" s="634"/>
    </row>
    <row r="50" ht="12.75">
      <c r="C50" s="673"/>
    </row>
    <row r="51" ht="12.75">
      <c r="C51" s="673"/>
    </row>
    <row r="52" ht="12.75">
      <c r="C52" s="671"/>
    </row>
    <row r="53" ht="12.75">
      <c r="C53" s="671"/>
    </row>
    <row r="54" ht="12.75">
      <c r="C54" s="673"/>
    </row>
    <row r="55" ht="12.75">
      <c r="C55" s="671"/>
    </row>
    <row r="56" ht="12.75">
      <c r="C56" s="671"/>
    </row>
    <row r="57" ht="12.75">
      <c r="C57" s="672"/>
    </row>
    <row r="58" ht="12.75">
      <c r="C58" s="673"/>
    </row>
  </sheetData>
  <printOptions/>
  <pageMargins left="0.75" right="0.75" top="1" bottom="1" header="0.5" footer="0.5"/>
  <pageSetup horizontalDpi="600" verticalDpi="600" orientation="landscape" paperSize="9" scale="92" r:id="rId1"/>
  <headerFooter alignWithMargins="0">
    <oddFooter>&amp;R&amp;"Times New Roman,обычный"&amp;7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3">
      <selection activeCell="L6" sqref="L6"/>
    </sheetView>
  </sheetViews>
  <sheetFormatPr defaultColWidth="9.140625" defaultRowHeight="12.75"/>
  <cols>
    <col min="1" max="1" width="9.140625" style="68" customWidth="1"/>
    <col min="2" max="2" width="15.421875" style="68" customWidth="1"/>
    <col min="3" max="3" width="7.7109375" style="68" customWidth="1"/>
    <col min="4" max="4" width="12.8515625" style="68" customWidth="1"/>
    <col min="5" max="5" width="13.140625" style="68" customWidth="1"/>
    <col min="6" max="7" width="14.00390625" style="68" customWidth="1"/>
    <col min="8" max="8" width="13.28125" style="68" customWidth="1"/>
    <col min="9" max="9" width="13.8515625" style="68" customWidth="1"/>
    <col min="10" max="10" width="10.57421875" style="68" customWidth="1"/>
    <col min="11" max="11" width="10.8515625" style="68" customWidth="1"/>
    <col min="12" max="16384" width="9.140625" style="68" customWidth="1"/>
  </cols>
  <sheetData>
    <row r="1" spans="1:8" ht="12.75">
      <c r="A1" s="1008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B1" s="1008"/>
      <c r="C1" s="1008"/>
      <c r="D1" s="1008"/>
      <c r="E1" s="1006"/>
      <c r="F1" s="1006"/>
      <c r="G1" s="967"/>
      <c r="H1" s="1007"/>
    </row>
    <row r="2" spans="1:9" ht="12.75">
      <c r="A2" s="967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B2" s="1007"/>
      <c r="C2" s="967"/>
      <c r="D2" s="1007"/>
      <c r="E2" s="1006"/>
      <c r="F2" s="1006"/>
      <c r="G2" s="967"/>
      <c r="H2" s="1007"/>
      <c r="I2" s="49"/>
    </row>
    <row r="3" spans="1:9" ht="12.75">
      <c r="A3" s="674"/>
      <c r="B3" s="674"/>
      <c r="C3" s="674"/>
      <c r="D3" s="674"/>
      <c r="E3" s="674"/>
      <c r="F3" s="674"/>
      <c r="G3" s="311"/>
      <c r="H3" s="311"/>
      <c r="I3" s="49"/>
    </row>
    <row r="4" spans="1:9" ht="12.75">
      <c r="A4" s="674"/>
      <c r="B4" s="674"/>
      <c r="C4" s="674"/>
      <c r="D4" s="674"/>
      <c r="E4" s="674"/>
      <c r="F4" s="674"/>
      <c r="G4" s="674"/>
      <c r="H4" s="674"/>
      <c r="I4" s="675"/>
    </row>
    <row r="5" spans="1:9" ht="12.75">
      <c r="A5" s="93" t="s">
        <v>693</v>
      </c>
      <c r="B5" s="94"/>
      <c r="C5" s="94"/>
      <c r="D5" s="96"/>
      <c r="E5" s="87"/>
      <c r="F5" s="87"/>
      <c r="G5" s="87"/>
      <c r="H5" s="87"/>
      <c r="I5" s="824" t="s">
        <v>681</v>
      </c>
    </row>
    <row r="6" spans="1:9" ht="12.75">
      <c r="A6" s="93" t="s">
        <v>694</v>
      </c>
      <c r="B6" s="94"/>
      <c r="C6" s="94"/>
      <c r="D6" s="96"/>
      <c r="E6" s="87"/>
      <c r="F6" s="87"/>
      <c r="G6" s="87"/>
      <c r="H6" s="87"/>
      <c r="I6" s="87"/>
    </row>
    <row r="7" spans="1:9" ht="32.25" customHeight="1" thickBot="1">
      <c r="A7" s="87"/>
      <c r="B7" s="87"/>
      <c r="C7" s="87"/>
      <c r="D7" s="87"/>
      <c r="E7" s="87"/>
      <c r="F7" s="87"/>
      <c r="G7" s="87"/>
      <c r="H7" s="1188" t="s">
        <v>91</v>
      </c>
      <c r="I7" s="1188"/>
    </row>
    <row r="8" spans="1:9" ht="15.75" customHeight="1">
      <c r="A8" s="1189" t="s">
        <v>322</v>
      </c>
      <c r="B8" s="1192" t="s">
        <v>523</v>
      </c>
      <c r="C8" s="1193"/>
      <c r="D8" s="1193"/>
      <c r="E8" s="1193"/>
      <c r="F8" s="1193"/>
      <c r="G8" s="1193"/>
      <c r="H8" s="1193"/>
      <c r="I8" s="1194"/>
    </row>
    <row r="9" spans="1:9" ht="12.75">
      <c r="A9" s="1190"/>
      <c r="B9" s="1195" t="s">
        <v>524</v>
      </c>
      <c r="C9" s="676"/>
      <c r="D9" s="1197" t="s">
        <v>525</v>
      </c>
      <c r="E9" s="1198"/>
      <c r="F9" s="1198"/>
      <c r="G9" s="1198"/>
      <c r="H9" s="1198"/>
      <c r="I9" s="1199"/>
    </row>
    <row r="10" spans="1:9" ht="25.5">
      <c r="A10" s="1191"/>
      <c r="B10" s="1196"/>
      <c r="C10" s="677" t="s">
        <v>526</v>
      </c>
      <c r="D10" s="677" t="s">
        <v>527</v>
      </c>
      <c r="E10" s="677" t="s">
        <v>528</v>
      </c>
      <c r="F10" s="677" t="s">
        <v>529</v>
      </c>
      <c r="G10" s="677" t="s">
        <v>528</v>
      </c>
      <c r="H10" s="677" t="s">
        <v>83</v>
      </c>
      <c r="I10" s="678" t="s">
        <v>530</v>
      </c>
    </row>
    <row r="11" spans="1:9" ht="12.75">
      <c r="A11" s="679">
        <v>1</v>
      </c>
      <c r="B11" s="680">
        <v>2</v>
      </c>
      <c r="C11" s="681">
        <v>3</v>
      </c>
      <c r="D11" s="680">
        <v>4</v>
      </c>
      <c r="E11" s="680">
        <v>5</v>
      </c>
      <c r="F11" s="680">
        <v>6</v>
      </c>
      <c r="G11" s="680">
        <v>7</v>
      </c>
      <c r="H11" s="680">
        <v>8</v>
      </c>
      <c r="I11" s="682">
        <v>9</v>
      </c>
    </row>
    <row r="12" spans="1:9" ht="12.75">
      <c r="A12" s="683">
        <v>1</v>
      </c>
      <c r="B12" s="684"/>
      <c r="C12" s="269">
        <v>0</v>
      </c>
      <c r="D12" s="269">
        <v>0</v>
      </c>
      <c r="E12" s="685">
        <v>0</v>
      </c>
      <c r="F12" s="269">
        <v>0</v>
      </c>
      <c r="G12" s="685">
        <v>0</v>
      </c>
      <c r="H12" s="686">
        <f>SUM(D12,F12)</f>
        <v>0</v>
      </c>
      <c r="I12" s="270">
        <v>0</v>
      </c>
    </row>
    <row r="13" spans="1:9" ht="12.75">
      <c r="A13" s="687">
        <v>2</v>
      </c>
      <c r="B13" s="684"/>
      <c r="C13" s="269">
        <v>0</v>
      </c>
      <c r="D13" s="269">
        <v>0</v>
      </c>
      <c r="E13" s="685">
        <v>0</v>
      </c>
      <c r="F13" s="269">
        <v>0</v>
      </c>
      <c r="G13" s="685">
        <v>0</v>
      </c>
      <c r="H13" s="686">
        <f>SUM(D13,F13)</f>
        <v>0</v>
      </c>
      <c r="I13" s="270">
        <v>0</v>
      </c>
    </row>
    <row r="14" spans="1:9" ht="12.75">
      <c r="A14" s="687">
        <v>3</v>
      </c>
      <c r="B14" s="684"/>
      <c r="C14" s="269">
        <v>0</v>
      </c>
      <c r="D14" s="269">
        <v>0</v>
      </c>
      <c r="E14" s="685">
        <v>0</v>
      </c>
      <c r="F14" s="269">
        <v>0</v>
      </c>
      <c r="G14" s="685">
        <v>0</v>
      </c>
      <c r="H14" s="686">
        <f>SUM(D14,F14)</f>
        <v>0</v>
      </c>
      <c r="I14" s="270">
        <v>0</v>
      </c>
    </row>
    <row r="15" spans="1:9" ht="12.75">
      <c r="A15" s="687">
        <v>4</v>
      </c>
      <c r="B15" s="684"/>
      <c r="C15" s="269">
        <v>0</v>
      </c>
      <c r="D15" s="269">
        <v>0</v>
      </c>
      <c r="E15" s="685">
        <v>0</v>
      </c>
      <c r="F15" s="269">
        <v>0</v>
      </c>
      <c r="G15" s="685">
        <v>0</v>
      </c>
      <c r="H15" s="686">
        <f>SUM(D15,F15)</f>
        <v>0</v>
      </c>
      <c r="I15" s="270">
        <v>0</v>
      </c>
    </row>
    <row r="16" spans="1:9" ht="12.75">
      <c r="A16" s="687">
        <v>5</v>
      </c>
      <c r="B16" s="684"/>
      <c r="C16" s="269">
        <v>0</v>
      </c>
      <c r="D16" s="269">
        <v>0</v>
      </c>
      <c r="E16" s="685">
        <v>0</v>
      </c>
      <c r="F16" s="269">
        <v>0</v>
      </c>
      <c r="G16" s="685">
        <v>0</v>
      </c>
      <c r="H16" s="686">
        <f>SUM(D16,F16)</f>
        <v>0</v>
      </c>
      <c r="I16" s="270">
        <v>0</v>
      </c>
    </row>
    <row r="17" spans="1:9" ht="12.75">
      <c r="A17" s="687">
        <v>6</v>
      </c>
      <c r="B17" s="684"/>
      <c r="C17" s="269">
        <v>0</v>
      </c>
      <c r="D17" s="269">
        <v>0</v>
      </c>
      <c r="E17" s="685">
        <v>0</v>
      </c>
      <c r="F17" s="269">
        <v>0</v>
      </c>
      <c r="G17" s="685">
        <v>0</v>
      </c>
      <c r="H17" s="269">
        <v>0</v>
      </c>
      <c r="I17" s="270">
        <v>0</v>
      </c>
    </row>
    <row r="18" spans="1:9" ht="12.75">
      <c r="A18" s="687">
        <v>7</v>
      </c>
      <c r="B18" s="684"/>
      <c r="C18" s="269">
        <v>0</v>
      </c>
      <c r="D18" s="269">
        <v>0</v>
      </c>
      <c r="E18" s="685">
        <v>0</v>
      </c>
      <c r="F18" s="269">
        <v>0</v>
      </c>
      <c r="G18" s="685">
        <v>0</v>
      </c>
      <c r="H18" s="269">
        <v>0</v>
      </c>
      <c r="I18" s="270">
        <v>0</v>
      </c>
    </row>
    <row r="19" spans="1:9" ht="12.75">
      <c r="A19" s="687">
        <v>8</v>
      </c>
      <c r="B19" s="684"/>
      <c r="C19" s="269">
        <v>0</v>
      </c>
      <c r="D19" s="269">
        <v>0</v>
      </c>
      <c r="E19" s="685">
        <v>0</v>
      </c>
      <c r="F19" s="269">
        <v>0</v>
      </c>
      <c r="G19" s="685">
        <v>0</v>
      </c>
      <c r="H19" s="269">
        <v>0</v>
      </c>
      <c r="I19" s="270">
        <v>0</v>
      </c>
    </row>
    <row r="20" spans="1:9" ht="12.75">
      <c r="A20" s="687">
        <v>9</v>
      </c>
      <c r="B20" s="684"/>
      <c r="C20" s="269">
        <v>0</v>
      </c>
      <c r="D20" s="269">
        <v>0</v>
      </c>
      <c r="E20" s="685">
        <v>0</v>
      </c>
      <c r="F20" s="269">
        <v>0</v>
      </c>
      <c r="G20" s="685">
        <v>0</v>
      </c>
      <c r="H20" s="269">
        <v>0</v>
      </c>
      <c r="I20" s="270">
        <v>0</v>
      </c>
    </row>
    <row r="21" spans="1:9" ht="12.75">
      <c r="A21" s="687">
        <v>10</v>
      </c>
      <c r="B21" s="684"/>
      <c r="C21" s="269">
        <v>0</v>
      </c>
      <c r="D21" s="269">
        <v>0</v>
      </c>
      <c r="E21" s="685">
        <v>0</v>
      </c>
      <c r="F21" s="269">
        <v>0</v>
      </c>
      <c r="G21" s="685">
        <v>0</v>
      </c>
      <c r="H21" s="269">
        <v>0</v>
      </c>
      <c r="I21" s="1009">
        <v>0</v>
      </c>
    </row>
    <row r="22" spans="1:9" ht="12.75">
      <c r="A22" s="687">
        <v>11</v>
      </c>
      <c r="B22" s="1182" t="s">
        <v>531</v>
      </c>
      <c r="C22" s="1183"/>
      <c r="D22" s="1183"/>
      <c r="E22" s="1184"/>
      <c r="F22" s="688"/>
      <c r="G22" s="689"/>
      <c r="H22" s="690">
        <f>SUM(H12:H16)</f>
        <v>0</v>
      </c>
      <c r="I22" s="1010"/>
    </row>
    <row r="23" spans="1:9" ht="13.5" thickBot="1">
      <c r="A23" s="691">
        <v>12</v>
      </c>
      <c r="B23" s="1185" t="s">
        <v>532</v>
      </c>
      <c r="C23" s="1186"/>
      <c r="D23" s="1186"/>
      <c r="E23" s="1187"/>
      <c r="F23" s="692"/>
      <c r="G23" s="693"/>
      <c r="H23" s="694"/>
      <c r="I23" s="1011"/>
    </row>
    <row r="24" spans="1:9" ht="12.75">
      <c r="A24" s="87"/>
      <c r="B24" s="695"/>
      <c r="C24" s="695"/>
      <c r="D24" s="695"/>
      <c r="E24" s="695"/>
      <c r="F24" s="695"/>
      <c r="G24" s="695"/>
      <c r="H24" s="696"/>
      <c r="I24" s="697"/>
    </row>
    <row r="26" spans="1:11" ht="12.75">
      <c r="A26" s="830" t="s">
        <v>698</v>
      </c>
      <c r="B26" s="831"/>
      <c r="C26" s="831"/>
      <c r="D26" s="831"/>
      <c r="E26" s="831"/>
      <c r="F26" s="831"/>
      <c r="G26" s="831"/>
      <c r="H26" s="832"/>
      <c r="I26" s="832"/>
      <c r="J26" s="832"/>
      <c r="K26" s="832"/>
    </row>
    <row r="27" spans="1:11" ht="13.5" thickBot="1">
      <c r="A27" s="825"/>
      <c r="B27" s="829"/>
      <c r="C27" s="829"/>
      <c r="D27" s="829"/>
      <c r="E27" s="829"/>
      <c r="F27" s="829"/>
      <c r="G27" s="829"/>
      <c r="H27" s="829"/>
      <c r="I27" s="829"/>
      <c r="J27" s="829"/>
      <c r="K27" s="829"/>
    </row>
    <row r="28" spans="1:11" ht="38.25">
      <c r="A28" s="833" t="s">
        <v>322</v>
      </c>
      <c r="B28" s="834" t="s">
        <v>683</v>
      </c>
      <c r="C28" s="834" t="s">
        <v>684</v>
      </c>
      <c r="D28" s="834" t="s">
        <v>685</v>
      </c>
      <c r="E28" s="834" t="s">
        <v>686</v>
      </c>
      <c r="F28" s="834" t="s">
        <v>687</v>
      </c>
      <c r="G28" s="834" t="s">
        <v>688</v>
      </c>
      <c r="H28" s="834" t="s">
        <v>689</v>
      </c>
      <c r="I28" s="834" t="s">
        <v>690</v>
      </c>
      <c r="J28" s="834" t="s">
        <v>691</v>
      </c>
      <c r="K28" s="835" t="s">
        <v>692</v>
      </c>
    </row>
    <row r="29" spans="1:11" ht="12.75">
      <c r="A29" s="826">
        <v>1</v>
      </c>
      <c r="B29" s="836">
        <v>2</v>
      </c>
      <c r="C29" s="836">
        <v>3</v>
      </c>
      <c r="D29" s="836">
        <v>4</v>
      </c>
      <c r="E29" s="836">
        <v>5</v>
      </c>
      <c r="F29" s="836">
        <v>6</v>
      </c>
      <c r="G29" s="836">
        <v>7</v>
      </c>
      <c r="H29" s="836">
        <v>8</v>
      </c>
      <c r="I29" s="836">
        <v>9</v>
      </c>
      <c r="J29" s="836">
        <v>10</v>
      </c>
      <c r="K29" s="837">
        <v>11</v>
      </c>
    </row>
    <row r="30" spans="1:11" ht="12.75">
      <c r="A30" s="827"/>
      <c r="B30" s="838"/>
      <c r="C30" s="839"/>
      <c r="D30" s="838"/>
      <c r="E30" s="838"/>
      <c r="F30" s="838"/>
      <c r="G30" s="840"/>
      <c r="H30" s="838"/>
      <c r="I30" s="838"/>
      <c r="J30" s="838"/>
      <c r="K30" s="841"/>
    </row>
    <row r="31" spans="1:11" ht="12.75">
      <c r="A31" s="827"/>
      <c r="B31" s="838"/>
      <c r="C31" s="839"/>
      <c r="D31" s="838"/>
      <c r="E31" s="838"/>
      <c r="F31" s="838"/>
      <c r="G31" s="840"/>
      <c r="H31" s="838"/>
      <c r="I31" s="838"/>
      <c r="J31" s="838"/>
      <c r="K31" s="841"/>
    </row>
    <row r="32" spans="1:11" ht="12.75">
      <c r="A32" s="827"/>
      <c r="B32" s="838"/>
      <c r="C32" s="839"/>
      <c r="D32" s="838"/>
      <c r="E32" s="838"/>
      <c r="F32" s="838"/>
      <c r="G32" s="840"/>
      <c r="H32" s="838"/>
      <c r="I32" s="838"/>
      <c r="J32" s="838"/>
      <c r="K32" s="841"/>
    </row>
    <row r="33" spans="1:11" ht="12.75">
      <c r="A33" s="827"/>
      <c r="B33" s="838"/>
      <c r="C33" s="839"/>
      <c r="D33" s="838"/>
      <c r="E33" s="838"/>
      <c r="F33" s="838"/>
      <c r="G33" s="840"/>
      <c r="H33" s="838"/>
      <c r="I33" s="838"/>
      <c r="J33" s="838"/>
      <c r="K33" s="841"/>
    </row>
    <row r="34" spans="1:11" ht="12.75">
      <c r="A34" s="827"/>
      <c r="B34" s="838"/>
      <c r="C34" s="839"/>
      <c r="D34" s="838"/>
      <c r="E34" s="838"/>
      <c r="F34" s="838"/>
      <c r="G34" s="840"/>
      <c r="H34" s="838"/>
      <c r="I34" s="838"/>
      <c r="J34" s="838"/>
      <c r="K34" s="841"/>
    </row>
    <row r="35" spans="1:11" ht="12.75">
      <c r="A35" s="827"/>
      <c r="B35" s="838"/>
      <c r="C35" s="839"/>
      <c r="D35" s="838"/>
      <c r="E35" s="838"/>
      <c r="F35" s="838"/>
      <c r="G35" s="840"/>
      <c r="H35" s="838"/>
      <c r="I35" s="838"/>
      <c r="J35" s="838"/>
      <c r="K35" s="841"/>
    </row>
    <row r="36" spans="1:11" ht="12.75">
      <c r="A36" s="827"/>
      <c r="B36" s="838"/>
      <c r="C36" s="839"/>
      <c r="D36" s="838"/>
      <c r="E36" s="838"/>
      <c r="F36" s="838"/>
      <c r="G36" s="840"/>
      <c r="H36" s="838"/>
      <c r="I36" s="838"/>
      <c r="J36" s="838"/>
      <c r="K36" s="841"/>
    </row>
    <row r="37" spans="1:11" ht="12.75">
      <c r="A37" s="827"/>
      <c r="B37" s="838"/>
      <c r="C37" s="839"/>
      <c r="D37" s="838"/>
      <c r="E37" s="838"/>
      <c r="F37" s="838"/>
      <c r="G37" s="840"/>
      <c r="H37" s="838"/>
      <c r="I37" s="838"/>
      <c r="J37" s="838"/>
      <c r="K37" s="841"/>
    </row>
    <row r="38" spans="1:11" ht="12.75">
      <c r="A38" s="827"/>
      <c r="B38" s="838"/>
      <c r="C38" s="839"/>
      <c r="D38" s="838"/>
      <c r="E38" s="838"/>
      <c r="F38" s="838"/>
      <c r="G38" s="840"/>
      <c r="H38" s="838"/>
      <c r="I38" s="838"/>
      <c r="J38" s="838"/>
      <c r="K38" s="841"/>
    </row>
    <row r="39" spans="1:11" ht="12.75">
      <c r="A39" s="827"/>
      <c r="B39" s="838"/>
      <c r="C39" s="839"/>
      <c r="D39" s="838"/>
      <c r="E39" s="838"/>
      <c r="F39" s="838"/>
      <c r="G39" s="840"/>
      <c r="H39" s="838"/>
      <c r="I39" s="838"/>
      <c r="J39" s="838"/>
      <c r="K39" s="841"/>
    </row>
    <row r="40" spans="1:11" ht="12.75">
      <c r="A40" s="827"/>
      <c r="B40" s="838"/>
      <c r="C40" s="839"/>
      <c r="D40" s="838"/>
      <c r="E40" s="838"/>
      <c r="F40" s="838"/>
      <c r="G40" s="840"/>
      <c r="H40" s="838"/>
      <c r="I40" s="838"/>
      <c r="J40" s="838"/>
      <c r="K40" s="841"/>
    </row>
    <row r="41" spans="1:11" ht="12.75">
      <c r="A41" s="827"/>
      <c r="B41" s="838"/>
      <c r="C41" s="839"/>
      <c r="D41" s="838"/>
      <c r="E41" s="838"/>
      <c r="F41" s="838"/>
      <c r="G41" s="840"/>
      <c r="H41" s="838"/>
      <c r="I41" s="838"/>
      <c r="J41" s="838"/>
      <c r="K41" s="841"/>
    </row>
    <row r="42" spans="1:11" ht="12.75">
      <c r="A42" s="827"/>
      <c r="B42" s="838"/>
      <c r="C42" s="839"/>
      <c r="D42" s="838"/>
      <c r="E42" s="838"/>
      <c r="F42" s="838"/>
      <c r="G42" s="840"/>
      <c r="H42" s="838"/>
      <c r="I42" s="838"/>
      <c r="J42" s="838"/>
      <c r="K42" s="841"/>
    </row>
    <row r="43" spans="1:11" ht="12.75">
      <c r="A43" s="827"/>
      <c r="B43" s="838"/>
      <c r="C43" s="839"/>
      <c r="D43" s="838"/>
      <c r="E43" s="838"/>
      <c r="F43" s="838"/>
      <c r="G43" s="840"/>
      <c r="H43" s="838"/>
      <c r="I43" s="838"/>
      <c r="J43" s="838"/>
      <c r="K43" s="841"/>
    </row>
    <row r="44" spans="1:11" ht="13.5" thickBot="1">
      <c r="A44" s="828"/>
      <c r="B44" s="842"/>
      <c r="C44" s="843"/>
      <c r="D44" s="842"/>
      <c r="E44" s="842"/>
      <c r="F44" s="842"/>
      <c r="G44" s="844"/>
      <c r="H44" s="842"/>
      <c r="I44" s="842"/>
      <c r="J44" s="842"/>
      <c r="K44" s="845"/>
    </row>
    <row r="45" spans="1:11" ht="12.75">
      <c r="A45" s="825"/>
      <c r="B45" s="829"/>
      <c r="C45" s="829"/>
      <c r="D45" s="829"/>
      <c r="E45" s="829"/>
      <c r="F45" s="829"/>
      <c r="G45" s="829"/>
      <c r="H45" s="829"/>
      <c r="I45" s="829"/>
      <c r="J45" s="829"/>
      <c r="K45" s="829"/>
    </row>
    <row r="47" s="35" customFormat="1" ht="12.75">
      <c r="A47" s="3" t="s">
        <v>134</v>
      </c>
    </row>
    <row r="48" s="35" customFormat="1" ht="12.75"/>
    <row r="49" s="35" customFormat="1" ht="12.75">
      <c r="A49" s="3" t="s">
        <v>134</v>
      </c>
    </row>
  </sheetData>
  <mergeCells count="7">
    <mergeCell ref="B22:E22"/>
    <mergeCell ref="B23:E23"/>
    <mergeCell ref="H7:I7"/>
    <mergeCell ref="A8:A10"/>
    <mergeCell ref="B8:I8"/>
    <mergeCell ref="B9:B10"/>
    <mergeCell ref="D9:I9"/>
  </mergeCells>
  <dataValidations count="2">
    <dataValidation type="whole" operator="greaterThanOrEqual" allowBlank="1" showInputMessage="1" showErrorMessage="1" sqref="C12:C21 H22 H12:H16">
      <formula1>0</formula1>
    </dataValidation>
    <dataValidation operator="greaterThanOrEqual" allowBlank="1" showInputMessage="1" showErrorMessage="1" sqref="I12:I16"/>
  </dataValidations>
  <printOptions/>
  <pageMargins left="0.75" right="0.75" top="0.61" bottom="0.58" header="0.5" footer="0.5"/>
  <pageSetup horizontalDpi="600" verticalDpi="600" orientation="landscape" paperSize="9" scale="73" r:id="rId1"/>
  <headerFooter alignWithMargins="0">
    <oddFooter>&amp;R&amp;"Times New Roman,обычный"&amp;7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K9" sqref="K9"/>
    </sheetView>
  </sheetViews>
  <sheetFormatPr defaultColWidth="9.140625" defaultRowHeight="12.75"/>
  <cols>
    <col min="1" max="1" width="9.140625" style="35" customWidth="1"/>
    <col min="2" max="2" width="13.7109375" style="35" customWidth="1"/>
    <col min="3" max="4" width="9.140625" style="35" customWidth="1"/>
    <col min="5" max="5" width="11.7109375" style="35" customWidth="1"/>
    <col min="6" max="6" width="9.140625" style="35" customWidth="1"/>
    <col min="7" max="7" width="11.00390625" style="35" customWidth="1"/>
    <col min="8" max="8" width="9.140625" style="35" customWidth="1"/>
    <col min="9" max="9" width="13.7109375" style="35" customWidth="1"/>
    <col min="10" max="16384" width="9.140625" style="35" customWidth="1"/>
  </cols>
  <sheetData>
    <row r="1" spans="1:9" ht="12.75">
      <c r="A1" s="965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B1" s="965"/>
      <c r="C1" s="965"/>
      <c r="D1" s="965"/>
      <c r="E1" s="965"/>
      <c r="F1" s="965"/>
      <c r="G1" s="965"/>
      <c r="H1" s="965"/>
      <c r="I1" s="965"/>
    </row>
    <row r="2" spans="1:9" ht="12.75">
      <c r="A2" s="965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B2" s="965"/>
      <c r="C2" s="965"/>
      <c r="D2" s="965"/>
      <c r="E2" s="965"/>
      <c r="F2" s="965"/>
      <c r="G2" s="965"/>
      <c r="H2" s="965"/>
      <c r="I2" s="965"/>
    </row>
    <row r="3" ht="12.75">
      <c r="I3" s="824" t="s">
        <v>681</v>
      </c>
    </row>
    <row r="4" ht="12.75">
      <c r="I4" s="34"/>
    </row>
    <row r="5" spans="1:9" ht="12.75">
      <c r="A5" s="313" t="s">
        <v>533</v>
      </c>
      <c r="B5" s="698"/>
      <c r="C5" s="698"/>
      <c r="D5" s="698"/>
      <c r="E5" s="698"/>
      <c r="F5" s="698"/>
      <c r="G5" s="698"/>
      <c r="H5" s="699"/>
      <c r="I5" s="700"/>
    </row>
    <row r="6" spans="1:9" ht="13.5" thickBot="1">
      <c r="A6" s="700"/>
      <c r="B6" s="701"/>
      <c r="C6" s="701"/>
      <c r="D6" s="699"/>
      <c r="E6" s="699"/>
      <c r="F6" s="96"/>
      <c r="G6" s="96"/>
      <c r="H6" s="1203" t="s">
        <v>91</v>
      </c>
      <c r="I6" s="1203"/>
    </row>
    <row r="7" spans="1:9" ht="15.75" customHeight="1">
      <c r="A7" s="1189" t="s">
        <v>322</v>
      </c>
      <c r="B7" s="1192" t="s">
        <v>534</v>
      </c>
      <c r="C7" s="1193"/>
      <c r="D7" s="1193"/>
      <c r="E7" s="1193"/>
      <c r="F7" s="1193"/>
      <c r="G7" s="1193"/>
      <c r="H7" s="1193"/>
      <c r="I7" s="1194"/>
    </row>
    <row r="8" spans="1:9" ht="12.75">
      <c r="A8" s="1190"/>
      <c r="B8" s="1195" t="s">
        <v>535</v>
      </c>
      <c r="C8" s="676"/>
      <c r="D8" s="1197" t="s">
        <v>536</v>
      </c>
      <c r="E8" s="1198"/>
      <c r="F8" s="1198"/>
      <c r="G8" s="1198"/>
      <c r="H8" s="1198"/>
      <c r="I8" s="1199"/>
    </row>
    <row r="9" spans="1:9" ht="25.5">
      <c r="A9" s="1191"/>
      <c r="B9" s="1196"/>
      <c r="C9" s="677" t="s">
        <v>526</v>
      </c>
      <c r="D9" s="677" t="s">
        <v>527</v>
      </c>
      <c r="E9" s="677" t="s">
        <v>528</v>
      </c>
      <c r="F9" s="677" t="s">
        <v>529</v>
      </c>
      <c r="G9" s="677" t="s">
        <v>528</v>
      </c>
      <c r="H9" s="677" t="s">
        <v>83</v>
      </c>
      <c r="I9" s="678" t="s">
        <v>530</v>
      </c>
    </row>
    <row r="10" spans="1:9" ht="12.75">
      <c r="A10" s="679">
        <v>1</v>
      </c>
      <c r="B10" s="680">
        <v>2</v>
      </c>
      <c r="C10" s="680">
        <v>3</v>
      </c>
      <c r="D10" s="680">
        <v>4</v>
      </c>
      <c r="E10" s="680">
        <v>5</v>
      </c>
      <c r="F10" s="680">
        <v>6</v>
      </c>
      <c r="G10" s="680">
        <v>7</v>
      </c>
      <c r="H10" s="680">
        <v>8</v>
      </c>
      <c r="I10" s="682">
        <v>9</v>
      </c>
    </row>
    <row r="11" spans="1:9" ht="12.75">
      <c r="A11" s="683">
        <v>1</v>
      </c>
      <c r="B11" s="684"/>
      <c r="C11" s="269">
        <v>1</v>
      </c>
      <c r="D11" s="269">
        <v>0</v>
      </c>
      <c r="E11" s="685">
        <v>0</v>
      </c>
      <c r="F11" s="269">
        <v>0</v>
      </c>
      <c r="G11" s="685">
        <v>0</v>
      </c>
      <c r="H11" s="282">
        <f aca="true" t="shared" si="0" ref="H11:H17">SUM(D11,F11)</f>
        <v>0</v>
      </c>
      <c r="I11" s="270">
        <v>0</v>
      </c>
    </row>
    <row r="12" spans="1:9" ht="12.75">
      <c r="A12" s="687">
        <v>2</v>
      </c>
      <c r="B12" s="684"/>
      <c r="C12" s="269">
        <v>1</v>
      </c>
      <c r="D12" s="269">
        <v>0</v>
      </c>
      <c r="E12" s="685">
        <v>0</v>
      </c>
      <c r="F12" s="269">
        <v>0</v>
      </c>
      <c r="G12" s="685">
        <v>0</v>
      </c>
      <c r="H12" s="282">
        <f t="shared" si="0"/>
        <v>0</v>
      </c>
      <c r="I12" s="270">
        <v>0</v>
      </c>
    </row>
    <row r="13" spans="1:9" ht="12.75">
      <c r="A13" s="687">
        <v>3</v>
      </c>
      <c r="B13" s="684"/>
      <c r="C13" s="269">
        <v>1</v>
      </c>
      <c r="D13" s="269">
        <v>0</v>
      </c>
      <c r="E13" s="685">
        <v>0</v>
      </c>
      <c r="F13" s="269">
        <v>0</v>
      </c>
      <c r="G13" s="685">
        <v>0</v>
      </c>
      <c r="H13" s="282">
        <f t="shared" si="0"/>
        <v>0</v>
      </c>
      <c r="I13" s="270">
        <v>0</v>
      </c>
    </row>
    <row r="14" spans="1:9" ht="12.75">
      <c r="A14" s="687">
        <v>4</v>
      </c>
      <c r="B14" s="684"/>
      <c r="C14" s="269">
        <v>1</v>
      </c>
      <c r="D14" s="269">
        <v>0</v>
      </c>
      <c r="E14" s="685">
        <v>0</v>
      </c>
      <c r="F14" s="269">
        <v>0</v>
      </c>
      <c r="G14" s="685">
        <v>0</v>
      </c>
      <c r="H14" s="282">
        <f t="shared" si="0"/>
        <v>0</v>
      </c>
      <c r="I14" s="270">
        <v>0</v>
      </c>
    </row>
    <row r="15" spans="1:9" ht="12.75">
      <c r="A15" s="687">
        <v>5</v>
      </c>
      <c r="B15" s="684"/>
      <c r="C15" s="269">
        <v>1</v>
      </c>
      <c r="D15" s="269">
        <v>0</v>
      </c>
      <c r="E15" s="685">
        <v>0</v>
      </c>
      <c r="F15" s="269">
        <v>0</v>
      </c>
      <c r="G15" s="685">
        <v>0</v>
      </c>
      <c r="H15" s="282">
        <f t="shared" si="0"/>
        <v>0</v>
      </c>
      <c r="I15" s="270">
        <v>0</v>
      </c>
    </row>
    <row r="16" spans="1:9" ht="12.75">
      <c r="A16" s="687">
        <v>6</v>
      </c>
      <c r="B16" s="684"/>
      <c r="C16" s="269">
        <v>1</v>
      </c>
      <c r="D16" s="269">
        <v>0</v>
      </c>
      <c r="E16" s="685">
        <v>0</v>
      </c>
      <c r="F16" s="269">
        <v>0</v>
      </c>
      <c r="G16" s="685">
        <v>0</v>
      </c>
      <c r="H16" s="282">
        <f t="shared" si="0"/>
        <v>0</v>
      </c>
      <c r="I16" s="270">
        <v>0</v>
      </c>
    </row>
    <row r="17" spans="1:9" ht="12.75">
      <c r="A17" s="687">
        <v>7</v>
      </c>
      <c r="B17" s="684"/>
      <c r="C17" s="269">
        <v>1</v>
      </c>
      <c r="D17" s="269">
        <v>0</v>
      </c>
      <c r="E17" s="685">
        <v>0</v>
      </c>
      <c r="F17" s="269">
        <v>0</v>
      </c>
      <c r="G17" s="685">
        <v>0</v>
      </c>
      <c r="H17" s="282">
        <f t="shared" si="0"/>
        <v>0</v>
      </c>
      <c r="I17" s="270">
        <v>0</v>
      </c>
    </row>
    <row r="18" spans="1:9" ht="13.5" thickBot="1">
      <c r="A18" s="1200" t="s">
        <v>537</v>
      </c>
      <c r="B18" s="1201"/>
      <c r="C18" s="1201"/>
      <c r="D18" s="1201"/>
      <c r="E18" s="1202"/>
      <c r="F18" s="702"/>
      <c r="G18" s="702"/>
      <c r="H18" s="703">
        <f>SUM(H11:H17)</f>
        <v>0</v>
      </c>
      <c r="I18" s="404"/>
    </row>
    <row r="20" ht="12.75">
      <c r="A20" s="104"/>
    </row>
    <row r="23" ht="12.75">
      <c r="A23" s="3" t="s">
        <v>134</v>
      </c>
    </row>
    <row r="25" ht="12.75">
      <c r="A25" s="3" t="s">
        <v>134</v>
      </c>
    </row>
  </sheetData>
  <mergeCells count="6">
    <mergeCell ref="A18:E18"/>
    <mergeCell ref="H6:I6"/>
    <mergeCell ref="A7:A9"/>
    <mergeCell ref="B7:I7"/>
    <mergeCell ref="B8:B9"/>
    <mergeCell ref="D8:I8"/>
  </mergeCells>
  <dataValidations count="2">
    <dataValidation operator="greaterThanOrEqual" allowBlank="1" showInputMessage="1" showErrorMessage="1" sqref="I11:I17"/>
    <dataValidation type="whole" operator="greaterThanOrEqual" allowBlank="1" showInputMessage="1" showErrorMessage="1" sqref="C11:C17 H11:H17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Roman,обычный"&amp;7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G31" sqref="G31"/>
    </sheetView>
  </sheetViews>
  <sheetFormatPr defaultColWidth="9.140625" defaultRowHeight="12.75"/>
  <cols>
    <col min="1" max="1" width="40.421875" style="644" customWidth="1"/>
    <col min="2" max="2" width="11.421875" style="644" customWidth="1"/>
    <col min="3" max="3" width="13.7109375" style="644" customWidth="1"/>
    <col min="4" max="4" width="2.140625" style="644" customWidth="1"/>
    <col min="5" max="5" width="16.140625" style="644" customWidth="1"/>
    <col min="6" max="6" width="12.421875" style="704" customWidth="1"/>
    <col min="7" max="7" width="20.8515625" style="644" customWidth="1"/>
    <col min="8" max="8" width="13.421875" style="644" customWidth="1"/>
    <col min="9" max="16384" width="9.140625" style="644" customWidth="1"/>
  </cols>
  <sheetData>
    <row r="1" spans="1:6" ht="12.75">
      <c r="A1" s="1005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B1" s="1005"/>
      <c r="C1" s="1005"/>
      <c r="D1" s="1005"/>
      <c r="E1" s="1005"/>
      <c r="F1" s="1012"/>
    </row>
    <row r="2" spans="1:6" ht="12.75">
      <c r="A2" s="1005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B2" s="1005"/>
      <c r="C2" s="1005"/>
      <c r="D2" s="1005"/>
      <c r="E2" s="1005"/>
      <c r="F2" s="1012"/>
    </row>
    <row r="3" spans="1:8" ht="12.75">
      <c r="A3" s="1206"/>
      <c r="B3" s="1206"/>
      <c r="C3" s="704"/>
      <c r="G3" s="705"/>
      <c r="H3" s="824" t="s">
        <v>681</v>
      </c>
    </row>
    <row r="4" spans="1:8" ht="12.75">
      <c r="A4" s="706"/>
      <c r="C4" s="704"/>
      <c r="G4" s="705"/>
      <c r="H4" s="34"/>
    </row>
    <row r="5" spans="1:7" ht="12.75">
      <c r="A5" s="1207" t="s">
        <v>538</v>
      </c>
      <c r="B5" s="1207"/>
      <c r="C5" s="1207"/>
      <c r="D5" s="1207"/>
      <c r="E5" s="1207"/>
      <c r="F5" s="1207"/>
      <c r="G5" s="1207"/>
    </row>
    <row r="7" spans="1:8" ht="39" customHeight="1">
      <c r="A7" s="707" t="s">
        <v>539</v>
      </c>
      <c r="B7" s="707" t="s">
        <v>540</v>
      </c>
      <c r="C7" s="1240" t="s">
        <v>541</v>
      </c>
      <c r="D7" s="1240"/>
      <c r="E7" s="1240"/>
      <c r="F7" s="707" t="s">
        <v>542</v>
      </c>
      <c r="G7" s="707" t="s">
        <v>543</v>
      </c>
      <c r="H7" s="707" t="s">
        <v>544</v>
      </c>
    </row>
    <row r="8" spans="1:8" ht="16.5" customHeight="1" thickBot="1">
      <c r="A8" s="1231" t="s">
        <v>545</v>
      </c>
      <c r="B8" s="1232"/>
      <c r="C8" s="1232"/>
      <c r="D8" s="1232"/>
      <c r="E8" s="1232"/>
      <c r="F8" s="1232"/>
      <c r="G8" s="1232"/>
      <c r="H8" s="1233"/>
    </row>
    <row r="9" spans="1:8" ht="16.5" customHeight="1" thickBot="1">
      <c r="A9" s="1215" t="s">
        <v>546</v>
      </c>
      <c r="C9" s="708" t="s">
        <v>547</v>
      </c>
      <c r="D9" s="709"/>
      <c r="E9" s="710"/>
      <c r="F9" s="1238">
        <f>IF(E10=0,"",E9/E10)</f>
      </c>
      <c r="G9" s="1236" t="s">
        <v>548</v>
      </c>
      <c r="H9" s="1234"/>
    </row>
    <row r="10" spans="1:8" ht="13.5" thickBot="1">
      <c r="A10" s="1216"/>
      <c r="C10" s="711" t="s">
        <v>549</v>
      </c>
      <c r="D10" s="712"/>
      <c r="E10" s="713">
        <f>'[2]R15.G'!D52</f>
        <v>0</v>
      </c>
      <c r="F10" s="1239"/>
      <c r="G10" s="1237"/>
      <c r="H10" s="1235"/>
    </row>
    <row r="11" spans="1:8" ht="15.75" customHeight="1" thickBot="1">
      <c r="A11" s="1215" t="s">
        <v>550</v>
      </c>
      <c r="B11" s="1208"/>
      <c r="C11" s="714" t="s">
        <v>551</v>
      </c>
      <c r="D11" s="715"/>
      <c r="E11" s="716"/>
      <c r="F11" s="1210">
        <f>IF(E12=0,"",E11/E12)</f>
      </c>
      <c r="G11" s="1212" t="s">
        <v>552</v>
      </c>
      <c r="H11" s="1214"/>
    </row>
    <row r="12" spans="1:8" ht="12.75">
      <c r="A12" s="1216"/>
      <c r="B12" s="1209"/>
      <c r="C12" s="711" t="s">
        <v>553</v>
      </c>
      <c r="D12" s="712"/>
      <c r="E12" s="713">
        <f>'[2]R15.G'!D52</f>
        <v>0</v>
      </c>
      <c r="F12" s="1211"/>
      <c r="G12" s="1213"/>
      <c r="H12" s="1211"/>
    </row>
    <row r="13" spans="1:8" ht="16.5" customHeight="1">
      <c r="A13" s="1231" t="s">
        <v>554</v>
      </c>
      <c r="B13" s="1232"/>
      <c r="C13" s="1232"/>
      <c r="D13" s="1232"/>
      <c r="E13" s="1232"/>
      <c r="F13" s="1232"/>
      <c r="G13" s="1232"/>
      <c r="H13" s="1233"/>
    </row>
    <row r="14" spans="1:8" ht="13.5" customHeight="1" thickBot="1">
      <c r="A14" s="1215" t="s">
        <v>555</v>
      </c>
      <c r="B14" s="1217" t="s">
        <v>556</v>
      </c>
      <c r="C14" s="708" t="s">
        <v>557</v>
      </c>
      <c r="D14" s="715"/>
      <c r="E14" s="716"/>
      <c r="F14" s="1210">
        <f>IF(E15=0,"",E14/E15)</f>
      </c>
      <c r="G14" s="1220" t="s">
        <v>548</v>
      </c>
      <c r="H14" s="1210"/>
    </row>
    <row r="15" spans="1:8" ht="12.75">
      <c r="A15" s="1216"/>
      <c r="B15" s="1205"/>
      <c r="C15" s="711" t="s">
        <v>558</v>
      </c>
      <c r="D15" s="712"/>
      <c r="E15" s="713">
        <f>'[2]R15.G'!D52</f>
        <v>0</v>
      </c>
      <c r="F15" s="1211"/>
      <c r="G15" s="1213"/>
      <c r="H15" s="1211"/>
    </row>
    <row r="16" spans="1:8" ht="12.75" customHeight="1" thickBot="1">
      <c r="A16" s="1215" t="s">
        <v>559</v>
      </c>
      <c r="B16" s="1217" t="s">
        <v>560</v>
      </c>
      <c r="C16" s="717" t="s">
        <v>557</v>
      </c>
      <c r="D16" s="634"/>
      <c r="E16" s="718"/>
      <c r="F16" s="1210">
        <f>IF(E17=0,"",E16/E17)</f>
      </c>
      <c r="G16" s="1220" t="s">
        <v>701</v>
      </c>
      <c r="H16" s="1222"/>
    </row>
    <row r="17" spans="1:8" ht="13.5" thickBot="1">
      <c r="A17" s="1216"/>
      <c r="B17" s="1218"/>
      <c r="C17" s="719" t="s">
        <v>561</v>
      </c>
      <c r="D17" s="634"/>
      <c r="E17" s="720">
        <f>'[2]R15.G'!D52</f>
        <v>0</v>
      </c>
      <c r="F17" s="1219"/>
      <c r="G17" s="1221"/>
      <c r="H17" s="1223"/>
    </row>
    <row r="18" spans="1:8" ht="26.25" customHeight="1" thickBot="1">
      <c r="A18" s="1215" t="s">
        <v>562</v>
      </c>
      <c r="B18" s="1204" t="s">
        <v>563</v>
      </c>
      <c r="C18" s="714" t="s">
        <v>564</v>
      </c>
      <c r="D18" s="709"/>
      <c r="E18" s="721">
        <f>'[2]R15.G'!D52</f>
        <v>0</v>
      </c>
      <c r="F18" s="1224">
        <f>IF(E19=0,"",E18/E19)</f>
      </c>
      <c r="G18" s="1204" t="s">
        <v>565</v>
      </c>
      <c r="H18" s="1224"/>
    </row>
    <row r="19" spans="1:8" ht="12.75">
      <c r="A19" s="1216"/>
      <c r="B19" s="1205"/>
      <c r="C19" s="711" t="s">
        <v>566</v>
      </c>
      <c r="D19" s="712"/>
      <c r="E19" s="713">
        <f>'[2]R15.E2'!F53</f>
        <v>0</v>
      </c>
      <c r="F19" s="1211"/>
      <c r="G19" s="1205"/>
      <c r="H19" s="1211"/>
    </row>
    <row r="20" spans="1:8" ht="13.5" thickBot="1">
      <c r="A20" s="1215" t="s">
        <v>567</v>
      </c>
      <c r="B20" s="1208" t="s">
        <v>568</v>
      </c>
      <c r="C20" s="708" t="s">
        <v>569</v>
      </c>
      <c r="D20" s="715"/>
      <c r="E20" s="722">
        <f>'[2]R15.G'!D30</f>
        <v>0</v>
      </c>
      <c r="F20" s="1210">
        <f>IF(E21=0,"",E20/E21)</f>
      </c>
      <c r="G20" s="1217" t="s">
        <v>570</v>
      </c>
      <c r="H20" s="1210"/>
    </row>
    <row r="21" spans="1:8" ht="12.75">
      <c r="A21" s="1216"/>
      <c r="B21" s="1209"/>
      <c r="C21" s="711" t="s">
        <v>571</v>
      </c>
      <c r="D21" s="712"/>
      <c r="E21" s="713">
        <f>'[2]R15.E2'!F53</f>
        <v>0</v>
      </c>
      <c r="F21" s="1211"/>
      <c r="G21" s="1205"/>
      <c r="H21" s="1211"/>
    </row>
    <row r="22" spans="1:8" ht="13.5" customHeight="1" thickBot="1">
      <c r="A22" s="1215" t="s">
        <v>572</v>
      </c>
      <c r="B22" s="1218" t="s">
        <v>573</v>
      </c>
      <c r="C22" s="717" t="s">
        <v>574</v>
      </c>
      <c r="D22" s="634"/>
      <c r="E22" s="723">
        <f>'[2]R15.G'!D52</f>
        <v>0</v>
      </c>
      <c r="F22" s="1214">
        <f>IF(E23=0,"",E22/E23)</f>
      </c>
      <c r="G22" s="1218" t="s">
        <v>548</v>
      </c>
      <c r="H22" s="1214"/>
    </row>
    <row r="23" spans="1:8" ht="13.5" thickBot="1">
      <c r="A23" s="1216"/>
      <c r="B23" s="1225"/>
      <c r="C23" s="717" t="s">
        <v>575</v>
      </c>
      <c r="D23" s="724"/>
      <c r="E23" s="723">
        <f>'[2]R1.A'!C43-'[2]R15.D'!C74</f>
        <v>0</v>
      </c>
      <c r="F23" s="1219"/>
      <c r="G23" s="1225"/>
      <c r="H23" s="1219"/>
    </row>
    <row r="24" spans="1:8" ht="26.25" thickBot="1">
      <c r="A24" s="1015" t="s">
        <v>738</v>
      </c>
      <c r="B24" s="923"/>
      <c r="C24" s="717" t="s">
        <v>741</v>
      </c>
      <c r="D24" s="634"/>
      <c r="E24" s="723">
        <v>0</v>
      </c>
      <c r="F24" s="922"/>
      <c r="G24" s="1204" t="s">
        <v>740</v>
      </c>
      <c r="H24" s="922"/>
    </row>
    <row r="25" spans="1:8" ht="13.5" thickBot="1">
      <c r="A25" s="1015" t="s">
        <v>739</v>
      </c>
      <c r="B25" s="923"/>
      <c r="C25" s="717" t="s">
        <v>566</v>
      </c>
      <c r="D25" s="634"/>
      <c r="E25" s="723">
        <v>0</v>
      </c>
      <c r="F25" s="922"/>
      <c r="G25" s="1205"/>
      <c r="H25" s="922"/>
    </row>
    <row r="26" spans="1:8" ht="12.75" customHeight="1" thickBot="1">
      <c r="A26" s="1215" t="s">
        <v>576</v>
      </c>
      <c r="B26" s="1204"/>
      <c r="C26" s="714" t="s">
        <v>577</v>
      </c>
      <c r="D26" s="709"/>
      <c r="E26" s="721">
        <f>F30</f>
        <v>0</v>
      </c>
      <c r="F26" s="1224">
        <f>IF(E27=0,"",E26/E27)</f>
      </c>
      <c r="G26" s="1212" t="s">
        <v>578</v>
      </c>
      <c r="H26" s="1224"/>
    </row>
    <row r="27" spans="1:8" ht="13.5" thickBot="1">
      <c r="A27" s="1216"/>
      <c r="B27" s="1225"/>
      <c r="C27" s="717" t="s">
        <v>566</v>
      </c>
      <c r="D27" s="724"/>
      <c r="E27" s="723">
        <f>F31</f>
        <v>0</v>
      </c>
      <c r="F27" s="1219"/>
      <c r="G27" s="1213"/>
      <c r="H27" s="1219"/>
    </row>
    <row r="29" spans="1:6" ht="13.5" thickBot="1">
      <c r="A29" s="725" t="s">
        <v>579</v>
      </c>
      <c r="B29" s="726" t="s">
        <v>580</v>
      </c>
      <c r="C29" s="1226" t="s">
        <v>581</v>
      </c>
      <c r="D29" s="1226"/>
      <c r="E29" s="727" t="s">
        <v>582</v>
      </c>
      <c r="F29" s="727" t="s">
        <v>83</v>
      </c>
    </row>
    <row r="30" spans="1:6" ht="12.75">
      <c r="A30" s="728" t="s">
        <v>583</v>
      </c>
      <c r="B30" s="729"/>
      <c r="C30" s="1227"/>
      <c r="D30" s="1228"/>
      <c r="E30" s="729"/>
      <c r="F30" s="730">
        <f>IF(SUM(B30:E30)=0,0,AVERAGEA(B30:E30))</f>
        <v>0</v>
      </c>
    </row>
    <row r="31" spans="1:6" ht="12.75">
      <c r="A31" s="731" t="s">
        <v>584</v>
      </c>
      <c r="B31" s="732"/>
      <c r="C31" s="1229"/>
      <c r="D31" s="1230"/>
      <c r="E31" s="732"/>
      <c r="F31" s="733">
        <f>IF(SUM(B31:E31)=0,0,AVERAGEA(B31:E31))</f>
        <v>0</v>
      </c>
    </row>
    <row r="32" spans="1:6" ht="13.5" thickBot="1">
      <c r="A32" s="734" t="s">
        <v>585</v>
      </c>
      <c r="B32" s="735">
        <f>IF(B31&lt;&gt;0,B30/B31,0)</f>
        <v>0</v>
      </c>
      <c r="C32" s="735">
        <f>IF(C31&lt;&gt;0,C30/C31,0)</f>
        <v>0</v>
      </c>
      <c r="D32" s="736"/>
      <c r="E32" s="737">
        <f>IF(E31&lt;&gt;0,E30/E31,0)</f>
        <v>0</v>
      </c>
      <c r="F32" s="738"/>
    </row>
    <row r="34" spans="1:2" ht="12.75">
      <c r="A34" s="739" t="str">
        <f>"должность : "&amp;'[2]Титульный'!$E$49&amp;"          фамилия : "&amp;'[2]Титульный'!$G$49&amp;"          подпись : ________________________________"</f>
        <v>должность :  :___________________          фамилия :           подпись : ________________________________</v>
      </c>
      <c r="B34" s="740"/>
    </row>
    <row r="35" spans="1:2" ht="12.75">
      <c r="A35" s="739" t="str">
        <f>"должность : "&amp;'[2]Титульный'!$E$49&amp;"          фамилия : "&amp;'[2]Титульный'!$G$49&amp;"          подпись : ________________________________"</f>
        <v>должность :  :___________________          фамилия :           подпись : ________________________________</v>
      </c>
      <c r="B35" s="740"/>
    </row>
  </sheetData>
  <mergeCells count="48">
    <mergeCell ref="C7:E7"/>
    <mergeCell ref="A16:A17"/>
    <mergeCell ref="A18:A19"/>
    <mergeCell ref="H9:H10"/>
    <mergeCell ref="G9:G10"/>
    <mergeCell ref="F9:F10"/>
    <mergeCell ref="A9:A10"/>
    <mergeCell ref="A11:A12"/>
    <mergeCell ref="A13:H13"/>
    <mergeCell ref="A14:A15"/>
    <mergeCell ref="H22:H23"/>
    <mergeCell ref="C29:D29"/>
    <mergeCell ref="C30:D30"/>
    <mergeCell ref="C31:D31"/>
    <mergeCell ref="H20:H21"/>
    <mergeCell ref="H26:H27"/>
    <mergeCell ref="A22:A23"/>
    <mergeCell ref="B22:B23"/>
    <mergeCell ref="F22:F23"/>
    <mergeCell ref="G22:G23"/>
    <mergeCell ref="A26:A27"/>
    <mergeCell ref="B26:B27"/>
    <mergeCell ref="F26:F27"/>
    <mergeCell ref="G26:G27"/>
    <mergeCell ref="H18:H19"/>
    <mergeCell ref="B18:B19"/>
    <mergeCell ref="F18:F19"/>
    <mergeCell ref="G18:G19"/>
    <mergeCell ref="H11:H12"/>
    <mergeCell ref="A20:A21"/>
    <mergeCell ref="H14:H15"/>
    <mergeCell ref="B16:B17"/>
    <mergeCell ref="F16:F17"/>
    <mergeCell ref="G16:G17"/>
    <mergeCell ref="H16:H17"/>
    <mergeCell ref="B14:B15"/>
    <mergeCell ref="F14:F15"/>
    <mergeCell ref="G14:G15"/>
    <mergeCell ref="G24:G25"/>
    <mergeCell ref="A3:B3"/>
    <mergeCell ref="A5:G5"/>
    <mergeCell ref="B11:B12"/>
    <mergeCell ref="F11:F12"/>
    <mergeCell ref="G11:G12"/>
    <mergeCell ref="B20:B21"/>
    <mergeCell ref="F20:F21"/>
    <mergeCell ref="G20:G21"/>
    <mergeCell ref="A8:H8"/>
  </mergeCells>
  <dataValidations count="3">
    <dataValidation type="decimal" operator="notEqual" allowBlank="1" showInputMessage="1" showErrorMessage="1" sqref="B30:C31 E30:F31">
      <formula1>0</formula1>
    </dataValidation>
    <dataValidation operator="greaterThan" allowBlank="1" showInputMessage="1" showErrorMessage="1" sqref="E23:E25 E27 E21"/>
    <dataValidation type="whole" operator="greaterThan" allowBlank="1" showInputMessage="1" showErrorMessage="1" sqref="E9 E11 E14 E16">
      <formula1>0</formula1>
    </dataValidation>
  </dataValidations>
  <printOptions/>
  <pageMargins left="0.75" right="0.75" top="1" bottom="1" header="0.5" footer="0.5"/>
  <pageSetup horizontalDpi="600" verticalDpi="600" orientation="landscape" paperSize="9" scale="89" r:id="rId1"/>
  <headerFooter alignWithMargins="0">
    <oddFooter>&amp;R&amp;8 &amp;"Times New Roman,обычный"&amp;7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J3" sqref="J3"/>
    </sheetView>
  </sheetViews>
  <sheetFormatPr defaultColWidth="9.140625" defaultRowHeight="12.75"/>
  <cols>
    <col min="1" max="1" width="23.28125" style="585" customWidth="1"/>
    <col min="2" max="3" width="8.8515625" style="585" customWidth="1"/>
    <col min="4" max="4" width="10.00390625" style="585" customWidth="1"/>
    <col min="5" max="5" width="6.421875" style="585" customWidth="1"/>
    <col min="6" max="6" width="7.421875" style="585" customWidth="1"/>
    <col min="7" max="7" width="6.28125" style="585" customWidth="1"/>
    <col min="8" max="8" width="9.00390625" style="585" customWidth="1"/>
    <col min="9" max="9" width="5.7109375" style="585" customWidth="1"/>
    <col min="10" max="10" width="12.7109375" style="585" customWidth="1"/>
    <col min="11" max="11" width="13.140625" style="585" customWidth="1"/>
    <col min="12" max="12" width="9.28125" style="585" customWidth="1"/>
    <col min="13" max="13" width="9.00390625" style="585" customWidth="1"/>
    <col min="14" max="16384" width="9.140625" style="585" customWidth="1"/>
  </cols>
  <sheetData>
    <row r="1" spans="1:9" ht="11.25">
      <c r="A1" s="965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B1" s="965"/>
      <c r="C1" s="965"/>
      <c r="D1" s="965"/>
      <c r="E1" s="965"/>
      <c r="F1" s="965"/>
      <c r="G1" s="965"/>
      <c r="H1" s="965"/>
      <c r="I1" s="965"/>
    </row>
    <row r="2" spans="1:9" ht="11.25">
      <c r="A2" s="965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B2" s="965"/>
      <c r="C2" s="965"/>
      <c r="D2" s="965"/>
      <c r="E2" s="965"/>
      <c r="F2" s="965"/>
      <c r="G2" s="965"/>
      <c r="H2" s="965"/>
      <c r="I2" s="965"/>
    </row>
    <row r="3" spans="1:13" ht="12.75">
      <c r="A3" s="741"/>
      <c r="B3" s="741"/>
      <c r="C3" s="741"/>
      <c r="K3" s="742"/>
      <c r="L3" s="824" t="s">
        <v>681</v>
      </c>
      <c r="M3" s="744"/>
    </row>
    <row r="4" spans="1:13" ht="11.25">
      <c r="A4" s="742"/>
      <c r="B4" s="743"/>
      <c r="C4" s="743"/>
      <c r="K4" s="742"/>
      <c r="L4" s="743"/>
      <c r="M4" s="744"/>
    </row>
    <row r="5" spans="1:13" ht="12" thickBot="1">
      <c r="A5" s="1249" t="s">
        <v>586</v>
      </c>
      <c r="B5" s="1249"/>
      <c r="C5" s="1249"/>
      <c r="D5" s="1249"/>
      <c r="E5" s="1249"/>
      <c r="F5" s="745"/>
      <c r="G5" s="745"/>
      <c r="H5" s="745"/>
      <c r="I5" s="745"/>
      <c r="J5" s="745"/>
      <c r="K5" s="745"/>
      <c r="L5" s="746"/>
      <c r="M5" s="585" t="s">
        <v>358</v>
      </c>
    </row>
    <row r="6" spans="1:15" ht="54" customHeight="1" thickBot="1">
      <c r="A6" s="747" t="s">
        <v>587</v>
      </c>
      <c r="B6" s="748" t="s">
        <v>588</v>
      </c>
      <c r="C6" s="778" t="s">
        <v>589</v>
      </c>
      <c r="D6" s="749" t="s">
        <v>590</v>
      </c>
      <c r="E6" s="1250" t="s">
        <v>591</v>
      </c>
      <c r="F6" s="1251"/>
      <c r="G6" s="750" t="s">
        <v>344</v>
      </c>
      <c r="H6" s="747" t="s">
        <v>335</v>
      </c>
      <c r="I6" s="751" t="s">
        <v>336</v>
      </c>
      <c r="J6" s="751" t="s">
        <v>592</v>
      </c>
      <c r="K6" s="747" t="s">
        <v>593</v>
      </c>
      <c r="L6" s="747" t="s">
        <v>594</v>
      </c>
      <c r="M6" s="752" t="s">
        <v>153</v>
      </c>
      <c r="O6" s="753"/>
    </row>
    <row r="7" spans="1:13" ht="18" customHeight="1">
      <c r="A7" s="860"/>
      <c r="B7" s="754"/>
      <c r="C7" s="754"/>
      <c r="D7" s="755"/>
      <c r="E7" s="756" t="s">
        <v>595</v>
      </c>
      <c r="F7" s="756" t="s">
        <v>596</v>
      </c>
      <c r="G7" s="755"/>
      <c r="H7" s="755"/>
      <c r="I7" s="755"/>
      <c r="J7" s="755"/>
      <c r="K7" s="755"/>
      <c r="L7" s="757"/>
      <c r="M7" s="861"/>
    </row>
    <row r="8" spans="1:13" ht="11.25">
      <c r="A8" s="862">
        <v>1</v>
      </c>
      <c r="B8" s="758">
        <v>2</v>
      </c>
      <c r="C8" s="758">
        <v>3</v>
      </c>
      <c r="D8" s="759">
        <v>4</v>
      </c>
      <c r="E8" s="759">
        <v>5</v>
      </c>
      <c r="F8" s="759">
        <v>6</v>
      </c>
      <c r="G8" s="759">
        <v>7</v>
      </c>
      <c r="H8" s="759">
        <v>8</v>
      </c>
      <c r="I8" s="759">
        <v>9</v>
      </c>
      <c r="J8" s="759">
        <v>10</v>
      </c>
      <c r="K8" s="759">
        <v>11</v>
      </c>
      <c r="L8" s="760">
        <v>12</v>
      </c>
      <c r="M8" s="863">
        <v>14</v>
      </c>
    </row>
    <row r="9" spans="1:13" ht="11.25">
      <c r="A9" s="862" t="s">
        <v>597</v>
      </c>
      <c r="B9" s="761"/>
      <c r="C9" s="761"/>
      <c r="D9" s="762"/>
      <c r="E9" s="762"/>
      <c r="F9" s="762"/>
      <c r="G9" s="762"/>
      <c r="H9" s="762"/>
      <c r="I9" s="762"/>
      <c r="J9" s="762" t="s">
        <v>8</v>
      </c>
      <c r="K9" s="762" t="s">
        <v>8</v>
      </c>
      <c r="L9" s="762"/>
      <c r="M9" s="864"/>
    </row>
    <row r="10" spans="1:13" ht="11.25">
      <c r="A10" s="865" t="s">
        <v>598</v>
      </c>
      <c r="B10" s="764"/>
      <c r="C10" s="764"/>
      <c r="D10" s="765" t="s">
        <v>8</v>
      </c>
      <c r="E10" s="765" t="s">
        <v>8</v>
      </c>
      <c r="F10" s="765" t="s">
        <v>8</v>
      </c>
      <c r="G10" s="765"/>
      <c r="H10" s="765"/>
      <c r="I10" s="765" t="s">
        <v>8</v>
      </c>
      <c r="J10" s="765" t="s">
        <v>8</v>
      </c>
      <c r="K10" s="765" t="s">
        <v>8</v>
      </c>
      <c r="L10" s="766" t="s">
        <v>8</v>
      </c>
      <c r="M10" s="866">
        <f>M21+M25+M29+M36+M40+M44+M48+M52</f>
        <v>0</v>
      </c>
    </row>
    <row r="11" spans="1:13" ht="11.25">
      <c r="A11" s="865" t="s">
        <v>599</v>
      </c>
      <c r="B11" s="764"/>
      <c r="C11" s="764"/>
      <c r="D11" s="767" t="s">
        <v>8</v>
      </c>
      <c r="E11" s="764" t="s">
        <v>8</v>
      </c>
      <c r="F11" s="767" t="s">
        <v>8</v>
      </c>
      <c r="G11" s="767"/>
      <c r="H11" s="767"/>
      <c r="I11" s="767" t="s">
        <v>8</v>
      </c>
      <c r="J11" s="767" t="s">
        <v>8</v>
      </c>
      <c r="K11" s="767" t="s">
        <v>8</v>
      </c>
      <c r="L11" s="768" t="s">
        <v>8</v>
      </c>
      <c r="M11" s="866">
        <f>M22+M26+M30+M37+M41+M45+M49+M53</f>
        <v>0</v>
      </c>
    </row>
    <row r="12" spans="1:13" ht="22.5">
      <c r="A12" s="867" t="s">
        <v>600</v>
      </c>
      <c r="B12" s="764"/>
      <c r="C12" s="764"/>
      <c r="D12" s="767" t="s">
        <v>8</v>
      </c>
      <c r="E12" s="764" t="s">
        <v>8</v>
      </c>
      <c r="F12" s="767" t="s">
        <v>8</v>
      </c>
      <c r="G12" s="767"/>
      <c r="H12" s="767"/>
      <c r="I12" s="767" t="s">
        <v>8</v>
      </c>
      <c r="J12" s="767" t="s">
        <v>8</v>
      </c>
      <c r="K12" s="767" t="s">
        <v>8</v>
      </c>
      <c r="L12" s="768" t="s">
        <v>8</v>
      </c>
      <c r="M12" s="868"/>
    </row>
    <row r="13" spans="1:13" ht="11.25">
      <c r="A13" s="865" t="s">
        <v>601</v>
      </c>
      <c r="B13" s="764"/>
      <c r="C13" s="764"/>
      <c r="D13" s="767" t="s">
        <v>8</v>
      </c>
      <c r="E13" s="764" t="s">
        <v>8</v>
      </c>
      <c r="F13" s="767" t="s">
        <v>8</v>
      </c>
      <c r="G13" s="767"/>
      <c r="H13" s="767"/>
      <c r="I13" s="767" t="s">
        <v>8</v>
      </c>
      <c r="J13" s="767" t="s">
        <v>8</v>
      </c>
      <c r="K13" s="767" t="s">
        <v>8</v>
      </c>
      <c r="L13" s="768" t="s">
        <v>8</v>
      </c>
      <c r="M13" s="868"/>
    </row>
    <row r="14" spans="1:13" ht="11.25">
      <c r="A14" s="865" t="s">
        <v>602</v>
      </c>
      <c r="B14" s="764"/>
      <c r="C14" s="764"/>
      <c r="D14" s="767" t="s">
        <v>8</v>
      </c>
      <c r="E14" s="764" t="s">
        <v>8</v>
      </c>
      <c r="F14" s="767" t="s">
        <v>8</v>
      </c>
      <c r="G14" s="767"/>
      <c r="H14" s="767"/>
      <c r="I14" s="767" t="s">
        <v>8</v>
      </c>
      <c r="J14" s="767" t="s">
        <v>8</v>
      </c>
      <c r="K14" s="767" t="s">
        <v>8</v>
      </c>
      <c r="L14" s="768" t="s">
        <v>8</v>
      </c>
      <c r="M14" s="868"/>
    </row>
    <row r="15" spans="1:13" ht="22.5">
      <c r="A15" s="865" t="s">
        <v>603</v>
      </c>
      <c r="B15" s="764"/>
      <c r="C15" s="764"/>
      <c r="D15" s="767" t="s">
        <v>8</v>
      </c>
      <c r="E15" s="764" t="s">
        <v>8</v>
      </c>
      <c r="F15" s="767" t="s">
        <v>8</v>
      </c>
      <c r="G15" s="767"/>
      <c r="H15" s="767"/>
      <c r="I15" s="767" t="s">
        <v>8</v>
      </c>
      <c r="J15" s="767" t="s">
        <v>8</v>
      </c>
      <c r="K15" s="767" t="s">
        <v>8</v>
      </c>
      <c r="L15" s="768" t="s">
        <v>8</v>
      </c>
      <c r="M15" s="868"/>
    </row>
    <row r="16" spans="1:13" ht="22.5">
      <c r="A16" s="865" t="s">
        <v>622</v>
      </c>
      <c r="B16" s="764"/>
      <c r="C16" s="764"/>
      <c r="D16" s="767"/>
      <c r="E16" s="764"/>
      <c r="F16" s="767"/>
      <c r="G16" s="767"/>
      <c r="H16" s="767"/>
      <c r="I16" s="767"/>
      <c r="J16" s="767"/>
      <c r="K16" s="767"/>
      <c r="L16" s="768"/>
      <c r="M16" s="868"/>
    </row>
    <row r="17" spans="1:13" ht="11.25">
      <c r="A17" s="869" t="s">
        <v>604</v>
      </c>
      <c r="B17" s="764"/>
      <c r="C17" s="764"/>
      <c r="D17" s="767" t="s">
        <v>8</v>
      </c>
      <c r="E17" s="764" t="s">
        <v>8</v>
      </c>
      <c r="F17" s="767" t="s">
        <v>8</v>
      </c>
      <c r="G17" s="767"/>
      <c r="H17" s="767"/>
      <c r="I17" s="767" t="s">
        <v>8</v>
      </c>
      <c r="J17" s="767" t="s">
        <v>8</v>
      </c>
      <c r="K17" s="767" t="s">
        <v>8</v>
      </c>
      <c r="L17" s="768" t="s">
        <v>8</v>
      </c>
      <c r="M17" s="868"/>
    </row>
    <row r="18" spans="1:13" ht="11.25">
      <c r="A18" s="865" t="s">
        <v>605</v>
      </c>
      <c r="B18" s="764"/>
      <c r="C18" s="764"/>
      <c r="D18" s="767" t="s">
        <v>8</v>
      </c>
      <c r="E18" s="764" t="s">
        <v>8</v>
      </c>
      <c r="F18" s="767" t="s">
        <v>8</v>
      </c>
      <c r="G18" s="767"/>
      <c r="H18" s="767"/>
      <c r="I18" s="767" t="s">
        <v>8</v>
      </c>
      <c r="J18" s="767" t="s">
        <v>8</v>
      </c>
      <c r="K18" s="767" t="s">
        <v>8</v>
      </c>
      <c r="L18" s="768" t="s">
        <v>8</v>
      </c>
      <c r="M18" s="868"/>
    </row>
    <row r="19" spans="1:13" ht="22.5">
      <c r="A19" s="865" t="s">
        <v>606</v>
      </c>
      <c r="B19" s="764"/>
      <c r="C19" s="764"/>
      <c r="D19" s="767" t="s">
        <v>8</v>
      </c>
      <c r="E19" s="764" t="s">
        <v>8</v>
      </c>
      <c r="F19" s="767" t="s">
        <v>8</v>
      </c>
      <c r="G19" s="767"/>
      <c r="H19" s="767"/>
      <c r="I19" s="767" t="s">
        <v>8</v>
      </c>
      <c r="J19" s="767" t="s">
        <v>8</v>
      </c>
      <c r="K19" s="767" t="s">
        <v>8</v>
      </c>
      <c r="L19" s="768" t="s">
        <v>8</v>
      </c>
      <c r="M19" s="868"/>
    </row>
    <row r="20" spans="1:13" ht="11.25">
      <c r="A20" s="870" t="s">
        <v>607</v>
      </c>
      <c r="B20" s="769"/>
      <c r="C20" s="769"/>
      <c r="D20" s="769" t="s">
        <v>8</v>
      </c>
      <c r="E20" s="769" t="s">
        <v>8</v>
      </c>
      <c r="F20" s="769" t="s">
        <v>8</v>
      </c>
      <c r="G20" s="769"/>
      <c r="H20" s="769"/>
      <c r="I20" s="769" t="s">
        <v>8</v>
      </c>
      <c r="J20" s="769" t="s">
        <v>8</v>
      </c>
      <c r="K20" s="769" t="s">
        <v>8</v>
      </c>
      <c r="L20" s="770" t="s">
        <v>8</v>
      </c>
      <c r="M20" s="871"/>
    </row>
    <row r="21" spans="1:13" ht="11.25">
      <c r="A21" s="872" t="s">
        <v>608</v>
      </c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873">
        <f>SUM(B21:L21)</f>
        <v>0</v>
      </c>
    </row>
    <row r="22" spans="1:13" ht="11.25">
      <c r="A22" s="874" t="s">
        <v>599</v>
      </c>
      <c r="B22" s="763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873">
        <f>SUM(B22:L22)</f>
        <v>0</v>
      </c>
    </row>
    <row r="23" spans="1:13" ht="22.5">
      <c r="A23" s="867" t="s">
        <v>600</v>
      </c>
      <c r="B23" s="763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873"/>
    </row>
    <row r="24" spans="1:13" ht="11.25">
      <c r="A24" s="875" t="s">
        <v>609</v>
      </c>
      <c r="B24" s="763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873"/>
    </row>
    <row r="25" spans="1:13" ht="11.25">
      <c r="A25" s="872" t="s">
        <v>608</v>
      </c>
      <c r="B25" s="763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873">
        <f>SUM(B25:L25)</f>
        <v>0</v>
      </c>
    </row>
    <row r="26" spans="1:13" ht="11.25">
      <c r="A26" s="874" t="s">
        <v>599</v>
      </c>
      <c r="B26" s="763"/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873">
        <f>SUM(B26:L26)</f>
        <v>0</v>
      </c>
    </row>
    <row r="27" spans="1:13" ht="22.5">
      <c r="A27" s="867" t="s">
        <v>600</v>
      </c>
      <c r="B27" s="763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873"/>
    </row>
    <row r="28" spans="1:13" ht="11.25">
      <c r="A28" s="875" t="s">
        <v>610</v>
      </c>
      <c r="B28" s="763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864"/>
    </row>
    <row r="29" spans="1:13" ht="11.25">
      <c r="A29" s="876" t="s">
        <v>608</v>
      </c>
      <c r="B29" s="763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873">
        <f>SUM(B29:L29)</f>
        <v>0</v>
      </c>
    </row>
    <row r="30" spans="1:13" ht="12.75" customHeight="1">
      <c r="A30" s="865" t="s">
        <v>599</v>
      </c>
      <c r="B30" s="763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873">
        <f>SUM(B30:L30)</f>
        <v>0</v>
      </c>
    </row>
    <row r="31" spans="1:13" ht="23.25" thickBot="1">
      <c r="A31" s="882" t="s">
        <v>600</v>
      </c>
      <c r="B31" s="883"/>
      <c r="C31" s="883"/>
      <c r="D31" s="883"/>
      <c r="E31" s="883"/>
      <c r="F31" s="883"/>
      <c r="G31" s="883"/>
      <c r="H31" s="883"/>
      <c r="I31" s="883"/>
      <c r="J31" s="883"/>
      <c r="K31" s="883"/>
      <c r="L31" s="883"/>
      <c r="M31" s="884"/>
    </row>
    <row r="32" spans="1:13" ht="12.75" customHeight="1">
      <c r="A32" s="753"/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</row>
    <row r="33" spans="1:13" ht="12.75" customHeight="1">
      <c r="A33" s="771"/>
      <c r="B33" s="753"/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</row>
    <row r="34" s="753" customFormat="1" ht="12" thickBot="1"/>
    <row r="35" spans="1:13" ht="11.25">
      <c r="A35" s="885" t="s">
        <v>364</v>
      </c>
      <c r="B35" s="886"/>
      <c r="C35" s="886"/>
      <c r="D35" s="886"/>
      <c r="E35" s="886"/>
      <c r="F35" s="886"/>
      <c r="G35" s="886"/>
      <c r="H35" s="886"/>
      <c r="I35" s="886"/>
      <c r="J35" s="886"/>
      <c r="K35" s="886"/>
      <c r="L35" s="886"/>
      <c r="M35" s="887"/>
    </row>
    <row r="36" spans="1:13" ht="11.25">
      <c r="A36" s="876" t="s">
        <v>608</v>
      </c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873">
        <f>SUM(B36:L36)</f>
        <v>0</v>
      </c>
    </row>
    <row r="37" spans="1:13" ht="11.25">
      <c r="A37" s="865" t="s">
        <v>599</v>
      </c>
      <c r="B37" s="763"/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873">
        <f>SUM(B37:L37)</f>
        <v>0</v>
      </c>
    </row>
    <row r="38" spans="1:13" ht="22.5">
      <c r="A38" s="878" t="s">
        <v>600</v>
      </c>
      <c r="B38" s="763"/>
      <c r="C38" s="763"/>
      <c r="D38" s="763"/>
      <c r="E38" s="763"/>
      <c r="F38" s="763"/>
      <c r="G38" s="763"/>
      <c r="H38" s="763"/>
      <c r="I38" s="763"/>
      <c r="J38" s="763"/>
      <c r="K38" s="763"/>
      <c r="L38" s="763"/>
      <c r="M38" s="873"/>
    </row>
    <row r="39" spans="1:13" ht="11.25">
      <c r="A39" s="877" t="s">
        <v>362</v>
      </c>
      <c r="B39" s="763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873"/>
    </row>
    <row r="40" spans="1:13" ht="11.25">
      <c r="A40" s="876" t="s">
        <v>608</v>
      </c>
      <c r="B40" s="763"/>
      <c r="C40" s="763"/>
      <c r="D40" s="763"/>
      <c r="E40" s="763"/>
      <c r="F40" s="763"/>
      <c r="G40" s="763"/>
      <c r="H40" s="763"/>
      <c r="I40" s="763"/>
      <c r="J40" s="763"/>
      <c r="K40" s="763"/>
      <c r="L40" s="763"/>
      <c r="M40" s="873">
        <f>SUM(B40:L40)</f>
        <v>0</v>
      </c>
    </row>
    <row r="41" spans="1:13" ht="11.25">
      <c r="A41" s="865" t="s">
        <v>599</v>
      </c>
      <c r="B41" s="763"/>
      <c r="C41" s="763"/>
      <c r="D41" s="763"/>
      <c r="E41" s="763"/>
      <c r="F41" s="763"/>
      <c r="G41" s="763"/>
      <c r="H41" s="763"/>
      <c r="I41" s="763"/>
      <c r="J41" s="763"/>
      <c r="K41" s="763"/>
      <c r="L41" s="763"/>
      <c r="M41" s="873">
        <f>SUM(B41:L41)</f>
        <v>0</v>
      </c>
    </row>
    <row r="42" spans="1:13" ht="22.5">
      <c r="A42" s="878" t="s">
        <v>600</v>
      </c>
      <c r="B42" s="763"/>
      <c r="C42" s="763"/>
      <c r="D42" s="763"/>
      <c r="E42" s="763"/>
      <c r="F42" s="763"/>
      <c r="G42" s="763"/>
      <c r="H42" s="763"/>
      <c r="I42" s="763"/>
      <c r="J42" s="763"/>
      <c r="K42" s="763"/>
      <c r="L42" s="763"/>
      <c r="M42" s="873"/>
    </row>
    <row r="43" spans="1:13" ht="11.25">
      <c r="A43" s="877" t="s">
        <v>611</v>
      </c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763"/>
      <c r="M43" s="873"/>
    </row>
    <row r="44" spans="1:13" ht="11.25">
      <c r="A44" s="876" t="s">
        <v>608</v>
      </c>
      <c r="B44" s="763"/>
      <c r="C44" s="763"/>
      <c r="D44" s="763"/>
      <c r="E44" s="763"/>
      <c r="F44" s="763"/>
      <c r="G44" s="763"/>
      <c r="H44" s="763"/>
      <c r="I44" s="763"/>
      <c r="J44" s="763"/>
      <c r="K44" s="763"/>
      <c r="L44" s="763"/>
      <c r="M44" s="873">
        <f>SUM(B44:L44)</f>
        <v>0</v>
      </c>
    </row>
    <row r="45" spans="1:13" ht="11.25">
      <c r="A45" s="865" t="s">
        <v>599</v>
      </c>
      <c r="B45" s="763"/>
      <c r="C45" s="763"/>
      <c r="D45" s="763"/>
      <c r="E45" s="763"/>
      <c r="F45" s="763"/>
      <c r="G45" s="763"/>
      <c r="H45" s="763"/>
      <c r="I45" s="763"/>
      <c r="J45" s="763"/>
      <c r="K45" s="763"/>
      <c r="L45" s="763"/>
      <c r="M45" s="873">
        <f>SUM(B45:L45)</f>
        <v>0</v>
      </c>
    </row>
    <row r="46" spans="1:13" ht="22.5">
      <c r="A46" s="878" t="s">
        <v>600</v>
      </c>
      <c r="B46" s="763"/>
      <c r="C46" s="763"/>
      <c r="D46" s="763"/>
      <c r="E46" s="763"/>
      <c r="F46" s="763"/>
      <c r="G46" s="763"/>
      <c r="H46" s="763"/>
      <c r="I46" s="763"/>
      <c r="J46" s="763"/>
      <c r="K46" s="763"/>
      <c r="L46" s="763"/>
      <c r="M46" s="873"/>
    </row>
    <row r="47" spans="1:13" ht="11.25">
      <c r="A47" s="877" t="s">
        <v>363</v>
      </c>
      <c r="B47" s="763"/>
      <c r="C47" s="763"/>
      <c r="D47" s="763"/>
      <c r="E47" s="763"/>
      <c r="F47" s="763"/>
      <c r="G47" s="763"/>
      <c r="H47" s="763"/>
      <c r="I47" s="763"/>
      <c r="J47" s="763"/>
      <c r="K47" s="763"/>
      <c r="L47" s="763"/>
      <c r="M47" s="873"/>
    </row>
    <row r="48" spans="1:13" ht="11.25">
      <c r="A48" s="876" t="s">
        <v>608</v>
      </c>
      <c r="B48" s="763"/>
      <c r="C48" s="763"/>
      <c r="D48" s="763"/>
      <c r="E48" s="763"/>
      <c r="F48" s="763"/>
      <c r="G48" s="763"/>
      <c r="H48" s="763"/>
      <c r="I48" s="763"/>
      <c r="J48" s="763"/>
      <c r="K48" s="763"/>
      <c r="L48" s="763"/>
      <c r="M48" s="873">
        <f>SUM(B48:L48)</f>
        <v>0</v>
      </c>
    </row>
    <row r="49" spans="1:13" ht="11.25">
      <c r="A49" s="865" t="s">
        <v>599</v>
      </c>
      <c r="B49" s="763"/>
      <c r="C49" s="763"/>
      <c r="D49" s="763"/>
      <c r="E49" s="763"/>
      <c r="F49" s="763"/>
      <c r="G49" s="763"/>
      <c r="H49" s="763"/>
      <c r="I49" s="763"/>
      <c r="J49" s="763"/>
      <c r="K49" s="763"/>
      <c r="L49" s="763"/>
      <c r="M49" s="873">
        <f>SUM(B49:L49)</f>
        <v>0</v>
      </c>
    </row>
    <row r="50" spans="1:13" ht="22.5">
      <c r="A50" s="878" t="s">
        <v>600</v>
      </c>
      <c r="B50" s="763"/>
      <c r="C50" s="763"/>
      <c r="D50" s="763"/>
      <c r="E50" s="763"/>
      <c r="F50" s="763"/>
      <c r="G50" s="763"/>
      <c r="H50" s="763"/>
      <c r="I50" s="763"/>
      <c r="J50" s="763"/>
      <c r="K50" s="763"/>
      <c r="L50" s="763"/>
      <c r="M50" s="873"/>
    </row>
    <row r="51" spans="1:13" ht="11.25">
      <c r="A51" s="877" t="s">
        <v>359</v>
      </c>
      <c r="B51" s="763"/>
      <c r="C51" s="763"/>
      <c r="D51" s="763"/>
      <c r="E51" s="763"/>
      <c r="F51" s="763"/>
      <c r="G51" s="763"/>
      <c r="H51" s="763"/>
      <c r="I51" s="763"/>
      <c r="J51" s="763"/>
      <c r="K51" s="763"/>
      <c r="L51" s="763"/>
      <c r="M51" s="873"/>
    </row>
    <row r="52" spans="1:13" ht="11.25">
      <c r="A52" s="876" t="s">
        <v>608</v>
      </c>
      <c r="B52" s="763"/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873">
        <f>SUM(B52:L52)</f>
        <v>0</v>
      </c>
    </row>
    <row r="53" spans="1:13" ht="11.25">
      <c r="A53" s="865" t="s">
        <v>599</v>
      </c>
      <c r="B53" s="763"/>
      <c r="C53" s="763"/>
      <c r="D53" s="763"/>
      <c r="E53" s="763"/>
      <c r="F53" s="763"/>
      <c r="G53" s="763"/>
      <c r="H53" s="763"/>
      <c r="I53" s="763"/>
      <c r="J53" s="763"/>
      <c r="K53" s="763"/>
      <c r="L53" s="763"/>
      <c r="M53" s="873">
        <f>SUM(B53:L53)</f>
        <v>0</v>
      </c>
    </row>
    <row r="54" spans="1:13" ht="23.25" thickBot="1">
      <c r="A54" s="879" t="s">
        <v>600</v>
      </c>
      <c r="B54" s="880"/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1"/>
    </row>
    <row r="55" ht="6" customHeight="1"/>
    <row r="56" spans="1:13" ht="12" thickBot="1">
      <c r="A56" s="1252" t="s">
        <v>612</v>
      </c>
      <c r="B56" s="1253"/>
      <c r="C56" s="1253"/>
      <c r="D56" s="1253"/>
      <c r="E56" s="1253"/>
      <c r="F56" s="1253"/>
      <c r="G56" s="1253"/>
      <c r="H56" s="1253"/>
      <c r="I56" s="1253"/>
      <c r="J56" s="1253"/>
      <c r="K56" s="1253"/>
      <c r="L56" s="1253"/>
      <c r="M56" s="1253"/>
    </row>
    <row r="57" spans="1:13" ht="12" thickBot="1">
      <c r="A57" s="772" t="s">
        <v>347</v>
      </c>
      <c r="B57" s="1241"/>
      <c r="C57" s="1241"/>
      <c r="D57" s="1241"/>
      <c r="E57" s="1241"/>
      <c r="F57" s="1241"/>
      <c r="G57" s="1241"/>
      <c r="H57" s="1241"/>
      <c r="I57" s="1241"/>
      <c r="J57" s="1241"/>
      <c r="K57" s="1241"/>
      <c r="L57" s="1241"/>
      <c r="M57" s="1242"/>
    </row>
    <row r="58" spans="1:13" ht="11.25">
      <c r="A58" s="773" t="s">
        <v>613</v>
      </c>
      <c r="B58" s="1243"/>
      <c r="C58" s="1243"/>
      <c r="D58" s="1243"/>
      <c r="E58" s="1243"/>
      <c r="F58" s="1243"/>
      <c r="G58" s="1243"/>
      <c r="H58" s="1243"/>
      <c r="I58" s="1243"/>
      <c r="J58" s="1243"/>
      <c r="K58" s="1243"/>
      <c r="L58" s="1243"/>
      <c r="M58" s="1244"/>
    </row>
    <row r="59" spans="1:13" ht="11.25">
      <c r="A59" s="774" t="s">
        <v>614</v>
      </c>
      <c r="B59" s="1245"/>
      <c r="C59" s="1245"/>
      <c r="D59" s="1245"/>
      <c r="E59" s="1245"/>
      <c r="F59" s="1245"/>
      <c r="G59" s="1245"/>
      <c r="H59" s="1245"/>
      <c r="I59" s="1245"/>
      <c r="J59" s="1245"/>
      <c r="K59" s="1245"/>
      <c r="L59" s="1245"/>
      <c r="M59" s="1246"/>
    </row>
    <row r="60" spans="1:13" ht="12" thickBot="1">
      <c r="A60" s="774" t="s">
        <v>615</v>
      </c>
      <c r="B60" s="1245"/>
      <c r="C60" s="1245"/>
      <c r="D60" s="1245"/>
      <c r="E60" s="1245"/>
      <c r="F60" s="1245"/>
      <c r="G60" s="1245"/>
      <c r="H60" s="1245"/>
      <c r="I60" s="1245"/>
      <c r="J60" s="1245"/>
      <c r="K60" s="1245"/>
      <c r="L60" s="1245"/>
      <c r="M60" s="1246"/>
    </row>
    <row r="61" spans="1:13" ht="12" thickBot="1">
      <c r="A61" s="775" t="s">
        <v>616</v>
      </c>
      <c r="B61" s="1247"/>
      <c r="C61" s="1247"/>
      <c r="D61" s="1247"/>
      <c r="E61" s="1247"/>
      <c r="F61" s="1247"/>
      <c r="G61" s="1247"/>
      <c r="H61" s="1247"/>
      <c r="I61" s="1247"/>
      <c r="J61" s="1247"/>
      <c r="K61" s="1247"/>
      <c r="L61" s="1247"/>
      <c r="M61" s="1248"/>
    </row>
    <row r="62" spans="1:8" ht="11.25">
      <c r="A62" s="776" t="s">
        <v>617</v>
      </c>
      <c r="B62" s="777"/>
      <c r="C62" s="777"/>
      <c r="D62" s="776"/>
      <c r="E62" s="776"/>
      <c r="F62" s="777"/>
      <c r="G62" s="777"/>
      <c r="H62" s="777"/>
    </row>
    <row r="63" spans="1:11" ht="16.5" customHeight="1">
      <c r="A63" s="1254" t="s">
        <v>264</v>
      </c>
      <c r="B63" s="1254"/>
      <c r="C63" s="1254"/>
      <c r="D63" s="1254"/>
      <c r="E63" s="1254"/>
      <c r="F63" s="1254"/>
      <c r="G63" s="1254"/>
      <c r="H63" s="1254"/>
      <c r="I63" s="1254"/>
      <c r="J63" s="1257" t="s">
        <v>618</v>
      </c>
      <c r="K63" s="1257"/>
    </row>
    <row r="64" spans="1:11" ht="11.25">
      <c r="A64" s="1255" t="s">
        <v>619</v>
      </c>
      <c r="B64" s="1255"/>
      <c r="C64" s="1255"/>
      <c r="D64" s="1255"/>
      <c r="E64" s="1255"/>
      <c r="F64" s="1255"/>
      <c r="G64" s="1255"/>
      <c r="H64" s="1255"/>
      <c r="I64" s="1255"/>
      <c r="J64" s="1258" t="s">
        <v>8</v>
      </c>
      <c r="K64" s="1258"/>
    </row>
    <row r="65" spans="1:11" ht="11.25">
      <c r="A65" s="1256" t="s">
        <v>620</v>
      </c>
      <c r="B65" s="1256"/>
      <c r="C65" s="1256"/>
      <c r="D65" s="1256"/>
      <c r="E65" s="1256"/>
      <c r="F65" s="1256"/>
      <c r="G65" s="1256"/>
      <c r="H65" s="1256"/>
      <c r="I65" s="1256"/>
      <c r="J65" s="1258" t="s">
        <v>8</v>
      </c>
      <c r="K65" s="1258"/>
    </row>
    <row r="66" spans="1:11" ht="11.25">
      <c r="A66" s="1255" t="s">
        <v>621</v>
      </c>
      <c r="B66" s="1255"/>
      <c r="C66" s="1255"/>
      <c r="D66" s="1255"/>
      <c r="E66" s="1255"/>
      <c r="F66" s="1255"/>
      <c r="G66" s="1255"/>
      <c r="H66" s="1255"/>
      <c r="I66" s="1255"/>
      <c r="J66" s="1259">
        <f>'[1]2. ОПУ'!C41</f>
        <v>0</v>
      </c>
      <c r="K66" s="1259"/>
    </row>
    <row r="67" ht="11.25">
      <c r="A67" s="743" t="s">
        <v>8</v>
      </c>
    </row>
    <row r="68" ht="11.25">
      <c r="A68" s="743" t="s">
        <v>134</v>
      </c>
    </row>
    <row r="70" ht="11.25">
      <c r="A70" s="743" t="s">
        <v>134</v>
      </c>
    </row>
  </sheetData>
  <mergeCells count="14">
    <mergeCell ref="J63:K63"/>
    <mergeCell ref="J64:K64"/>
    <mergeCell ref="J65:K65"/>
    <mergeCell ref="J66:K66"/>
    <mergeCell ref="A63:I63"/>
    <mergeCell ref="A64:I64"/>
    <mergeCell ref="A65:I65"/>
    <mergeCell ref="A66:I66"/>
    <mergeCell ref="B57:M57"/>
    <mergeCell ref="B58:M60"/>
    <mergeCell ref="B61:M61"/>
    <mergeCell ref="A5:E5"/>
    <mergeCell ref="E6:F6"/>
    <mergeCell ref="A56:M56"/>
  </mergeCells>
  <dataValidations count="2">
    <dataValidation type="textLength" operator="greaterThanOrEqual" allowBlank="1" showInputMessage="1" showErrorMessage="1" sqref="J64:J66">
      <formula1>1</formula1>
    </dataValidation>
    <dataValidation operator="greaterThanOrEqual" allowBlank="1" showInputMessage="1" showErrorMessage="1" sqref="B10:L20"/>
  </dataValidations>
  <printOptions/>
  <pageMargins left="0.75" right="0.75" top="1" bottom="1" header="0.5" footer="0.5"/>
  <pageSetup horizontalDpi="600" verticalDpi="600" orientation="landscape" paperSize="9" scale="92" r:id="rId1"/>
  <headerFooter alignWithMargins="0">
    <oddFooter>&amp;R&amp;"Times New Roman,обычный"&amp;7 27</oddFooter>
  </headerFooter>
  <rowBreaks count="1" manualBreakCount="1">
    <brk id="31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</sheetPr>
  <dimension ref="A1:J23"/>
  <sheetViews>
    <sheetView workbookViewId="0" topLeftCell="A1">
      <selection activeCell="J9" sqref="J9"/>
    </sheetView>
  </sheetViews>
  <sheetFormatPr defaultColWidth="9.140625" defaultRowHeight="12.75"/>
  <cols>
    <col min="1" max="1" width="3.00390625" style="803" bestFit="1" customWidth="1"/>
    <col min="2" max="2" width="23.140625" style="803" customWidth="1"/>
    <col min="3" max="3" width="14.00390625" style="803" customWidth="1"/>
    <col min="4" max="8" width="9.140625" style="803" customWidth="1"/>
    <col min="9" max="9" width="12.28125" style="803" customWidth="1"/>
    <col min="10" max="16384" width="9.140625" style="803" customWidth="1"/>
  </cols>
  <sheetData>
    <row r="1" spans="2:10" ht="12.75">
      <c r="B1" s="1014" t="str">
        <f>'4Д.-Е методы кредитования'!A1</f>
        <v>Приложение 2 к Положению «О периодическом регулятивном отчете микрофинансовой компании», утвержденного</v>
      </c>
      <c r="C1" s="1014"/>
      <c r="D1" s="1014"/>
      <c r="E1" s="1014"/>
      <c r="F1" s="1014"/>
      <c r="G1" s="1014"/>
      <c r="H1" s="1014"/>
      <c r="I1" s="1014"/>
      <c r="J1" s="1014"/>
    </row>
    <row r="2" spans="2:10" ht="12.75">
      <c r="B2" s="1014" t="str">
        <f>'4Д.-Е методы кредитования'!A2</f>
        <v> постановлением Правления Национального банка Кыргызской Республики  № ____ от «____» _________ 20___ года</v>
      </c>
      <c r="C2" s="1014"/>
      <c r="D2" s="1014"/>
      <c r="E2" s="1014"/>
      <c r="F2" s="1014"/>
      <c r="G2" s="1014"/>
      <c r="H2" s="1014"/>
      <c r="I2" s="1014"/>
      <c r="J2" s="1014"/>
    </row>
    <row r="3" spans="2:8" ht="12.75">
      <c r="B3" s="1249" t="s">
        <v>695</v>
      </c>
      <c r="C3" s="1249"/>
      <c r="D3" s="1249"/>
      <c r="H3" s="824" t="s">
        <v>681</v>
      </c>
    </row>
    <row r="4" spans="2:4" ht="12.75">
      <c r="B4" s="804"/>
      <c r="C4" s="804"/>
      <c r="D4" s="804"/>
    </row>
    <row r="5" spans="2:6" ht="12.75">
      <c r="B5" s="225" t="s">
        <v>736</v>
      </c>
      <c r="C5" s="807"/>
      <c r="D5" s="807"/>
      <c r="E5" s="807"/>
      <c r="F5" s="807"/>
    </row>
    <row r="6" spans="2:8" ht="12.75">
      <c r="B6" s="805" t="s">
        <v>737</v>
      </c>
      <c r="C6" s="805"/>
      <c r="D6" s="805"/>
      <c r="E6" s="805"/>
      <c r="F6" s="808"/>
      <c r="G6" s="808"/>
      <c r="H6" s="808"/>
    </row>
    <row r="7" spans="1:9" ht="25.5" customHeight="1">
      <c r="A7" s="846" t="s">
        <v>322</v>
      </c>
      <c r="B7" s="1260" t="s">
        <v>662</v>
      </c>
      <c r="C7" s="1262" t="s">
        <v>663</v>
      </c>
      <c r="D7" s="847" t="s">
        <v>664</v>
      </c>
      <c r="E7" s="1264" t="s">
        <v>665</v>
      </c>
      <c r="F7" s="1265"/>
      <c r="G7" s="1269" t="s">
        <v>666</v>
      </c>
      <c r="H7" s="848"/>
      <c r="I7" s="848"/>
    </row>
    <row r="8" spans="1:9" ht="12.75">
      <c r="A8" s="849"/>
      <c r="B8" s="1261"/>
      <c r="C8" s="1263"/>
      <c r="D8" s="850" t="s">
        <v>667</v>
      </c>
      <c r="E8" s="1266"/>
      <c r="F8" s="1267"/>
      <c r="G8" s="1270"/>
      <c r="H8" s="848"/>
      <c r="I8" s="848"/>
    </row>
    <row r="9" spans="1:9" ht="12.75">
      <c r="A9" s="851">
        <v>1</v>
      </c>
      <c r="B9" s="852">
        <v>2</v>
      </c>
      <c r="C9" s="851">
        <v>3</v>
      </c>
      <c r="D9" s="852">
        <v>4</v>
      </c>
      <c r="E9" s="853">
        <v>5</v>
      </c>
      <c r="F9" s="854"/>
      <c r="G9" s="855">
        <v>6</v>
      </c>
      <c r="H9" s="848"/>
      <c r="I9" s="848"/>
    </row>
    <row r="10" spans="1:9" ht="12.75">
      <c r="A10" s="856"/>
      <c r="B10" s="857"/>
      <c r="C10" s="857"/>
      <c r="D10" s="857"/>
      <c r="E10" s="856"/>
      <c r="F10" s="858"/>
      <c r="G10" s="857"/>
      <c r="H10" s="848"/>
      <c r="I10" s="848"/>
    </row>
    <row r="11" spans="1:9" ht="12.75">
      <c r="A11" s="848"/>
      <c r="B11" s="806"/>
      <c r="C11" s="807"/>
      <c r="D11" s="807"/>
      <c r="E11" s="809"/>
      <c r="F11" s="807"/>
      <c r="G11" s="848"/>
      <c r="H11" s="848"/>
      <c r="I11" s="848"/>
    </row>
    <row r="12" spans="1:9" ht="12.75" customHeight="1">
      <c r="A12" s="848"/>
      <c r="B12" s="1013" t="s">
        <v>696</v>
      </c>
      <c r="C12" s="1268" t="s">
        <v>680</v>
      </c>
      <c r="D12" s="1268"/>
      <c r="E12" s="1268"/>
      <c r="F12" s="1268"/>
      <c r="G12" s="1268"/>
      <c r="H12" s="1268"/>
      <c r="I12" s="848"/>
    </row>
    <row r="13" spans="1:9" ht="12.75">
      <c r="A13" s="848"/>
      <c r="B13" s="1271"/>
      <c r="C13" s="1271"/>
      <c r="D13" s="1271"/>
      <c r="E13" s="1271"/>
      <c r="F13" s="1271"/>
      <c r="G13" s="1271"/>
      <c r="H13" s="1271"/>
      <c r="I13" s="1272"/>
    </row>
    <row r="14" spans="1:8" s="813" customFormat="1" ht="12.75" customHeight="1">
      <c r="A14" s="810" t="s">
        <v>322</v>
      </c>
      <c r="B14" s="1276" t="s">
        <v>672</v>
      </c>
      <c r="C14" s="811" t="s">
        <v>673</v>
      </c>
      <c r="D14" s="1273" t="s">
        <v>668</v>
      </c>
      <c r="E14" s="1273" t="s">
        <v>674</v>
      </c>
      <c r="F14" s="1273" t="s">
        <v>675</v>
      </c>
      <c r="G14" s="1275" t="s">
        <v>669</v>
      </c>
      <c r="H14" s="1275" t="s">
        <v>676</v>
      </c>
    </row>
    <row r="15" spans="1:8" s="813" customFormat="1" ht="66" customHeight="1">
      <c r="A15" s="814"/>
      <c r="B15" s="1277"/>
      <c r="C15" s="815" t="s">
        <v>677</v>
      </c>
      <c r="D15" s="1274"/>
      <c r="E15" s="1274"/>
      <c r="F15" s="1274"/>
      <c r="G15" s="1275"/>
      <c r="H15" s="1275"/>
    </row>
    <row r="16" spans="1:8" s="813" customFormat="1" ht="12.75">
      <c r="A16" s="816">
        <v>1</v>
      </c>
      <c r="B16" s="817">
        <v>2</v>
      </c>
      <c r="C16" s="816">
        <v>3</v>
      </c>
      <c r="D16" s="816">
        <v>4</v>
      </c>
      <c r="E16" s="816">
        <v>5</v>
      </c>
      <c r="F16" s="816">
        <v>6</v>
      </c>
      <c r="G16" s="818">
        <v>7</v>
      </c>
      <c r="H16" s="818">
        <v>8</v>
      </c>
    </row>
    <row r="17" spans="1:8" s="789" customFormat="1" ht="26.25" customHeight="1">
      <c r="A17" s="819">
        <v>1</v>
      </c>
      <c r="B17" s="820" t="s">
        <v>678</v>
      </c>
      <c r="C17" s="820"/>
      <c r="D17" s="821"/>
      <c r="E17" s="822"/>
      <c r="F17" s="822"/>
      <c r="G17" s="822"/>
      <c r="H17" s="822"/>
    </row>
    <row r="18" spans="1:8" s="789" customFormat="1" ht="29.25" customHeight="1">
      <c r="A18" s="812">
        <v>2</v>
      </c>
      <c r="B18" s="820" t="s">
        <v>679</v>
      </c>
      <c r="C18" s="820"/>
      <c r="D18" s="823"/>
      <c r="E18" s="823"/>
      <c r="F18" s="823"/>
      <c r="G18" s="823"/>
      <c r="H18" s="823"/>
    </row>
    <row r="21" spans="2:8" ht="12.75">
      <c r="B21" s="743" t="s">
        <v>134</v>
      </c>
      <c r="C21" s="585"/>
      <c r="D21" s="585"/>
      <c r="E21" s="585"/>
      <c r="F21" s="585"/>
      <c r="G21" s="585"/>
      <c r="H21" s="585"/>
    </row>
    <row r="22" spans="2:8" ht="12.75">
      <c r="B22" s="585"/>
      <c r="C22" s="585"/>
      <c r="D22" s="585"/>
      <c r="E22" s="585"/>
      <c r="F22" s="585"/>
      <c r="G22" s="585"/>
      <c r="H22" s="585"/>
    </row>
    <row r="23" spans="2:8" ht="12.75">
      <c r="B23" s="743" t="s">
        <v>134</v>
      </c>
      <c r="C23" s="585"/>
      <c r="D23" s="585"/>
      <c r="E23" s="585"/>
      <c r="F23" s="585"/>
      <c r="G23" s="585"/>
      <c r="H23" s="585"/>
    </row>
  </sheetData>
  <mergeCells count="13">
    <mergeCell ref="C12:H12"/>
    <mergeCell ref="G7:G8"/>
    <mergeCell ref="B13:I13"/>
    <mergeCell ref="D14:D15"/>
    <mergeCell ref="E14:E15"/>
    <mergeCell ref="F14:F15"/>
    <mergeCell ref="G14:G15"/>
    <mergeCell ref="H14:H15"/>
    <mergeCell ref="B14:B15"/>
    <mergeCell ref="B3:D3"/>
    <mergeCell ref="B7:B8"/>
    <mergeCell ref="C7:C8"/>
    <mergeCell ref="E7:F8"/>
  </mergeCells>
  <printOptions/>
  <pageMargins left="0.24" right="0.23" top="0.2" bottom="0.19" header="0.2" footer="0.2"/>
  <pageSetup horizontalDpi="600" verticalDpi="600" orientation="portrait" paperSize="9" scale="94" r:id="rId1"/>
  <headerFooter alignWithMargins="0">
    <oddFooter>&amp;R&amp;"6,обычный"&amp;8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7" sqref="N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workbookViewId="0" topLeftCell="A1">
      <selection activeCell="F7" sqref="F7"/>
    </sheetView>
  </sheetViews>
  <sheetFormatPr defaultColWidth="9.140625" defaultRowHeight="12.75"/>
  <cols>
    <col min="1" max="1" width="31.140625" style="0" customWidth="1"/>
    <col min="2" max="2" width="25.140625" style="0" customWidth="1"/>
    <col min="3" max="3" width="12.8515625" style="0" customWidth="1"/>
    <col min="4" max="4" width="12.57421875" style="0" customWidth="1"/>
  </cols>
  <sheetData>
    <row r="1" spans="1:9" ht="12.75">
      <c r="A1" s="967" t="str">
        <f>Title!A1</f>
        <v>Приложение 2 к Положению «О периодическом регулятивном отчете микрофинансовой компании», утвержденного</v>
      </c>
      <c r="B1" s="968"/>
      <c r="C1" s="969"/>
      <c r="D1" s="970"/>
      <c r="E1" s="969"/>
      <c r="F1" s="969"/>
      <c r="G1" s="969"/>
      <c r="H1" s="969"/>
      <c r="I1" s="966"/>
    </row>
    <row r="2" spans="1:9" ht="12.75">
      <c r="A2" s="967" t="str">
        <f>Title!A2</f>
        <v> постановлением Правления Национального банка Кыргызской Республики  № ____ от «____» _________ 20___ года</v>
      </c>
      <c r="B2" s="968"/>
      <c r="C2" s="968"/>
      <c r="D2" s="970"/>
      <c r="E2" s="969"/>
      <c r="F2" s="969"/>
      <c r="G2" s="969"/>
      <c r="H2" s="969"/>
      <c r="I2" s="966"/>
    </row>
    <row r="3" spans="1:4" ht="15.75">
      <c r="A3" s="50"/>
      <c r="B3" s="931"/>
      <c r="C3" s="931"/>
      <c r="D3" s="931"/>
    </row>
    <row r="4" spans="1:4" ht="15.75">
      <c r="A4" s="50"/>
      <c r="B4" s="50"/>
      <c r="C4" s="824" t="s">
        <v>681</v>
      </c>
      <c r="D4" s="51"/>
    </row>
    <row r="5" spans="1:4" ht="15.75">
      <c r="A5" s="916" t="s">
        <v>51</v>
      </c>
      <c r="B5" s="916"/>
      <c r="C5" s="916"/>
      <c r="D5" s="53"/>
    </row>
    <row r="6" spans="1:4" ht="15.75">
      <c r="A6" s="916" t="s">
        <v>52</v>
      </c>
      <c r="B6" s="916"/>
      <c r="C6" s="916"/>
      <c r="D6" s="53"/>
    </row>
    <row r="7" spans="1:4" ht="15.75">
      <c r="A7" s="52"/>
      <c r="B7" s="52"/>
      <c r="C7" s="52"/>
      <c r="D7" s="53"/>
    </row>
    <row r="8" spans="1:4" ht="15.75">
      <c r="A8" s="925" t="s">
        <v>53</v>
      </c>
      <c r="B8" s="925"/>
      <c r="C8" s="54"/>
      <c r="D8" s="54"/>
    </row>
    <row r="9" spans="1:4" ht="30" customHeight="1">
      <c r="A9" s="55" t="s">
        <v>54</v>
      </c>
      <c r="B9" s="924"/>
      <c r="C9" s="924"/>
      <c r="D9" s="54"/>
    </row>
    <row r="10" spans="1:4" ht="30" customHeight="1">
      <c r="A10" s="55" t="s">
        <v>55</v>
      </c>
      <c r="B10" s="932"/>
      <c r="C10" s="932"/>
      <c r="D10" s="54"/>
    </row>
    <row r="11" spans="1:4" ht="30" customHeight="1">
      <c r="A11" s="55" t="s">
        <v>56</v>
      </c>
      <c r="B11" s="56"/>
      <c r="C11" s="57"/>
      <c r="D11" s="54"/>
    </row>
    <row r="12" spans="1:4" ht="30" customHeight="1">
      <c r="A12" s="55" t="s">
        <v>57</v>
      </c>
      <c r="B12" s="58"/>
      <c r="C12" s="57"/>
      <c r="D12" s="54"/>
    </row>
    <row r="13" spans="1:4" ht="30" customHeight="1">
      <c r="A13" s="55"/>
      <c r="B13" s="59"/>
      <c r="C13" s="57"/>
      <c r="D13" s="54"/>
    </row>
    <row r="14" spans="1:4" ht="15.75">
      <c r="A14" s="925" t="s">
        <v>58</v>
      </c>
      <c r="B14" s="925"/>
      <c r="C14" s="925"/>
      <c r="D14" s="54"/>
    </row>
    <row r="15" spans="1:4" ht="30" customHeight="1">
      <c r="A15" s="55" t="s">
        <v>59</v>
      </c>
      <c r="B15" s="924"/>
      <c r="C15" s="924"/>
      <c r="D15" s="54"/>
    </row>
    <row r="16" spans="1:4" ht="30" customHeight="1">
      <c r="A16" s="55" t="s">
        <v>55</v>
      </c>
      <c r="B16" s="932"/>
      <c r="C16" s="932"/>
      <c r="D16" s="54"/>
    </row>
    <row r="17" spans="1:4" ht="30" customHeight="1">
      <c r="A17" s="55" t="s">
        <v>56</v>
      </c>
      <c r="B17" s="58"/>
      <c r="C17" s="57"/>
      <c r="D17" s="54"/>
    </row>
    <row r="18" spans="1:4" ht="30" customHeight="1">
      <c r="A18" s="55" t="s">
        <v>57</v>
      </c>
      <c r="B18" s="58"/>
      <c r="C18" s="57"/>
      <c r="D18" s="54"/>
    </row>
    <row r="19" spans="1:4" ht="30" customHeight="1">
      <c r="A19" s="55"/>
      <c r="B19" s="59"/>
      <c r="C19" s="57"/>
      <c r="D19" s="54"/>
    </row>
    <row r="20" spans="1:4" ht="15.75">
      <c r="A20" s="925" t="s">
        <v>60</v>
      </c>
      <c r="B20" s="925"/>
      <c r="C20" s="54"/>
      <c r="D20" s="54"/>
    </row>
    <row r="21" spans="1:4" ht="30" customHeight="1">
      <c r="A21" s="55" t="s">
        <v>59</v>
      </c>
      <c r="B21" s="924"/>
      <c r="C21" s="924"/>
      <c r="D21" s="54"/>
    </row>
    <row r="22" spans="1:4" ht="30" customHeight="1">
      <c r="A22" s="55" t="s">
        <v>55</v>
      </c>
      <c r="B22" s="932"/>
      <c r="C22" s="932"/>
      <c r="D22" s="54"/>
    </row>
    <row r="23" spans="1:4" ht="30" customHeight="1">
      <c r="A23" s="55" t="s">
        <v>56</v>
      </c>
      <c r="B23" s="58"/>
      <c r="C23" s="57"/>
      <c r="D23" s="54"/>
    </row>
    <row r="24" spans="1:4" ht="30" customHeight="1">
      <c r="A24" s="55" t="s">
        <v>57</v>
      </c>
      <c r="B24" s="58"/>
      <c r="C24" s="57"/>
      <c r="D24" s="54"/>
    </row>
    <row r="25" spans="1:4" ht="30" customHeight="1">
      <c r="A25" s="55"/>
      <c r="B25" s="59"/>
      <c r="C25" s="57"/>
      <c r="D25" s="54"/>
    </row>
    <row r="26" spans="1:4" ht="15.75">
      <c r="A26" s="915" t="s">
        <v>61</v>
      </c>
      <c r="B26" s="915"/>
      <c r="C26" s="915"/>
      <c r="D26" s="54"/>
    </row>
    <row r="27" spans="1:4" ht="30" customHeight="1">
      <c r="A27" s="55" t="s">
        <v>62</v>
      </c>
      <c r="B27" s="924"/>
      <c r="C27" s="924"/>
      <c r="D27" s="54"/>
    </row>
    <row r="28" spans="1:4" ht="30" customHeight="1">
      <c r="A28" s="55" t="s">
        <v>55</v>
      </c>
      <c r="B28" s="932"/>
      <c r="C28" s="932"/>
      <c r="D28" s="54"/>
    </row>
    <row r="29" spans="1:4" ht="30" customHeight="1">
      <c r="A29" s="55" t="s">
        <v>56</v>
      </c>
      <c r="B29" s="58"/>
      <c r="C29" s="57"/>
      <c r="D29" s="54"/>
    </row>
    <row r="30" spans="1:4" ht="30" customHeight="1">
      <c r="A30" s="55" t="s">
        <v>57</v>
      </c>
      <c r="B30" s="58"/>
      <c r="C30" s="57"/>
      <c r="D30" s="54"/>
    </row>
    <row r="31" spans="1:4" ht="30" customHeight="1">
      <c r="A31" s="55"/>
      <c r="B31" s="59"/>
      <c r="C31" s="57"/>
      <c r="D31" s="54"/>
    </row>
    <row r="32" spans="1:4" ht="15.75">
      <c r="A32" s="925" t="s">
        <v>63</v>
      </c>
      <c r="B32" s="925"/>
      <c r="C32" s="54"/>
      <c r="D32" s="54"/>
    </row>
    <row r="33" spans="1:4" ht="30" customHeight="1">
      <c r="A33" s="55" t="s">
        <v>62</v>
      </c>
      <c r="B33" s="924"/>
      <c r="C33" s="924"/>
      <c r="D33" s="54"/>
    </row>
    <row r="34" spans="1:4" ht="30" customHeight="1">
      <c r="A34" s="55" t="s">
        <v>55</v>
      </c>
      <c r="B34" s="932"/>
      <c r="C34" s="932"/>
      <c r="D34" s="54"/>
    </row>
    <row r="35" spans="1:4" ht="30" customHeight="1">
      <c r="A35" s="55" t="s">
        <v>56</v>
      </c>
      <c r="B35" s="58"/>
      <c r="C35" s="57"/>
      <c r="D35" s="54"/>
    </row>
    <row r="36" spans="1:4" ht="30" customHeight="1">
      <c r="A36" s="55" t="s">
        <v>57</v>
      </c>
      <c r="B36" s="58"/>
      <c r="C36" s="57"/>
      <c r="D36" s="54"/>
    </row>
    <row r="37" spans="1:4" ht="30" customHeight="1">
      <c r="A37" s="55"/>
      <c r="B37" s="59"/>
      <c r="C37" s="57"/>
      <c r="D37" s="54"/>
    </row>
    <row r="38" spans="1:4" ht="15.75">
      <c r="A38" s="915" t="s">
        <v>64</v>
      </c>
      <c r="B38" s="915"/>
      <c r="C38" s="915"/>
      <c r="D38" s="54"/>
    </row>
    <row r="39" spans="1:4" ht="30" customHeight="1">
      <c r="A39" s="55" t="s">
        <v>62</v>
      </c>
      <c r="B39" s="924"/>
      <c r="C39" s="924"/>
      <c r="D39" s="54"/>
    </row>
    <row r="40" spans="1:4" ht="30" customHeight="1">
      <c r="A40" s="55" t="s">
        <v>55</v>
      </c>
      <c r="B40" s="932"/>
      <c r="C40" s="932"/>
      <c r="D40" s="54"/>
    </row>
    <row r="41" spans="1:4" ht="30" customHeight="1">
      <c r="A41" s="55" t="s">
        <v>56</v>
      </c>
      <c r="B41" s="58"/>
      <c r="C41" s="57"/>
      <c r="D41" s="54"/>
    </row>
    <row r="42" spans="1:4" ht="30" customHeight="1">
      <c r="A42" s="55" t="s">
        <v>57</v>
      </c>
      <c r="B42" s="58"/>
      <c r="C42" s="57"/>
      <c r="D42" s="54"/>
    </row>
    <row r="43" spans="1:4" ht="32.25" customHeight="1">
      <c r="A43" s="925"/>
      <c r="B43" s="925"/>
      <c r="C43" s="925"/>
      <c r="D43" s="54"/>
    </row>
    <row r="44" s="35" customFormat="1" ht="15">
      <c r="A44" s="2" t="s">
        <v>65</v>
      </c>
    </row>
    <row r="45" s="35" customFormat="1" ht="15">
      <c r="A45" s="1"/>
    </row>
    <row r="46" s="35" customFormat="1" ht="15">
      <c r="A46" s="2" t="s">
        <v>65</v>
      </c>
    </row>
    <row r="47" spans="1:4" ht="30" customHeight="1">
      <c r="A47" s="55"/>
      <c r="B47" s="59"/>
      <c r="C47" s="57"/>
      <c r="D47" s="54"/>
    </row>
    <row r="48" spans="1:4" ht="15">
      <c r="A48" s="60"/>
      <c r="B48" s="61"/>
      <c r="C48" s="62"/>
      <c r="D48" s="63"/>
    </row>
    <row r="49" spans="1:4" ht="14.25">
      <c r="A49" s="64"/>
      <c r="B49" s="65"/>
      <c r="C49" s="66"/>
      <c r="D49" s="66"/>
    </row>
    <row r="50" spans="1:4" ht="14.25">
      <c r="A50" s="66"/>
      <c r="B50" s="66"/>
      <c r="C50" s="66"/>
      <c r="D50" s="66"/>
    </row>
    <row r="51" spans="1:4" ht="14.25">
      <c r="A51" s="66"/>
      <c r="B51" s="66"/>
      <c r="C51" s="66"/>
      <c r="D51" s="66"/>
    </row>
    <row r="52" spans="1:4" ht="14.25">
      <c r="A52" s="64"/>
      <c r="B52" s="66"/>
      <c r="C52" s="66"/>
      <c r="D52" s="66"/>
    </row>
  </sheetData>
  <mergeCells count="22">
    <mergeCell ref="A8:B8"/>
    <mergeCell ref="A6:C6"/>
    <mergeCell ref="A5:C5"/>
    <mergeCell ref="B15:C15"/>
    <mergeCell ref="A14:C14"/>
    <mergeCell ref="B9:C9"/>
    <mergeCell ref="B10:C10"/>
    <mergeCell ref="A32:B32"/>
    <mergeCell ref="B40:C40"/>
    <mergeCell ref="A43:C43"/>
    <mergeCell ref="A38:C38"/>
    <mergeCell ref="B39:C39"/>
    <mergeCell ref="B3:D3"/>
    <mergeCell ref="B34:C34"/>
    <mergeCell ref="B33:C33"/>
    <mergeCell ref="B16:C16"/>
    <mergeCell ref="A20:B20"/>
    <mergeCell ref="B21:C21"/>
    <mergeCell ref="B22:C22"/>
    <mergeCell ref="A26:C26"/>
    <mergeCell ref="B27:C27"/>
    <mergeCell ref="B28:C28"/>
  </mergeCells>
  <conditionalFormatting sqref="C48:D48">
    <cfRule type="cellIs" priority="1" dxfId="0" operator="notEqual" stopIfTrue="1">
      <formula>TOTCAPP3</formula>
    </cfRule>
  </conditionalFormatting>
  <conditionalFormatting sqref="C49:D49">
    <cfRule type="cellIs" priority="2" dxfId="0" operator="notEqual" stopIfTrue="1">
      <formula>TOTASSETS</formula>
    </cfRule>
  </conditionalFormatting>
  <dataValidations count="1">
    <dataValidation operator="greaterThanOrEqual" allowBlank="1" showInputMessage="1" showErrorMessage="1" sqref="C48:D49"/>
  </dataValidations>
  <printOptions/>
  <pageMargins left="0.75" right="0.75" top="1" bottom="1" header="0.5" footer="0.5"/>
  <pageSetup horizontalDpi="600" verticalDpi="600" orientation="portrait" paperSize="9" scale="58" r:id="rId3"/>
  <headerFooter alignWithMargins="0">
    <oddFooter>&amp;R&amp;"Times New Roman,обычный"&amp;7 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8"/>
  <sheetViews>
    <sheetView zoomScaleSheetLayoutView="75" workbookViewId="0" topLeftCell="A1">
      <selection activeCell="L8" sqref="L8"/>
    </sheetView>
  </sheetViews>
  <sheetFormatPr defaultColWidth="9.140625" defaultRowHeight="12.75"/>
  <cols>
    <col min="1" max="7" width="9.140625" style="68" customWidth="1"/>
    <col min="8" max="8" width="12.28125" style="68" customWidth="1"/>
    <col min="9" max="16384" width="9.140625" style="68" customWidth="1"/>
  </cols>
  <sheetData>
    <row r="1" spans="1:12" ht="12.75">
      <c r="A1" s="977" t="str">
        <f>Title!A1</f>
        <v>Приложение 2 к Положению «О периодическом регулятивном отчете микрофинансовой компании», утвержденного</v>
      </c>
      <c r="B1" s="977"/>
      <c r="C1" s="983"/>
      <c r="D1" s="983"/>
      <c r="E1" s="965"/>
      <c r="F1" s="965"/>
      <c r="G1" s="965"/>
      <c r="H1" s="988"/>
      <c r="I1" s="973"/>
      <c r="J1" s="971"/>
      <c r="K1" s="972"/>
      <c r="L1" s="972"/>
    </row>
    <row r="2" spans="1:12" ht="12.75">
      <c r="A2" s="982" t="str">
        <f>Title!A2</f>
        <v> постановлением Правления Национального банка Кыргызской Республики  № ____ от «____» _________ 20___ года</v>
      </c>
      <c r="B2" s="983"/>
      <c r="C2" s="983"/>
      <c r="D2" s="983"/>
      <c r="E2" s="965"/>
      <c r="F2" s="965"/>
      <c r="G2" s="965"/>
      <c r="H2" s="988"/>
      <c r="I2" s="973"/>
      <c r="J2" s="971"/>
      <c r="K2" s="972"/>
      <c r="L2" s="972"/>
    </row>
    <row r="3" spans="1:10" ht="12.75">
      <c r="A3" s="67"/>
      <c r="B3" s="67"/>
      <c r="C3" s="67"/>
      <c r="D3" s="67"/>
      <c r="F3" s="1024"/>
      <c r="G3" s="1024"/>
      <c r="H3" s="1024"/>
      <c r="I3" s="70"/>
      <c r="J3" s="70"/>
    </row>
    <row r="4" spans="1:8" ht="12.75">
      <c r="A4" s="67"/>
      <c r="B4" s="67"/>
      <c r="C4" s="67"/>
      <c r="D4" s="67"/>
      <c r="E4" s="67"/>
      <c r="F4" s="67"/>
      <c r="G4" s="69"/>
      <c r="H4" s="69"/>
    </row>
    <row r="5" spans="1:8" ht="12.75">
      <c r="A5" s="67"/>
      <c r="B5" s="67"/>
      <c r="C5" s="67"/>
      <c r="D5" s="67"/>
      <c r="E5" s="67"/>
      <c r="F5" s="67"/>
      <c r="G5" s="824" t="s">
        <v>681</v>
      </c>
      <c r="H5" s="67"/>
    </row>
    <row r="6" spans="1:8" ht="12.75">
      <c r="A6" s="67"/>
      <c r="B6" s="71" t="s">
        <v>66</v>
      </c>
      <c r="C6" s="72"/>
      <c r="D6" s="72"/>
      <c r="E6" s="72"/>
      <c r="F6" s="72"/>
      <c r="G6" s="72"/>
      <c r="H6" s="67"/>
    </row>
    <row r="7" spans="1:8" ht="12.75">
      <c r="A7" s="67"/>
      <c r="B7" s="67"/>
      <c r="C7" s="67"/>
      <c r="D7" s="67"/>
      <c r="E7" s="67"/>
      <c r="F7" s="67"/>
      <c r="G7" s="67"/>
      <c r="H7" s="67"/>
    </row>
    <row r="8" spans="1:8" ht="12.75">
      <c r="A8" s="73" t="s">
        <v>67</v>
      </c>
      <c r="B8" s="73"/>
      <c r="C8" s="73"/>
      <c r="D8" s="73"/>
      <c r="E8" s="73"/>
      <c r="F8" s="73"/>
      <c r="G8" s="73"/>
      <c r="H8" s="67"/>
    </row>
    <row r="9" spans="1:8" ht="12.75">
      <c r="A9" s="73" t="s">
        <v>88</v>
      </c>
      <c r="B9" s="73"/>
      <c r="C9" s="73"/>
      <c r="D9" s="917"/>
      <c r="E9" s="917"/>
      <c r="F9" s="917"/>
      <c r="G9" s="917"/>
      <c r="H9" s="67"/>
    </row>
    <row r="10" spans="1:8" ht="12.75">
      <c r="A10" s="67"/>
      <c r="B10" s="67"/>
      <c r="C10" s="67"/>
      <c r="D10" s="67"/>
      <c r="E10" s="67"/>
      <c r="F10" s="67"/>
      <c r="G10" s="67"/>
      <c r="H10" s="67"/>
    </row>
    <row r="11" spans="1:8" ht="12.75">
      <c r="A11" s="73" t="s">
        <v>68</v>
      </c>
      <c r="B11" s="73"/>
      <c r="C11" s="73"/>
      <c r="D11" s="73"/>
      <c r="E11" s="73"/>
      <c r="F11" s="73"/>
      <c r="G11" s="73"/>
      <c r="H11" s="67"/>
    </row>
    <row r="12" spans="1:8" ht="12.75">
      <c r="A12" s="73" t="s">
        <v>69</v>
      </c>
      <c r="B12" s="73"/>
      <c r="C12" s="73"/>
      <c r="D12" s="917"/>
      <c r="E12" s="917"/>
      <c r="F12" s="917"/>
      <c r="G12" s="917"/>
      <c r="H12" s="67"/>
    </row>
    <row r="13" spans="1:8" ht="12.75">
      <c r="A13" s="73"/>
      <c r="B13" s="73"/>
      <c r="C13" s="73"/>
      <c r="D13" s="73"/>
      <c r="E13" s="73"/>
      <c r="F13" s="73"/>
      <c r="G13" s="73"/>
      <c r="H13" s="67"/>
    </row>
    <row r="14" spans="1:8" ht="12.75">
      <c r="A14" s="73" t="s">
        <v>70</v>
      </c>
      <c r="B14" s="73"/>
      <c r="C14" s="73"/>
      <c r="D14" s="917"/>
      <c r="E14" s="917"/>
      <c r="F14" s="917"/>
      <c r="G14" s="917"/>
      <c r="H14" s="67"/>
    </row>
    <row r="15" spans="1:8" ht="12.75">
      <c r="A15" s="73"/>
      <c r="B15" s="73"/>
      <c r="C15" s="73"/>
      <c r="D15" s="73"/>
      <c r="E15" s="73"/>
      <c r="F15" s="73"/>
      <c r="G15" s="73"/>
      <c r="H15" s="67"/>
    </row>
    <row r="16" spans="1:8" ht="12.75">
      <c r="A16" s="73" t="s">
        <v>71</v>
      </c>
      <c r="B16" s="73"/>
      <c r="C16" s="73"/>
      <c r="D16" s="917"/>
      <c r="E16" s="917"/>
      <c r="F16" s="917"/>
      <c r="G16" s="917"/>
      <c r="H16" s="67"/>
    </row>
    <row r="17" spans="1:8" ht="12.75">
      <c r="A17" s="73"/>
      <c r="B17" s="73"/>
      <c r="C17" s="73"/>
      <c r="D17" s="74"/>
      <c r="E17" s="74"/>
      <c r="F17" s="74"/>
      <c r="G17" s="74"/>
      <c r="H17" s="67"/>
    </row>
    <row r="18" spans="1:8" ht="12.75">
      <c r="A18" s="73" t="s">
        <v>72</v>
      </c>
      <c r="B18" s="73"/>
      <c r="C18" s="73"/>
      <c r="D18" s="917"/>
      <c r="E18" s="917"/>
      <c r="F18" s="917"/>
      <c r="G18" s="917"/>
      <c r="H18" s="67"/>
    </row>
    <row r="19" spans="1:8" ht="15.75">
      <c r="A19" s="53"/>
      <c r="B19" s="53"/>
      <c r="C19" s="53"/>
      <c r="D19" s="53"/>
      <c r="E19" s="53"/>
      <c r="F19" s="53"/>
      <c r="G19" s="53"/>
      <c r="H19" s="67"/>
    </row>
    <row r="20" spans="1:8" ht="12.75">
      <c r="A20" s="73" t="s">
        <v>73</v>
      </c>
      <c r="B20" s="73"/>
      <c r="C20" s="73"/>
      <c r="D20" s="73"/>
      <c r="E20" s="73"/>
      <c r="F20" s="73"/>
      <c r="G20" s="73"/>
      <c r="H20" s="67"/>
    </row>
    <row r="21" spans="1:8" ht="12.75">
      <c r="A21" s="73" t="s">
        <v>74</v>
      </c>
      <c r="B21" s="73"/>
      <c r="C21" s="73"/>
      <c r="D21" s="917"/>
      <c r="E21" s="917"/>
      <c r="F21" s="917"/>
      <c r="G21" s="917"/>
      <c r="H21" s="67"/>
    </row>
    <row r="22" spans="1:8" ht="12.75">
      <c r="A22" s="73"/>
      <c r="B22" s="73"/>
      <c r="C22" s="73"/>
      <c r="D22" s="73"/>
      <c r="E22" s="73"/>
      <c r="F22" s="73"/>
      <c r="G22" s="73"/>
      <c r="H22" s="67"/>
    </row>
    <row r="23" spans="1:8" ht="12.75">
      <c r="A23" s="73" t="s">
        <v>75</v>
      </c>
      <c r="B23" s="73"/>
      <c r="C23" s="73"/>
      <c r="D23" s="917"/>
      <c r="E23" s="917"/>
      <c r="F23" s="917"/>
      <c r="G23" s="917"/>
      <c r="H23" s="67"/>
    </row>
    <row r="24" spans="1:8" ht="12.75">
      <c r="A24" s="73"/>
      <c r="B24" s="73"/>
      <c r="C24" s="73"/>
      <c r="D24" s="73"/>
      <c r="E24" s="73"/>
      <c r="F24" s="73"/>
      <c r="G24" s="73"/>
      <c r="H24" s="67"/>
    </row>
    <row r="25" spans="1:8" ht="12.75">
      <c r="A25" s="73" t="s">
        <v>76</v>
      </c>
      <c r="B25" s="73"/>
      <c r="C25" s="73"/>
      <c r="D25" s="917"/>
      <c r="E25" s="917"/>
      <c r="F25" s="917"/>
      <c r="G25" s="917"/>
      <c r="H25" s="67"/>
    </row>
    <row r="26" spans="1:8" ht="12.75">
      <c r="A26" s="73"/>
      <c r="B26" s="73"/>
      <c r="C26" s="73"/>
      <c r="D26" s="73"/>
      <c r="E26" s="73"/>
      <c r="F26" s="73"/>
      <c r="G26" s="73"/>
      <c r="H26" s="67"/>
    </row>
    <row r="27" spans="1:8" ht="12.75">
      <c r="A27" s="73"/>
      <c r="B27" s="73"/>
      <c r="C27" s="73"/>
      <c r="D27" s="73"/>
      <c r="E27" s="73"/>
      <c r="F27" s="73"/>
      <c r="G27" s="73"/>
      <c r="H27" s="67"/>
    </row>
    <row r="28" spans="1:8" ht="12.75">
      <c r="A28" s="73" t="s">
        <v>77</v>
      </c>
      <c r="B28" s="73"/>
      <c r="C28" s="73"/>
      <c r="D28" s="73"/>
      <c r="E28" s="73"/>
      <c r="F28" s="73"/>
      <c r="G28" s="73"/>
      <c r="H28" s="67"/>
    </row>
    <row r="29" spans="1:8" ht="12.75">
      <c r="A29" s="73" t="s">
        <v>78</v>
      </c>
      <c r="B29" s="73"/>
      <c r="C29" s="73"/>
      <c r="D29" s="917"/>
      <c r="E29" s="917"/>
      <c r="F29" s="917"/>
      <c r="G29" s="917"/>
      <c r="H29" s="67"/>
    </row>
    <row r="30" spans="1:8" ht="12.75">
      <c r="A30" s="73"/>
      <c r="B30" s="73"/>
      <c r="C30" s="73"/>
      <c r="D30" s="73"/>
      <c r="E30" s="73"/>
      <c r="F30" s="73"/>
      <c r="G30" s="73"/>
      <c r="H30" s="67"/>
    </row>
    <row r="31" spans="1:8" ht="12.75">
      <c r="A31" s="73" t="s">
        <v>79</v>
      </c>
      <c r="B31" s="73"/>
      <c r="C31" s="73"/>
      <c r="D31" s="917"/>
      <c r="E31" s="917"/>
      <c r="F31" s="917"/>
      <c r="G31" s="917"/>
      <c r="H31" s="67"/>
    </row>
    <row r="32" spans="1:8" ht="12.75">
      <c r="A32" s="73"/>
      <c r="B32" s="73"/>
      <c r="C32" s="73"/>
      <c r="D32" s="73"/>
      <c r="E32" s="73"/>
      <c r="F32" s="73"/>
      <c r="G32" s="73"/>
      <c r="H32" s="67"/>
    </row>
    <row r="33" spans="1:8" ht="12.75">
      <c r="A33" s="73" t="s">
        <v>80</v>
      </c>
      <c r="H33" s="67"/>
    </row>
    <row r="34" spans="1:8" ht="13.5" thickBot="1">
      <c r="A34" s="73" t="s">
        <v>81</v>
      </c>
      <c r="B34" s="67"/>
      <c r="C34" s="67"/>
      <c r="D34" s="67"/>
      <c r="E34" s="67"/>
      <c r="F34" s="67"/>
      <c r="G34" s="67"/>
      <c r="H34" s="67"/>
    </row>
    <row r="35" spans="1:8" ht="12.75">
      <c r="A35" s="75" t="s">
        <v>82</v>
      </c>
      <c r="B35" s="76"/>
      <c r="C35" s="76"/>
      <c r="D35" s="76"/>
      <c r="E35" s="76"/>
      <c r="F35" s="76"/>
      <c r="G35" s="77" t="s">
        <v>83</v>
      </c>
      <c r="H35" s="67"/>
    </row>
    <row r="36" spans="1:8" ht="12.75">
      <c r="A36" s="78" t="s">
        <v>84</v>
      </c>
      <c r="B36" s="79"/>
      <c r="C36" s="79"/>
      <c r="D36" s="79"/>
      <c r="E36" s="79"/>
      <c r="F36" s="79"/>
      <c r="G36" s="80"/>
      <c r="H36" s="67"/>
    </row>
    <row r="37" spans="1:8" ht="13.5" thickBot="1">
      <c r="A37" s="81" t="s">
        <v>85</v>
      </c>
      <c r="B37" s="82"/>
      <c r="C37" s="82"/>
      <c r="D37" s="82"/>
      <c r="E37" s="82"/>
      <c r="F37" s="82"/>
      <c r="G37" s="83"/>
      <c r="H37" s="67"/>
    </row>
    <row r="38" spans="1:8" ht="12.75">
      <c r="A38" s="73"/>
      <c r="B38" s="73"/>
      <c r="C38" s="73"/>
      <c r="D38" s="73"/>
      <c r="E38" s="73"/>
      <c r="F38" s="73"/>
      <c r="G38" s="73"/>
      <c r="H38" s="67"/>
    </row>
    <row r="39" spans="1:8" ht="13.5" thickBot="1">
      <c r="A39" s="73" t="s">
        <v>86</v>
      </c>
      <c r="B39" s="73"/>
      <c r="C39" s="73"/>
      <c r="D39" s="73"/>
      <c r="E39" s="73"/>
      <c r="F39" s="73"/>
      <c r="G39" s="73"/>
      <c r="H39" s="67"/>
    </row>
    <row r="40" spans="1:8" ht="12.75">
      <c r="A40" s="75" t="s">
        <v>82</v>
      </c>
      <c r="B40" s="76"/>
      <c r="C40" s="76"/>
      <c r="D40" s="76"/>
      <c r="E40" s="76"/>
      <c r="F40" s="76"/>
      <c r="G40" s="77" t="s">
        <v>83</v>
      </c>
      <c r="H40" s="67"/>
    </row>
    <row r="41" spans="1:8" ht="12.75">
      <c r="A41" s="78" t="s">
        <v>84</v>
      </c>
      <c r="B41" s="79"/>
      <c r="C41" s="79"/>
      <c r="D41" s="79"/>
      <c r="E41" s="79"/>
      <c r="F41" s="79"/>
      <c r="G41" s="80"/>
      <c r="H41" s="67"/>
    </row>
    <row r="42" spans="1:8" ht="13.5" thickBot="1">
      <c r="A42" s="81" t="s">
        <v>85</v>
      </c>
      <c r="B42" s="82"/>
      <c r="C42" s="82"/>
      <c r="D42" s="82"/>
      <c r="E42" s="82"/>
      <c r="F42" s="82"/>
      <c r="G42" s="83"/>
      <c r="H42" s="67"/>
    </row>
    <row r="43" spans="1:8" ht="12.75">
      <c r="A43" s="84"/>
      <c r="B43" s="85"/>
      <c r="C43" s="86"/>
      <c r="D43" s="87"/>
      <c r="H43" s="67"/>
    </row>
    <row r="44" spans="1:9" ht="12.75">
      <c r="A44" s="67" t="s">
        <v>87</v>
      </c>
      <c r="B44" s="69"/>
      <c r="H44" s="86"/>
      <c r="I44" s="88"/>
    </row>
    <row r="45" ht="12.75">
      <c r="H45" s="67"/>
    </row>
    <row r="46" ht="12.75">
      <c r="H46" s="67"/>
    </row>
    <row r="47" ht="12.75">
      <c r="A47" s="67" t="s">
        <v>87</v>
      </c>
    </row>
    <row r="53" spans="1:8" ht="15.75">
      <c r="A53" s="47"/>
      <c r="B53" s="53"/>
      <c r="C53" s="53"/>
      <c r="D53" s="53"/>
      <c r="E53" s="53"/>
      <c r="F53" s="50"/>
      <c r="G53" s="50"/>
      <c r="H53" s="48"/>
    </row>
    <row r="54" spans="1:8" ht="15.75">
      <c r="A54" s="89"/>
      <c r="B54" s="90"/>
      <c r="C54" s="90"/>
      <c r="D54" s="90"/>
      <c r="E54" s="90"/>
      <c r="F54" s="89"/>
      <c r="G54" s="89"/>
      <c r="H54" s="91"/>
    </row>
    <row r="55" spans="1:8" ht="15.75">
      <c r="A55" s="90"/>
      <c r="B55" s="90"/>
      <c r="C55" s="90"/>
      <c r="D55" s="90"/>
      <c r="E55" s="1023"/>
      <c r="F55" s="1023"/>
      <c r="G55" s="1023"/>
      <c r="H55" s="1023"/>
    </row>
    <row r="56" spans="1:8" ht="15.75">
      <c r="A56" s="90"/>
      <c r="B56" s="90"/>
      <c r="C56" s="90"/>
      <c r="D56" s="90"/>
      <c r="E56" s="90"/>
      <c r="F56" s="90"/>
      <c r="G56" s="89"/>
      <c r="H56" s="89"/>
    </row>
    <row r="57" spans="1:8" ht="15.75">
      <c r="A57" s="90"/>
      <c r="B57" s="90"/>
      <c r="C57" s="90"/>
      <c r="D57" s="90"/>
      <c r="E57" s="90"/>
      <c r="F57" s="90"/>
      <c r="G57" s="90"/>
      <c r="H57" s="90"/>
    </row>
    <row r="58" spans="1:8" ht="15.75">
      <c r="A58" s="90"/>
      <c r="B58" s="88"/>
      <c r="C58" s="92"/>
      <c r="D58" s="92"/>
      <c r="E58" s="92"/>
      <c r="F58" s="92"/>
      <c r="G58" s="92"/>
      <c r="H58" s="90"/>
    </row>
    <row r="59" spans="1:8" ht="15.75">
      <c r="A59" s="90"/>
      <c r="B59" s="90"/>
      <c r="C59" s="90"/>
      <c r="D59" s="90"/>
      <c r="E59" s="90"/>
      <c r="F59" s="90"/>
      <c r="G59" s="90"/>
      <c r="H59" s="90"/>
    </row>
    <row r="60" spans="1:8" ht="15.75">
      <c r="A60" s="90"/>
      <c r="B60" s="90"/>
      <c r="C60" s="90"/>
      <c r="D60" s="90"/>
      <c r="E60" s="90"/>
      <c r="F60" s="90"/>
      <c r="G60" s="90"/>
      <c r="H60" s="90"/>
    </row>
    <row r="61" spans="1:8" ht="15.75">
      <c r="A61" s="90"/>
      <c r="B61" s="90"/>
      <c r="C61" s="90"/>
      <c r="D61" s="920"/>
      <c r="E61" s="920"/>
      <c r="F61" s="920"/>
      <c r="G61" s="920"/>
      <c r="H61" s="90"/>
    </row>
    <row r="62" spans="1:8" ht="15.75">
      <c r="A62" s="90"/>
      <c r="B62" s="90"/>
      <c r="C62" s="90"/>
      <c r="D62" s="90"/>
      <c r="E62" s="90"/>
      <c r="F62" s="90"/>
      <c r="G62" s="90"/>
      <c r="H62" s="90"/>
    </row>
    <row r="63" spans="1:8" ht="15.75">
      <c r="A63" s="88"/>
      <c r="B63" s="88"/>
      <c r="C63" s="88"/>
      <c r="D63" s="88"/>
      <c r="E63" s="88"/>
      <c r="F63" s="88"/>
      <c r="G63" s="88"/>
      <c r="H63" s="90"/>
    </row>
    <row r="64" spans="1:8" ht="15.75">
      <c r="A64" s="88"/>
      <c r="B64" s="88"/>
      <c r="C64" s="88"/>
      <c r="D64" s="88"/>
      <c r="E64" s="88"/>
      <c r="F64" s="88"/>
      <c r="G64" s="88"/>
      <c r="H64" s="90"/>
    </row>
    <row r="65" spans="1:8" ht="15.75">
      <c r="A65" s="90"/>
      <c r="B65" s="90"/>
      <c r="C65" s="90"/>
      <c r="D65" s="90"/>
      <c r="E65" s="90"/>
      <c r="F65" s="90"/>
      <c r="G65" s="90"/>
      <c r="H65" s="90"/>
    </row>
    <row r="66" spans="1:8" ht="15.75">
      <c r="A66" s="88"/>
      <c r="B66" s="88"/>
      <c r="C66" s="88"/>
      <c r="D66" s="88"/>
      <c r="E66" s="88"/>
      <c r="F66" s="88"/>
      <c r="G66" s="88"/>
      <c r="H66" s="90"/>
    </row>
    <row r="67" spans="1:8" ht="15.75">
      <c r="A67" s="88"/>
      <c r="B67" s="88"/>
      <c r="C67" s="88"/>
      <c r="D67" s="88"/>
      <c r="E67" s="88"/>
      <c r="F67" s="88"/>
      <c r="G67" s="88"/>
      <c r="H67" s="90"/>
    </row>
    <row r="68" spans="1:8" ht="15.75">
      <c r="A68" s="88"/>
      <c r="B68" s="88"/>
      <c r="C68" s="88"/>
      <c r="D68" s="88"/>
      <c r="E68" s="88"/>
      <c r="F68" s="88"/>
      <c r="G68" s="88"/>
      <c r="H68" s="90"/>
    </row>
    <row r="69" spans="1:8" ht="15.75">
      <c r="A69" s="88"/>
      <c r="B69" s="88"/>
      <c r="C69" s="88"/>
      <c r="D69" s="88"/>
      <c r="E69" s="88"/>
      <c r="F69" s="88"/>
      <c r="G69" s="88"/>
      <c r="H69" s="90"/>
    </row>
    <row r="70" spans="1:8" ht="15.75">
      <c r="A70" s="88"/>
      <c r="B70" s="88"/>
      <c r="C70" s="88"/>
      <c r="D70" s="88"/>
      <c r="E70" s="88"/>
      <c r="F70" s="88"/>
      <c r="G70" s="88"/>
      <c r="H70" s="90"/>
    </row>
    <row r="71" spans="1:8" ht="15.75">
      <c r="A71" s="88"/>
      <c r="B71" s="88"/>
      <c r="C71" s="88"/>
      <c r="D71" s="88"/>
      <c r="E71" s="88"/>
      <c r="F71" s="88"/>
      <c r="G71" s="88"/>
      <c r="H71" s="90"/>
    </row>
    <row r="72" spans="1:8" ht="15.75">
      <c r="A72" s="88"/>
      <c r="B72" s="88"/>
      <c r="C72" s="88"/>
      <c r="D72" s="88"/>
      <c r="E72" s="88"/>
      <c r="F72" s="88"/>
      <c r="G72" s="88"/>
      <c r="H72" s="90"/>
    </row>
    <row r="73" spans="1:8" ht="15.75">
      <c r="A73" s="88"/>
      <c r="B73" s="88"/>
      <c r="C73" s="88"/>
      <c r="D73" s="88"/>
      <c r="E73" s="88"/>
      <c r="F73" s="88"/>
      <c r="G73" s="88"/>
      <c r="H73" s="90"/>
    </row>
    <row r="74" spans="1:8" ht="15.75">
      <c r="A74" s="88"/>
      <c r="B74" s="88"/>
      <c r="C74" s="88"/>
      <c r="D74" s="88"/>
      <c r="E74" s="88"/>
      <c r="F74" s="88"/>
      <c r="G74" s="88"/>
      <c r="H74" s="90"/>
    </row>
    <row r="75" spans="1:8" ht="15.75">
      <c r="A75" s="88"/>
      <c r="B75" s="88"/>
      <c r="C75" s="88"/>
      <c r="D75" s="88"/>
      <c r="E75" s="88"/>
      <c r="F75" s="88"/>
      <c r="G75" s="88"/>
      <c r="H75" s="90"/>
    </row>
    <row r="76" spans="1:8" ht="15.75">
      <c r="A76" s="88"/>
      <c r="B76" s="88"/>
      <c r="C76" s="88"/>
      <c r="D76" s="88"/>
      <c r="E76" s="88"/>
      <c r="F76" s="88"/>
      <c r="G76" s="88"/>
      <c r="H76" s="90"/>
    </row>
    <row r="77" spans="1:8" ht="15.75">
      <c r="A77" s="88"/>
      <c r="B77" s="88"/>
      <c r="C77" s="88"/>
      <c r="D77" s="88"/>
      <c r="E77" s="88"/>
      <c r="F77" s="88"/>
      <c r="G77" s="88"/>
      <c r="H77" s="90"/>
    </row>
    <row r="78" spans="1:8" ht="15.75">
      <c r="A78" s="88"/>
      <c r="B78" s="88"/>
      <c r="C78" s="88"/>
      <c r="D78" s="88"/>
      <c r="E78" s="88"/>
      <c r="F78" s="88"/>
      <c r="G78" s="88"/>
      <c r="H78" s="90"/>
    </row>
    <row r="79" spans="1:8" ht="15.75">
      <c r="A79" s="88"/>
      <c r="B79" s="88"/>
      <c r="C79" s="88"/>
      <c r="D79" s="88"/>
      <c r="E79" s="88"/>
      <c r="F79" s="88"/>
      <c r="G79" s="88"/>
      <c r="H79" s="90"/>
    </row>
    <row r="80" spans="1:8" ht="15.75">
      <c r="A80" s="88"/>
      <c r="B80" s="88"/>
      <c r="C80" s="88"/>
      <c r="D80" s="88"/>
      <c r="E80" s="88"/>
      <c r="F80" s="88"/>
      <c r="G80" s="88"/>
      <c r="H80" s="90"/>
    </row>
    <row r="81" spans="1:8" ht="15.75">
      <c r="A81" s="88"/>
      <c r="B81" s="88"/>
      <c r="C81" s="88"/>
      <c r="D81" s="88"/>
      <c r="E81" s="88"/>
      <c r="F81" s="88"/>
      <c r="G81" s="88"/>
      <c r="H81" s="90"/>
    </row>
    <row r="82" spans="1:8" ht="15.75">
      <c r="A82" s="88"/>
      <c r="B82" s="88"/>
      <c r="C82" s="88"/>
      <c r="D82" s="88"/>
      <c r="E82" s="88"/>
      <c r="F82" s="88"/>
      <c r="G82" s="88"/>
      <c r="H82" s="90"/>
    </row>
    <row r="83" spans="1:8" ht="15.75">
      <c r="A83" s="88"/>
      <c r="B83" s="88"/>
      <c r="C83" s="88"/>
      <c r="D83" s="88"/>
      <c r="E83" s="88"/>
      <c r="F83" s="88"/>
      <c r="G83" s="88"/>
      <c r="H83" s="90"/>
    </row>
    <row r="84" spans="1:8" ht="15.75">
      <c r="A84" s="88"/>
      <c r="B84" s="88"/>
      <c r="C84" s="88"/>
      <c r="D84" s="88"/>
      <c r="E84" s="88"/>
      <c r="F84" s="88"/>
      <c r="G84" s="88"/>
      <c r="H84" s="90"/>
    </row>
    <row r="85" spans="1:8" ht="15.75">
      <c r="A85" s="88"/>
      <c r="B85" s="88"/>
      <c r="C85" s="88"/>
      <c r="D85" s="88"/>
      <c r="E85" s="88"/>
      <c r="F85" s="88"/>
      <c r="G85" s="88"/>
      <c r="H85" s="90"/>
    </row>
    <row r="86" spans="1:8" ht="15.75">
      <c r="A86" s="88"/>
      <c r="B86" s="88"/>
      <c r="C86" s="88"/>
      <c r="D86" s="88"/>
      <c r="E86" s="88"/>
      <c r="F86" s="88"/>
      <c r="G86" s="88"/>
      <c r="H86" s="90"/>
    </row>
    <row r="87" spans="1:8" ht="15.75">
      <c r="A87" s="88"/>
      <c r="B87" s="88"/>
      <c r="C87" s="88"/>
      <c r="D87" s="88"/>
      <c r="E87" s="88"/>
      <c r="F87" s="88"/>
      <c r="G87" s="88"/>
      <c r="H87" s="90"/>
    </row>
    <row r="88" spans="1:8" ht="15.75">
      <c r="A88" s="88"/>
      <c r="B88" s="88"/>
      <c r="C88" s="88"/>
      <c r="D88" s="88"/>
      <c r="E88" s="88"/>
      <c r="F88" s="88"/>
      <c r="G88" s="88"/>
      <c r="H88" s="90"/>
    </row>
    <row r="89" spans="1:8" ht="15.75">
      <c r="A89" s="88"/>
      <c r="B89" s="88"/>
      <c r="C89" s="88"/>
      <c r="D89" s="88"/>
      <c r="E89" s="88"/>
      <c r="F89" s="88"/>
      <c r="G89" s="88"/>
      <c r="H89" s="90"/>
    </row>
    <row r="90" spans="1:8" ht="15.75">
      <c r="A90" s="88"/>
      <c r="B90" s="88"/>
      <c r="C90" s="88"/>
      <c r="D90" s="88"/>
      <c r="E90" s="88"/>
      <c r="F90" s="88"/>
      <c r="G90" s="88"/>
      <c r="H90" s="90"/>
    </row>
    <row r="91" spans="1:8" ht="15.75">
      <c r="A91" s="88"/>
      <c r="B91" s="88"/>
      <c r="C91" s="88"/>
      <c r="D91" s="88"/>
      <c r="E91" s="88"/>
      <c r="F91" s="88"/>
      <c r="G91" s="88"/>
      <c r="H91" s="90"/>
    </row>
    <row r="92" spans="1:8" ht="15.75">
      <c r="A92" s="88"/>
      <c r="B92" s="90"/>
      <c r="C92" s="90"/>
      <c r="D92" s="90"/>
      <c r="E92" s="90"/>
      <c r="F92" s="90"/>
      <c r="G92" s="90"/>
      <c r="H92" s="90"/>
    </row>
    <row r="93" spans="1:8" ht="15.75">
      <c r="A93" s="90"/>
      <c r="B93" s="90"/>
      <c r="C93" s="90"/>
      <c r="D93" s="90"/>
      <c r="E93" s="90"/>
      <c r="F93" s="90"/>
      <c r="G93" s="90"/>
      <c r="H93" s="90"/>
    </row>
    <row r="94" spans="1:8" ht="15.75">
      <c r="A94" s="88"/>
      <c r="B94" s="90"/>
      <c r="C94" s="90"/>
      <c r="D94" s="90"/>
      <c r="E94" s="90"/>
      <c r="F94" s="90"/>
      <c r="G94" s="90"/>
      <c r="H94" s="90"/>
    </row>
    <row r="95" spans="1:8" ht="15.75">
      <c r="A95" s="88"/>
      <c r="B95" s="88"/>
      <c r="C95" s="88"/>
      <c r="D95" s="88"/>
      <c r="E95" s="88"/>
      <c r="F95" s="88"/>
      <c r="G95" s="88"/>
      <c r="H95" s="90"/>
    </row>
    <row r="96" spans="1:8" ht="15.75">
      <c r="A96" s="88"/>
      <c r="B96" s="88"/>
      <c r="C96" s="88"/>
      <c r="D96" s="88"/>
      <c r="E96" s="88"/>
      <c r="F96" s="88"/>
      <c r="G96" s="88"/>
      <c r="H96" s="90"/>
    </row>
    <row r="97" spans="1:8" ht="15.75">
      <c r="A97" s="88"/>
      <c r="B97" s="88"/>
      <c r="C97" s="88"/>
      <c r="D97" s="88"/>
      <c r="E97" s="88"/>
      <c r="F97" s="88"/>
      <c r="G97" s="88"/>
      <c r="H97" s="90"/>
    </row>
    <row r="98" spans="1:8" ht="15.75">
      <c r="A98" s="88"/>
      <c r="B98" s="88"/>
      <c r="C98" s="88"/>
      <c r="D98" s="88"/>
      <c r="E98" s="88"/>
      <c r="F98" s="88"/>
      <c r="G98" s="88"/>
      <c r="H98" s="90"/>
    </row>
    <row r="99" spans="1:8" ht="15.75">
      <c r="A99" s="88"/>
      <c r="B99" s="88"/>
      <c r="C99" s="88"/>
      <c r="D99" s="88"/>
      <c r="E99" s="88"/>
      <c r="F99" s="88"/>
      <c r="G99" s="88"/>
      <c r="H99" s="90"/>
    </row>
    <row r="100" spans="1:8" ht="15.75">
      <c r="A100" s="88"/>
      <c r="B100" s="88"/>
      <c r="C100" s="88"/>
      <c r="D100" s="88"/>
      <c r="E100" s="88"/>
      <c r="F100" s="88"/>
      <c r="G100" s="88"/>
      <c r="H100" s="90"/>
    </row>
    <row r="101" spans="1:8" ht="15.75">
      <c r="A101" s="88"/>
      <c r="B101" s="88"/>
      <c r="C101" s="88"/>
      <c r="D101" s="88"/>
      <c r="E101" s="88"/>
      <c r="F101" s="88"/>
      <c r="G101" s="88"/>
      <c r="H101" s="90"/>
    </row>
    <row r="102" spans="1:8" ht="15.75">
      <c r="A102" s="88"/>
      <c r="B102" s="88"/>
      <c r="C102" s="88"/>
      <c r="D102" s="88"/>
      <c r="E102" s="88"/>
      <c r="F102" s="88"/>
      <c r="G102" s="88"/>
      <c r="H102" s="90"/>
    </row>
    <row r="103" spans="1:8" ht="15.75">
      <c r="A103" s="90"/>
      <c r="B103" s="90"/>
      <c r="C103" s="90"/>
      <c r="D103" s="90"/>
      <c r="E103" s="90"/>
      <c r="F103" s="90"/>
      <c r="G103" s="90"/>
      <c r="H103" s="90"/>
    </row>
    <row r="104" spans="1:8" ht="15.75">
      <c r="A104" s="90"/>
      <c r="B104" s="90"/>
      <c r="C104" s="90"/>
      <c r="D104" s="90"/>
      <c r="E104" s="90"/>
      <c r="F104" s="90"/>
      <c r="G104" s="90"/>
      <c r="H104" s="90"/>
    </row>
    <row r="105" spans="1:8" ht="15.75">
      <c r="A105" s="90"/>
      <c r="B105" s="90"/>
      <c r="C105" s="90"/>
      <c r="D105" s="90"/>
      <c r="E105" s="90"/>
      <c r="F105" s="90"/>
      <c r="G105" s="90"/>
      <c r="H105" s="90"/>
    </row>
    <row r="106" spans="1:8" ht="15.75">
      <c r="A106" s="919"/>
      <c r="B106" s="919"/>
      <c r="C106" s="919"/>
      <c r="D106" s="919"/>
      <c r="E106" s="919"/>
      <c r="F106" s="919"/>
      <c r="G106" s="90"/>
      <c r="H106" s="90"/>
    </row>
    <row r="107" spans="1:8" ht="15.75">
      <c r="A107" s="918"/>
      <c r="B107" s="918"/>
      <c r="C107" s="918"/>
      <c r="D107" s="918"/>
      <c r="E107" s="918"/>
      <c r="F107" s="918"/>
      <c r="G107" s="918"/>
      <c r="H107" s="918"/>
    </row>
    <row r="108" spans="1:8" ht="12.75">
      <c r="A108" s="88"/>
      <c r="B108" s="88"/>
      <c r="C108" s="88"/>
      <c r="D108" s="88"/>
      <c r="E108" s="88"/>
      <c r="F108" s="88"/>
      <c r="G108" s="88"/>
      <c r="H108" s="88"/>
    </row>
    <row r="109" spans="1:8" ht="12.75">
      <c r="A109" s="88"/>
      <c r="B109" s="88"/>
      <c r="C109" s="88"/>
      <c r="D109" s="88"/>
      <c r="E109" s="88"/>
      <c r="F109" s="88"/>
      <c r="G109" s="88"/>
      <c r="H109" s="88"/>
    </row>
    <row r="110" spans="1:8" ht="12.75">
      <c r="A110" s="88"/>
      <c r="B110" s="88"/>
      <c r="C110" s="88"/>
      <c r="D110" s="88"/>
      <c r="E110" s="88"/>
      <c r="F110" s="88"/>
      <c r="G110" s="88"/>
      <c r="H110" s="88"/>
    </row>
    <row r="111" spans="1:8" ht="12.75">
      <c r="A111" s="88"/>
      <c r="B111" s="88"/>
      <c r="C111" s="88"/>
      <c r="D111" s="88"/>
      <c r="E111" s="88"/>
      <c r="F111" s="88"/>
      <c r="G111" s="88"/>
      <c r="H111" s="88"/>
    </row>
    <row r="112" spans="1:8" ht="12.75">
      <c r="A112" s="88"/>
      <c r="B112" s="88"/>
      <c r="C112" s="88"/>
      <c r="D112" s="88"/>
      <c r="E112" s="88"/>
      <c r="F112" s="88"/>
      <c r="G112" s="88"/>
      <c r="H112" s="88"/>
    </row>
    <row r="113" spans="1:8" ht="12.75">
      <c r="A113" s="88"/>
      <c r="B113" s="88"/>
      <c r="C113" s="88"/>
      <c r="D113" s="88"/>
      <c r="E113" s="88"/>
      <c r="F113" s="88"/>
      <c r="G113" s="88"/>
      <c r="H113" s="88"/>
    </row>
    <row r="114" spans="1:8" ht="12.75">
      <c r="A114" s="88"/>
      <c r="B114" s="88"/>
      <c r="C114" s="88"/>
      <c r="D114" s="88"/>
      <c r="E114" s="88"/>
      <c r="F114" s="88"/>
      <c r="G114" s="88"/>
      <c r="H114" s="88"/>
    </row>
    <row r="115" spans="1:8" ht="12.75">
      <c r="A115" s="88"/>
      <c r="B115" s="88"/>
      <c r="C115" s="88"/>
      <c r="D115" s="88"/>
      <c r="E115" s="88"/>
      <c r="F115" s="88"/>
      <c r="G115" s="88"/>
      <c r="H115" s="88"/>
    </row>
    <row r="116" spans="1:8" ht="12.75">
      <c r="A116" s="88"/>
      <c r="B116" s="88"/>
      <c r="C116" s="88"/>
      <c r="D116" s="88"/>
      <c r="E116" s="88"/>
      <c r="F116" s="88"/>
      <c r="G116" s="88"/>
      <c r="H116" s="88"/>
    </row>
    <row r="117" spans="1:8" ht="12.75">
      <c r="A117" s="88"/>
      <c r="B117" s="88"/>
      <c r="C117" s="88"/>
      <c r="D117" s="88"/>
      <c r="E117" s="88"/>
      <c r="F117" s="88"/>
      <c r="G117" s="88"/>
      <c r="H117" s="88"/>
    </row>
    <row r="118" spans="1:8" ht="12.75">
      <c r="A118" s="88"/>
      <c r="B118" s="88"/>
      <c r="C118" s="88"/>
      <c r="D118" s="88"/>
      <c r="E118" s="88"/>
      <c r="F118" s="88"/>
      <c r="G118" s="88"/>
      <c r="H118" s="88"/>
    </row>
  </sheetData>
  <mergeCells count="17">
    <mergeCell ref="D21:G21"/>
    <mergeCell ref="D9:G9"/>
    <mergeCell ref="F3:H3"/>
    <mergeCell ref="D18:G18"/>
    <mergeCell ref="D12:G12"/>
    <mergeCell ref="D14:G14"/>
    <mergeCell ref="D16:G16"/>
    <mergeCell ref="D23:G23"/>
    <mergeCell ref="A107:H107"/>
    <mergeCell ref="D29:G29"/>
    <mergeCell ref="D31:G31"/>
    <mergeCell ref="A106:B106"/>
    <mergeCell ref="C106:D106"/>
    <mergeCell ref="E106:F106"/>
    <mergeCell ref="D61:G61"/>
    <mergeCell ref="E55:H55"/>
    <mergeCell ref="D25:G25"/>
  </mergeCells>
  <conditionalFormatting sqref="C43:D43">
    <cfRule type="cellIs" priority="1" dxfId="0" operator="notEqual" stopIfTrue="1">
      <formula>TOTCAPP3</formula>
    </cfRule>
  </conditionalFormatting>
  <conditionalFormatting sqref="C44:D44">
    <cfRule type="cellIs" priority="2" dxfId="0" operator="notEqual" stopIfTrue="1">
      <formula>TOTASSETS</formula>
    </cfRule>
  </conditionalFormatting>
  <dataValidations count="1">
    <dataValidation operator="greaterThanOrEqual" allowBlank="1" showInputMessage="1" showErrorMessage="1" sqref="C43:D44"/>
  </dataValidations>
  <printOptions/>
  <pageMargins left="0.75" right="0.75" top="1" bottom="1" header="0.5" footer="0.5"/>
  <pageSetup horizontalDpi="600" verticalDpi="600" orientation="portrait" paperSize="9" scale="78" r:id="rId3"/>
  <headerFooter alignWithMargins="0">
    <oddFooter>&amp;R&amp;"Times New Roman,обычный"&amp;8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1"/>
  <sheetViews>
    <sheetView workbookViewId="0" topLeftCell="A1">
      <selection activeCell="G7" sqref="G7"/>
    </sheetView>
  </sheetViews>
  <sheetFormatPr defaultColWidth="9.140625" defaultRowHeight="12.75"/>
  <cols>
    <col min="1" max="1" width="63.7109375" style="35" customWidth="1"/>
    <col min="2" max="2" width="9.140625" style="35" customWidth="1"/>
    <col min="3" max="3" width="13.28125" style="35" customWidth="1"/>
    <col min="4" max="4" width="13.140625" style="35" customWidth="1"/>
    <col min="5" max="5" width="15.8515625" style="35" hidden="1" customWidth="1"/>
    <col min="6" max="16384" width="9.140625" style="35" customWidth="1"/>
  </cols>
  <sheetData>
    <row r="1" spans="1:5" ht="12.75">
      <c r="A1" s="977" t="str">
        <f>Title!A1</f>
        <v>Приложение 2 к Положению «О периодическом регулятивном отчете микрофинансовой компании», утвержденного</v>
      </c>
      <c r="B1" s="977"/>
      <c r="C1" s="974"/>
      <c r="D1" s="975"/>
      <c r="E1" s="34" t="s">
        <v>89</v>
      </c>
    </row>
    <row r="2" spans="1:5" ht="12.75">
      <c r="A2" s="977" t="str">
        <f>Title!A2</f>
        <v> постановлением Правления Национального банка Кыргызской Республики  № ____ от «____» _________ 20___ года</v>
      </c>
      <c r="B2" s="977"/>
      <c r="C2" s="974"/>
      <c r="D2" s="976"/>
      <c r="E2" s="34"/>
    </row>
    <row r="3" spans="1:5" ht="12.75">
      <c r="A3" s="33"/>
      <c r="B3" s="3"/>
      <c r="C3" s="3"/>
      <c r="D3" s="34"/>
      <c r="E3" s="34" t="s">
        <v>135</v>
      </c>
    </row>
    <row r="4" spans="1:4" ht="12.75">
      <c r="A4" s="93" t="s">
        <v>90</v>
      </c>
      <c r="B4" s="94"/>
      <c r="C4" s="94"/>
      <c r="D4" s="824" t="s">
        <v>681</v>
      </c>
    </row>
    <row r="5" spans="1:5" ht="13.5" thickBot="1">
      <c r="A5" s="95"/>
      <c r="B5" s="96"/>
      <c r="C5" s="96"/>
      <c r="D5" s="1037" t="s">
        <v>91</v>
      </c>
      <c r="E5" s="1037"/>
    </row>
    <row r="6" spans="1:5" ht="13.5" thickBot="1">
      <c r="A6" s="97" t="s">
        <v>92</v>
      </c>
      <c r="B6" s="98"/>
      <c r="C6" s="99" t="s">
        <v>83</v>
      </c>
      <c r="D6" s="100" t="s">
        <v>93</v>
      </c>
      <c r="E6" s="101" t="s">
        <v>94</v>
      </c>
    </row>
    <row r="7" spans="1:5" s="104" customFormat="1" ht="12.75">
      <c r="A7" s="1031" t="s">
        <v>95</v>
      </c>
      <c r="B7" s="1032"/>
      <c r="C7" s="102"/>
      <c r="D7" s="103"/>
      <c r="E7" s="103"/>
    </row>
    <row r="8" spans="1:5" ht="14.25" customHeight="1">
      <c r="A8" s="105" t="s">
        <v>96</v>
      </c>
      <c r="B8" s="106"/>
      <c r="C8" s="107"/>
      <c r="D8" s="108">
        <v>0</v>
      </c>
      <c r="E8" s="109">
        <v>0</v>
      </c>
    </row>
    <row r="9" spans="1:5" ht="14.25" customHeight="1">
      <c r="A9" s="105" t="s">
        <v>97</v>
      </c>
      <c r="B9" s="106"/>
      <c r="C9" s="107"/>
      <c r="D9" s="110"/>
      <c r="E9" s="111"/>
    </row>
    <row r="10" spans="1:5" ht="14.25" customHeight="1">
      <c r="A10" s="1029" t="s">
        <v>98</v>
      </c>
      <c r="B10" s="1030"/>
      <c r="C10" s="113"/>
      <c r="D10" s="114">
        <v>0</v>
      </c>
      <c r="E10" s="111"/>
    </row>
    <row r="11" spans="1:5" ht="14.25" customHeight="1">
      <c r="A11" s="1038" t="s">
        <v>99</v>
      </c>
      <c r="B11" s="1039"/>
      <c r="C11" s="116"/>
      <c r="D11" s="114">
        <v>0</v>
      </c>
      <c r="E11" s="117">
        <v>0</v>
      </c>
    </row>
    <row r="12" spans="1:5" ht="14.25" customHeight="1">
      <c r="A12" s="118" t="s">
        <v>100</v>
      </c>
      <c r="B12" s="119"/>
      <c r="C12" s="120"/>
      <c r="D12" s="114"/>
      <c r="E12" s="111"/>
    </row>
    <row r="13" spans="1:5" ht="14.25" customHeight="1">
      <c r="A13" s="105" t="s">
        <v>101</v>
      </c>
      <c r="B13" s="106"/>
      <c r="C13" s="107"/>
      <c r="D13" s="110">
        <v>0</v>
      </c>
      <c r="E13" s="111"/>
    </row>
    <row r="14" spans="1:5" ht="14.25" customHeight="1">
      <c r="A14" s="105" t="s">
        <v>102</v>
      </c>
      <c r="B14" s="106"/>
      <c r="C14" s="107"/>
      <c r="D14" s="110">
        <v>0</v>
      </c>
      <c r="E14" s="111"/>
    </row>
    <row r="15" spans="1:5" ht="12.75">
      <c r="A15" s="121" t="s">
        <v>103</v>
      </c>
      <c r="B15" s="122"/>
      <c r="C15" s="123"/>
      <c r="D15" s="124">
        <v>0</v>
      </c>
      <c r="E15" s="125">
        <v>0</v>
      </c>
    </row>
    <row r="16" spans="1:5" ht="25.5">
      <c r="A16" s="126" t="s">
        <v>104</v>
      </c>
      <c r="B16" s="122"/>
      <c r="C16" s="123"/>
      <c r="D16" s="127">
        <v>0</v>
      </c>
      <c r="E16" s="128">
        <v>0</v>
      </c>
    </row>
    <row r="17" spans="1:5" ht="12.75">
      <c r="A17" s="121" t="s">
        <v>105</v>
      </c>
      <c r="B17" s="122"/>
      <c r="C17" s="123"/>
      <c r="D17" s="124">
        <f>(D14+D15)-D16</f>
        <v>0</v>
      </c>
      <c r="E17" s="128">
        <f>E15-E16</f>
        <v>0</v>
      </c>
    </row>
    <row r="18" spans="1:5" ht="14.25" customHeight="1">
      <c r="A18" s="129" t="s">
        <v>637</v>
      </c>
      <c r="B18" s="130"/>
      <c r="C18" s="131"/>
      <c r="D18" s="124">
        <f>D19+D20</f>
        <v>0</v>
      </c>
      <c r="E18" s="125">
        <f>E19+E20</f>
        <v>0</v>
      </c>
    </row>
    <row r="19" spans="1:5" ht="14.25" customHeight="1">
      <c r="A19" s="132" t="s">
        <v>106</v>
      </c>
      <c r="B19" s="133"/>
      <c r="C19" s="134"/>
      <c r="D19" s="127">
        <v>0</v>
      </c>
      <c r="E19" s="128">
        <v>0</v>
      </c>
    </row>
    <row r="20" spans="1:5" ht="12.75">
      <c r="A20" s="132" t="s">
        <v>107</v>
      </c>
      <c r="B20" s="133"/>
      <c r="C20" s="134"/>
      <c r="D20" s="127">
        <v>0</v>
      </c>
      <c r="E20" s="128">
        <v>0</v>
      </c>
    </row>
    <row r="21" spans="1:5" ht="12.75">
      <c r="A21" s="135" t="s">
        <v>638</v>
      </c>
      <c r="B21" s="136"/>
      <c r="C21" s="137"/>
      <c r="D21" s="114">
        <f>D22+D23</f>
        <v>0</v>
      </c>
      <c r="E21" s="117">
        <f>E22+E23</f>
        <v>0</v>
      </c>
    </row>
    <row r="22" spans="1:5" ht="12.75">
      <c r="A22" s="132" t="s">
        <v>108</v>
      </c>
      <c r="B22" s="136"/>
      <c r="C22" s="137"/>
      <c r="D22" s="138">
        <v>0</v>
      </c>
      <c r="E22" s="139"/>
    </row>
    <row r="23" spans="1:5" ht="12.75">
      <c r="A23" s="132" t="s">
        <v>109</v>
      </c>
      <c r="B23" s="136"/>
      <c r="C23" s="137"/>
      <c r="D23" s="138">
        <v>0</v>
      </c>
      <c r="E23" s="139"/>
    </row>
    <row r="24" spans="1:5" ht="12.75">
      <c r="A24" s="121" t="s">
        <v>639</v>
      </c>
      <c r="B24" s="122"/>
      <c r="C24" s="123"/>
      <c r="D24" s="124">
        <v>0</v>
      </c>
      <c r="E24" s="125" t="e">
        <f>#REF!+#REF!</f>
        <v>#REF!</v>
      </c>
    </row>
    <row r="25" spans="1:5" ht="12.75">
      <c r="A25" s="140" t="s">
        <v>640</v>
      </c>
      <c r="B25" s="122"/>
      <c r="C25" s="123"/>
      <c r="D25" s="141">
        <f>(D26+D27+D28+D29)-D30</f>
        <v>0</v>
      </c>
      <c r="E25" s="142">
        <f>E26+E27-E30</f>
        <v>0</v>
      </c>
    </row>
    <row r="26" spans="1:5" ht="12.75">
      <c r="A26" s="143" t="s">
        <v>110</v>
      </c>
      <c r="B26" s="144"/>
      <c r="C26" s="145"/>
      <c r="D26" s="146">
        <v>0</v>
      </c>
      <c r="E26" s="147">
        <v>0</v>
      </c>
    </row>
    <row r="27" spans="1:5" ht="12.75">
      <c r="A27" s="132" t="s">
        <v>111</v>
      </c>
      <c r="B27" s="133"/>
      <c r="C27" s="134"/>
      <c r="D27" s="146">
        <v>0</v>
      </c>
      <c r="E27" s="147">
        <v>0</v>
      </c>
    </row>
    <row r="28" spans="1:5" ht="12.75">
      <c r="A28" s="132" t="s">
        <v>112</v>
      </c>
      <c r="B28" s="133"/>
      <c r="C28" s="134"/>
      <c r="D28" s="146">
        <v>0</v>
      </c>
      <c r="E28" s="147"/>
    </row>
    <row r="29" spans="1:5" ht="12.75">
      <c r="A29" s="1029" t="s">
        <v>113</v>
      </c>
      <c r="B29" s="1030"/>
      <c r="C29" s="148"/>
      <c r="D29" s="146">
        <v>0</v>
      </c>
      <c r="E29" s="147"/>
    </row>
    <row r="30" spans="1:5" ht="12.75">
      <c r="A30" s="132" t="s">
        <v>114</v>
      </c>
      <c r="B30" s="122"/>
      <c r="C30" s="123"/>
      <c r="D30" s="149">
        <v>0</v>
      </c>
      <c r="E30" s="150">
        <v>0</v>
      </c>
    </row>
    <row r="31" spans="1:5" s="104" customFormat="1" ht="12.75">
      <c r="A31" s="151" t="s">
        <v>641</v>
      </c>
      <c r="B31" s="122"/>
      <c r="C31" s="123"/>
      <c r="D31" s="141">
        <f>D8+D10+D11+D13+D17+D18+D21+D24+D25</f>
        <v>0</v>
      </c>
      <c r="E31" s="142">
        <v>0</v>
      </c>
    </row>
    <row r="32" spans="1:5" s="104" customFormat="1" ht="12.75">
      <c r="A32" s="152"/>
      <c r="B32" s="122"/>
      <c r="C32" s="123"/>
      <c r="D32" s="146"/>
      <c r="E32" s="147"/>
    </row>
    <row r="33" spans="1:5" s="104" customFormat="1" ht="12.75">
      <c r="A33" s="151" t="s">
        <v>115</v>
      </c>
      <c r="B33" s="122"/>
      <c r="C33" s="123"/>
      <c r="D33" s="153"/>
      <c r="E33" s="154"/>
    </row>
    <row r="34" spans="1:5" s="104" customFormat="1" ht="12.75">
      <c r="A34" s="1029" t="s">
        <v>642</v>
      </c>
      <c r="B34" s="1030"/>
      <c r="C34" s="148"/>
      <c r="D34" s="155">
        <v>0</v>
      </c>
      <c r="E34" s="154">
        <v>0</v>
      </c>
    </row>
    <row r="35" spans="1:32" s="158" customFormat="1" ht="12.75">
      <c r="A35" s="1029" t="s">
        <v>643</v>
      </c>
      <c r="B35" s="1030"/>
      <c r="C35" s="148"/>
      <c r="D35" s="156">
        <v>0</v>
      </c>
      <c r="E35" s="157">
        <v>0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</row>
    <row r="36" spans="1:5" s="104" customFormat="1" ht="12.75">
      <c r="A36" s="121" t="s">
        <v>644</v>
      </c>
      <c r="B36" s="122"/>
      <c r="C36" s="123"/>
      <c r="D36" s="159">
        <f>D37+D38+D39</f>
        <v>0</v>
      </c>
      <c r="E36" s="160">
        <f>E37+E38+E39</f>
        <v>0</v>
      </c>
    </row>
    <row r="37" spans="1:5" ht="12.75">
      <c r="A37" s="1033" t="s">
        <v>147</v>
      </c>
      <c r="B37" s="1034"/>
      <c r="C37" s="134"/>
      <c r="D37" s="127">
        <v>0</v>
      </c>
      <c r="E37" s="128">
        <v>0</v>
      </c>
    </row>
    <row r="38" spans="1:5" ht="12.75">
      <c r="A38" s="1035" t="s">
        <v>148</v>
      </c>
      <c r="B38" s="1036"/>
      <c r="C38" s="134"/>
      <c r="D38" s="127">
        <v>0</v>
      </c>
      <c r="E38" s="128">
        <v>0</v>
      </c>
    </row>
    <row r="39" spans="1:5" ht="13.5" customHeight="1">
      <c r="A39" s="1035" t="s">
        <v>670</v>
      </c>
      <c r="B39" s="1036"/>
      <c r="C39" s="134"/>
      <c r="D39" s="127"/>
      <c r="E39" s="128"/>
    </row>
    <row r="40" spans="1:5" ht="15" customHeight="1">
      <c r="A40" s="1035" t="s">
        <v>671</v>
      </c>
      <c r="B40" s="1036"/>
      <c r="C40" s="134"/>
      <c r="D40" s="127"/>
      <c r="E40" s="128"/>
    </row>
    <row r="41" spans="1:5" ht="13.5" customHeight="1">
      <c r="A41" s="1035" t="s">
        <v>682</v>
      </c>
      <c r="B41" s="1036"/>
      <c r="C41" s="134"/>
      <c r="D41" s="127"/>
      <c r="E41" s="128"/>
    </row>
    <row r="42" spans="1:5" ht="12.75">
      <c r="A42" s="115" t="s">
        <v>645</v>
      </c>
      <c r="B42" s="133"/>
      <c r="C42" s="134"/>
      <c r="D42" s="124">
        <v>0</v>
      </c>
      <c r="E42" s="125">
        <v>0</v>
      </c>
    </row>
    <row r="43" spans="1:5" ht="14.25" customHeight="1">
      <c r="A43" s="105" t="s">
        <v>646</v>
      </c>
      <c r="B43" s="106"/>
      <c r="C43" s="107"/>
      <c r="D43" s="161">
        <v>0</v>
      </c>
      <c r="E43" s="111"/>
    </row>
    <row r="44" spans="1:5" ht="15" customHeight="1">
      <c r="A44" s="121" t="s">
        <v>647</v>
      </c>
      <c r="B44" s="122"/>
      <c r="C44" s="123"/>
      <c r="D44" s="124">
        <f>D45+D46+D47+D48</f>
        <v>0</v>
      </c>
      <c r="E44" s="125">
        <f>E45+E46+E47+E48</f>
        <v>0</v>
      </c>
    </row>
    <row r="45" spans="1:5" ht="12.75">
      <c r="A45" s="162" t="s">
        <v>116</v>
      </c>
      <c r="B45" s="130"/>
      <c r="C45" s="131"/>
      <c r="D45" s="146">
        <v>0</v>
      </c>
      <c r="E45" s="147">
        <v>0</v>
      </c>
    </row>
    <row r="46" spans="1:5" ht="12.75">
      <c r="A46" s="132" t="s">
        <v>117</v>
      </c>
      <c r="B46" s="133"/>
      <c r="C46" s="134"/>
      <c r="D46" s="146">
        <v>0</v>
      </c>
      <c r="E46" s="147">
        <v>0</v>
      </c>
    </row>
    <row r="47" spans="1:5" ht="12.75">
      <c r="A47" s="132" t="s">
        <v>118</v>
      </c>
      <c r="B47" s="133"/>
      <c r="C47" s="134"/>
      <c r="D47" s="146">
        <v>0</v>
      </c>
      <c r="E47" s="147">
        <v>0</v>
      </c>
    </row>
    <row r="48" spans="1:5" ht="13.5" thickBot="1">
      <c r="A48" s="163" t="s">
        <v>119</v>
      </c>
      <c r="B48" s="164"/>
      <c r="C48" s="165"/>
      <c r="D48" s="166">
        <v>0</v>
      </c>
      <c r="E48" s="167">
        <v>0</v>
      </c>
    </row>
    <row r="49" spans="1:5" ht="13.5" thickBot="1">
      <c r="A49" s="168" t="s">
        <v>120</v>
      </c>
      <c r="B49" s="169"/>
      <c r="C49" s="170"/>
      <c r="D49" s="171">
        <f>SUM(D34+D35+D36+D42+D44)</f>
        <v>0</v>
      </c>
      <c r="E49" s="172">
        <f>SUM(E34+E35+E36+E42+E44)</f>
        <v>0</v>
      </c>
    </row>
    <row r="50" spans="1:5" ht="12.75">
      <c r="A50" s="173" t="s">
        <v>121</v>
      </c>
      <c r="B50" s="174"/>
      <c r="C50" s="175"/>
      <c r="D50" s="176" t="s">
        <v>8</v>
      </c>
      <c r="E50" s="177" t="s">
        <v>8</v>
      </c>
    </row>
    <row r="51" spans="1:5" ht="12.75">
      <c r="A51" s="178" t="s">
        <v>648</v>
      </c>
      <c r="B51" s="179"/>
      <c r="C51" s="180"/>
      <c r="D51" s="181">
        <f>D52+D53+D54+D55+D58</f>
        <v>0</v>
      </c>
      <c r="E51" s="182" t="e">
        <f>E52+E53+E54+E55</f>
        <v>#REF!</v>
      </c>
    </row>
    <row r="52" spans="1:5" ht="12.75">
      <c r="A52" s="183" t="s">
        <v>122</v>
      </c>
      <c r="B52" s="184"/>
      <c r="C52" s="185"/>
      <c r="D52" s="186">
        <v>0</v>
      </c>
      <c r="E52" s="187" t="e">
        <f>SUM(E55:E57)</f>
        <v>#REF!</v>
      </c>
    </row>
    <row r="53" spans="1:5" s="192" customFormat="1" ht="12.75">
      <c r="A53" s="188" t="s">
        <v>123</v>
      </c>
      <c r="B53" s="189"/>
      <c r="C53" s="190"/>
      <c r="D53" s="186">
        <v>0</v>
      </c>
      <c r="E53" s="191"/>
    </row>
    <row r="54" spans="1:5" s="192" customFormat="1" ht="12.75">
      <c r="A54" s="193" t="s">
        <v>124</v>
      </c>
      <c r="B54" s="194"/>
      <c r="C54" s="195"/>
      <c r="D54" s="176">
        <v>0</v>
      </c>
      <c r="E54" s="196">
        <v>0</v>
      </c>
    </row>
    <row r="55" spans="1:5" ht="12.75">
      <c r="A55" s="188" t="s">
        <v>125</v>
      </c>
      <c r="B55" s="197"/>
      <c r="C55" s="198"/>
      <c r="D55" s="176">
        <f>D56+D57</f>
        <v>0</v>
      </c>
      <c r="E55" s="182" t="e">
        <f>E56+E57+E58+#REF!</f>
        <v>#REF!</v>
      </c>
    </row>
    <row r="56" spans="1:5" ht="12.75">
      <c r="A56" s="199" t="s">
        <v>126</v>
      </c>
      <c r="B56" s="200"/>
      <c r="C56" s="201"/>
      <c r="D56" s="176">
        <v>0</v>
      </c>
      <c r="E56" s="177">
        <v>0</v>
      </c>
    </row>
    <row r="57" spans="1:5" ht="12.75">
      <c r="A57" s="202" t="s">
        <v>127</v>
      </c>
      <c r="B57" s="203"/>
      <c r="C57" s="204"/>
      <c r="D57" s="176">
        <v>0</v>
      </c>
      <c r="E57" s="177">
        <v>0</v>
      </c>
    </row>
    <row r="58" spans="1:5" ht="12.75">
      <c r="A58" s="188" t="s">
        <v>128</v>
      </c>
      <c r="B58" s="203"/>
      <c r="C58" s="204"/>
      <c r="D58" s="176">
        <v>0</v>
      </c>
      <c r="E58" s="177">
        <v>0</v>
      </c>
    </row>
    <row r="59" spans="1:5" ht="12.75">
      <c r="A59" s="1027" t="s">
        <v>649</v>
      </c>
      <c r="B59" s="1028"/>
      <c r="C59" s="207"/>
      <c r="D59" s="208">
        <f>D60+D61+D62+D63+D64</f>
        <v>0</v>
      </c>
      <c r="E59" s="187"/>
    </row>
    <row r="60" spans="1:5" ht="12.75">
      <c r="A60" s="1025" t="s">
        <v>129</v>
      </c>
      <c r="B60" s="1026"/>
      <c r="C60" s="211"/>
      <c r="D60" s="186">
        <v>0</v>
      </c>
      <c r="E60" s="187"/>
    </row>
    <row r="61" spans="1:5" ht="12.75">
      <c r="A61" s="209" t="s">
        <v>130</v>
      </c>
      <c r="B61" s="210"/>
      <c r="C61" s="207"/>
      <c r="D61" s="186">
        <v>0</v>
      </c>
      <c r="E61" s="187"/>
    </row>
    <row r="62" spans="1:5" ht="12.75">
      <c r="A62" s="209" t="s">
        <v>131</v>
      </c>
      <c r="B62" s="210"/>
      <c r="C62" s="212"/>
      <c r="D62" s="186">
        <v>0</v>
      </c>
      <c r="E62" s="187"/>
    </row>
    <row r="63" spans="1:5" ht="12.75">
      <c r="A63" s="209" t="s">
        <v>132</v>
      </c>
      <c r="B63" s="210"/>
      <c r="C63" s="207"/>
      <c r="D63" s="186">
        <v>0</v>
      </c>
      <c r="E63" s="187"/>
    </row>
    <row r="64" spans="1:5" ht="12.75">
      <c r="A64" s="209" t="s">
        <v>133</v>
      </c>
      <c r="B64" s="210"/>
      <c r="C64" s="207"/>
      <c r="D64" s="186">
        <v>0</v>
      </c>
      <c r="E64" s="187"/>
    </row>
    <row r="65" spans="1:5" ht="13.5" thickBot="1">
      <c r="A65" s="205" t="s">
        <v>650</v>
      </c>
      <c r="B65" s="206"/>
      <c r="C65" s="213"/>
      <c r="D65" s="214">
        <v>0</v>
      </c>
      <c r="E65" s="182">
        <v>0</v>
      </c>
    </row>
    <row r="66" spans="1:5" ht="13.5" thickBot="1">
      <c r="A66" s="215" t="s">
        <v>651</v>
      </c>
      <c r="B66" s="216"/>
      <c r="C66" s="217"/>
      <c r="D66" s="218">
        <f>D51+D59+D65</f>
        <v>0</v>
      </c>
      <c r="E66" s="219" t="e">
        <f>E51+E65+#REF!</f>
        <v>#REF!</v>
      </c>
    </row>
    <row r="67" spans="1:5" ht="13.5" thickBot="1">
      <c r="A67" s="220" t="s">
        <v>652</v>
      </c>
      <c r="B67" s="221"/>
      <c r="C67" s="222"/>
      <c r="D67" s="223">
        <f>D49+D66</f>
        <v>0</v>
      </c>
      <c r="E67" s="224" t="e">
        <f>E49+E66</f>
        <v>#REF!</v>
      </c>
    </row>
    <row r="68" spans="1:5" ht="12.75">
      <c r="A68" s="784"/>
      <c r="B68" s="785"/>
      <c r="C68" s="785"/>
      <c r="D68" s="786"/>
      <c r="E68" s="787"/>
    </row>
    <row r="69" spans="1:3" ht="12.75">
      <c r="A69" s="3" t="s">
        <v>134</v>
      </c>
      <c r="B69" s="33"/>
      <c r="C69" s="33"/>
    </row>
    <row r="71" ht="12.75">
      <c r="A71" s="3" t="s">
        <v>134</v>
      </c>
    </row>
  </sheetData>
  <mergeCells count="14">
    <mergeCell ref="D5:E5"/>
    <mergeCell ref="A34:B34"/>
    <mergeCell ref="A11:B11"/>
    <mergeCell ref="A29:B29"/>
    <mergeCell ref="A10:B10"/>
    <mergeCell ref="A60:B60"/>
    <mergeCell ref="A59:B59"/>
    <mergeCell ref="A35:B35"/>
    <mergeCell ref="A7:B7"/>
    <mergeCell ref="A37:B37"/>
    <mergeCell ref="A38:B38"/>
    <mergeCell ref="A39:B39"/>
    <mergeCell ref="A40:B40"/>
    <mergeCell ref="A41:B41"/>
  </mergeCells>
  <conditionalFormatting sqref="D69:E69">
    <cfRule type="cellIs" priority="1" dxfId="0" operator="notEqual" stopIfTrue="1">
      <formula>TOTASSETS</formula>
    </cfRule>
  </conditionalFormatting>
  <conditionalFormatting sqref="D67:E68">
    <cfRule type="cellIs" priority="2" dxfId="0" operator="notEqual" stopIfTrue="1">
      <formula>TOTCAPP3</formula>
    </cfRule>
  </conditionalFormatting>
  <conditionalFormatting sqref="D52:D53">
    <cfRule type="cellIs" priority="3" dxfId="0" operator="notEqual" stopIfTrue="1">
      <formula>TOTPROF</formula>
    </cfRule>
    <cfRule type="cellIs" priority="4" dxfId="0" operator="notEqual" stopIfTrue="1">
      <formula>RATAINP3</formula>
    </cfRule>
  </conditionalFormatting>
  <conditionalFormatting sqref="D47:E49 D27:E29 D31:E32 D35:E36">
    <cfRule type="cellIs" priority="5" dxfId="0" operator="notEqual" stopIfTrue="1">
      <formula>ACCRINT</formula>
    </cfRule>
  </conditionalFormatting>
  <conditionalFormatting sqref="D43:E43 D8:E10 D13:E14">
    <cfRule type="cellIs" priority="6" dxfId="0" operator="notEqual" stopIfTrue="1">
      <formula>SUM(COINS,CASHA1)</formula>
    </cfRule>
  </conditionalFormatting>
  <dataValidations count="1">
    <dataValidation operator="greaterThanOrEqual" allowBlank="1" showInputMessage="1" showErrorMessage="1" sqref="D37:E46 D50:E69 D8:E24"/>
  </dataValidations>
  <printOptions/>
  <pageMargins left="0.75" right="0.75" top="0.7" bottom="0.73" header="0.5" footer="0.5"/>
  <pageSetup horizontalDpi="600" verticalDpi="600" orientation="portrait" paperSize="9" scale="80" r:id="rId1"/>
  <headerFooter alignWithMargins="0">
    <oddFooter>&amp;R&amp;"Times New Roman,обычный"&amp;7 5</oddFooter>
  </headerFooter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8">
      <selection activeCell="M28" sqref="M28"/>
    </sheetView>
  </sheetViews>
  <sheetFormatPr defaultColWidth="9.140625" defaultRowHeight="12.75"/>
  <cols>
    <col min="1" max="1" width="15.8515625" style="0" customWidth="1"/>
    <col min="2" max="2" width="7.8515625" style="0" customWidth="1"/>
    <col min="3" max="3" width="10.7109375" style="0" customWidth="1"/>
    <col min="4" max="4" width="6.421875" style="0" customWidth="1"/>
    <col min="5" max="5" width="7.140625" style="0" customWidth="1"/>
    <col min="6" max="6" width="12.00390625" style="0" customWidth="1"/>
    <col min="7" max="7" width="8.7109375" style="0" customWidth="1"/>
  </cols>
  <sheetData>
    <row r="1" spans="1:9" ht="12.75">
      <c r="A1" s="965" t="str">
        <f>Title!A1</f>
        <v>Приложение 2 к Положению «О периодическом регулятивном отчете микрофинансовой компании», утвержденного</v>
      </c>
      <c r="B1" s="965"/>
      <c r="C1" s="965"/>
      <c r="D1" s="965"/>
      <c r="E1" s="965"/>
      <c r="F1" s="965"/>
      <c r="G1" s="965"/>
      <c r="H1" s="975"/>
      <c r="I1" s="975"/>
    </row>
    <row r="2" spans="1:9" ht="12.75">
      <c r="A2" s="965" t="str">
        <f>Title!A2</f>
        <v> постановлением Правления Национального банка Кыргызской Республики  № ____ от «____» _________ 20___ года</v>
      </c>
      <c r="B2" s="965"/>
      <c r="C2" s="965"/>
      <c r="D2" s="965"/>
      <c r="E2" s="965"/>
      <c r="F2" s="965"/>
      <c r="G2" s="965"/>
      <c r="H2" s="975"/>
      <c r="I2" s="975"/>
    </row>
    <row r="3" ht="12.75">
      <c r="H3" s="824" t="s">
        <v>681</v>
      </c>
    </row>
    <row r="4" ht="12.75">
      <c r="A4" s="93" t="s">
        <v>136</v>
      </c>
    </row>
    <row r="5" ht="12.75">
      <c r="A5" s="225" t="s">
        <v>137</v>
      </c>
    </row>
    <row r="6" ht="6" customHeight="1"/>
    <row r="7" spans="1:8" ht="45">
      <c r="A7" s="226"/>
      <c r="B7" s="227" t="s">
        <v>138</v>
      </c>
      <c r="C7" s="227" t="s">
        <v>139</v>
      </c>
      <c r="D7" s="228"/>
      <c r="E7" s="228" t="s">
        <v>140</v>
      </c>
      <c r="F7" s="229" t="s">
        <v>141</v>
      </c>
      <c r="G7" s="229" t="s">
        <v>142</v>
      </c>
      <c r="H7" s="229" t="s">
        <v>143</v>
      </c>
    </row>
    <row r="8" spans="1:8" ht="12.75">
      <c r="A8" s="226"/>
      <c r="B8" s="227"/>
      <c r="C8" s="229" t="s">
        <v>144</v>
      </c>
      <c r="D8" s="229" t="s">
        <v>145</v>
      </c>
      <c r="E8" s="228"/>
      <c r="F8" s="229"/>
      <c r="G8" s="229"/>
      <c r="H8" s="229"/>
    </row>
    <row r="9" spans="1:8" ht="12.75">
      <c r="A9" s="230">
        <v>1</v>
      </c>
      <c r="B9" s="231">
        <v>2</v>
      </c>
      <c r="C9" s="230">
        <v>3</v>
      </c>
      <c r="D9" s="230"/>
      <c r="E9" s="232">
        <v>4</v>
      </c>
      <c r="F9" s="230">
        <v>5</v>
      </c>
      <c r="G9" s="230">
        <v>6</v>
      </c>
      <c r="H9" s="230">
        <v>7</v>
      </c>
    </row>
    <row r="10" spans="1:8" ht="25.5">
      <c r="A10" s="233" t="s">
        <v>146</v>
      </c>
      <c r="B10" s="231">
        <f>B11+B12+B15</f>
        <v>0</v>
      </c>
      <c r="C10" s="230">
        <f>C11+C12+C15</f>
        <v>0</v>
      </c>
      <c r="D10" s="230"/>
      <c r="E10" s="232">
        <f>E11+E12+E15</f>
        <v>0</v>
      </c>
      <c r="F10" s="230">
        <f>F11+F12+F15</f>
        <v>0</v>
      </c>
      <c r="G10" s="230">
        <f>G11+G12+G15</f>
        <v>0</v>
      </c>
      <c r="H10" s="230">
        <f>H11+H12+H15</f>
        <v>0</v>
      </c>
    </row>
    <row r="11" spans="1:8" ht="12.75" customHeight="1">
      <c r="A11" s="234" t="s">
        <v>147</v>
      </c>
      <c r="B11" s="227"/>
      <c r="C11" s="229"/>
      <c r="D11" s="229"/>
      <c r="E11" s="228"/>
      <c r="F11" s="229"/>
      <c r="G11" s="235"/>
      <c r="H11" s="226"/>
    </row>
    <row r="12" spans="1:8" ht="36.75" customHeight="1">
      <c r="A12" s="236" t="s">
        <v>148</v>
      </c>
      <c r="B12" s="237"/>
      <c r="C12" s="226"/>
      <c r="D12" s="226"/>
      <c r="E12" s="238"/>
      <c r="F12" s="226"/>
      <c r="G12" s="226"/>
      <c r="H12" s="226"/>
    </row>
    <row r="13" spans="1:8" ht="61.5" customHeight="1">
      <c r="A13" s="236" t="s">
        <v>149</v>
      </c>
      <c r="B13" s="237"/>
      <c r="C13" s="226"/>
      <c r="D13" s="226"/>
      <c r="E13" s="238"/>
      <c r="F13" s="226"/>
      <c r="G13" s="226"/>
      <c r="H13" s="226"/>
    </row>
    <row r="14" spans="1:8" ht="37.5" customHeight="1">
      <c r="A14" s="236" t="s">
        <v>150</v>
      </c>
      <c r="B14" s="237"/>
      <c r="C14" s="226"/>
      <c r="D14" s="226"/>
      <c r="E14" s="238"/>
      <c r="F14" s="226"/>
      <c r="G14" s="226"/>
      <c r="H14" s="226"/>
    </row>
    <row r="15" spans="1:8" ht="36" customHeight="1">
      <c r="A15" s="236" t="s">
        <v>151</v>
      </c>
      <c r="B15" s="237"/>
      <c r="C15" s="226"/>
      <c r="D15" s="226"/>
      <c r="E15" s="238"/>
      <c r="F15" s="226"/>
      <c r="G15" s="226"/>
      <c r="H15" s="226"/>
    </row>
    <row r="16" spans="1:8" ht="25.5">
      <c r="A16" s="233" t="s">
        <v>152</v>
      </c>
      <c r="B16" s="237"/>
      <c r="C16" s="226"/>
      <c r="D16" s="226"/>
      <c r="E16" s="238"/>
      <c r="F16" s="226"/>
      <c r="G16" s="226"/>
      <c r="H16" s="226"/>
    </row>
    <row r="17" spans="1:8" ht="25.5" customHeight="1">
      <c r="A17" s="233" t="s">
        <v>636</v>
      </c>
      <c r="B17" s="237"/>
      <c r="C17" s="226"/>
      <c r="D17" s="226"/>
      <c r="E17" s="238"/>
      <c r="F17" s="226"/>
      <c r="G17" s="226"/>
      <c r="H17" s="226"/>
    </row>
    <row r="18" spans="1:8" ht="12.75">
      <c r="A18" s="239" t="s">
        <v>153</v>
      </c>
      <c r="B18" s="237">
        <f>B10+B16+B17</f>
        <v>0</v>
      </c>
      <c r="C18" s="226">
        <f>C10+C16+C17</f>
        <v>0</v>
      </c>
      <c r="D18" s="226"/>
      <c r="E18" s="238">
        <f>E10+E16+E17</f>
        <v>0</v>
      </c>
      <c r="F18" s="226">
        <f>F10+F16+F17</f>
        <v>0</v>
      </c>
      <c r="G18" s="226">
        <f>G10+G16+G17</f>
        <v>0</v>
      </c>
      <c r="H18" s="226">
        <f>H10+H16+H17</f>
        <v>0</v>
      </c>
    </row>
    <row r="20" ht="12.75">
      <c r="A20" s="225" t="s">
        <v>154</v>
      </c>
    </row>
    <row r="21" spans="1:9" ht="45">
      <c r="A21" s="240" t="s">
        <v>155</v>
      </c>
      <c r="B21" s="227" t="s">
        <v>156</v>
      </c>
      <c r="C21" s="228"/>
      <c r="D21" s="241" t="s">
        <v>157</v>
      </c>
      <c r="E21" s="228"/>
      <c r="F21" s="241" t="s">
        <v>158</v>
      </c>
      <c r="G21" s="228"/>
      <c r="H21" s="242" t="s">
        <v>159</v>
      </c>
      <c r="I21" s="243"/>
    </row>
    <row r="22" spans="1:9" ht="27">
      <c r="A22" s="230"/>
      <c r="B22" s="244" t="s">
        <v>144</v>
      </c>
      <c r="C22" s="244" t="s">
        <v>145</v>
      </c>
      <c r="D22" s="244" t="s">
        <v>144</v>
      </c>
      <c r="E22" s="244" t="s">
        <v>145</v>
      </c>
      <c r="F22" s="244" t="s">
        <v>144</v>
      </c>
      <c r="G22" s="244" t="s">
        <v>145</v>
      </c>
      <c r="H22" s="244" t="s">
        <v>160</v>
      </c>
      <c r="I22" s="244" t="s">
        <v>161</v>
      </c>
    </row>
    <row r="23" spans="1:9" ht="12.75">
      <c r="A23" s="245"/>
      <c r="B23" s="246">
        <v>1</v>
      </c>
      <c r="C23" s="246">
        <v>2</v>
      </c>
      <c r="D23" s="246">
        <v>3</v>
      </c>
      <c r="E23" s="246">
        <v>4</v>
      </c>
      <c r="F23" s="246">
        <v>5</v>
      </c>
      <c r="G23" s="246">
        <v>6</v>
      </c>
      <c r="H23" s="230">
        <v>7</v>
      </c>
      <c r="I23" s="230">
        <v>8</v>
      </c>
    </row>
    <row r="24" spans="1:9" ht="37.5" customHeight="1">
      <c r="A24" s="233" t="s">
        <v>162</v>
      </c>
      <c r="B24" s="230"/>
      <c r="C24" s="230"/>
      <c r="D24" s="230"/>
      <c r="E24" s="230"/>
      <c r="F24" s="230"/>
      <c r="G24" s="230"/>
      <c r="H24" s="230"/>
      <c r="I24" s="230"/>
    </row>
    <row r="25" spans="1:9" ht="36.75" customHeight="1">
      <c r="A25" s="233" t="s">
        <v>163</v>
      </c>
      <c r="B25" s="229"/>
      <c r="C25" s="229"/>
      <c r="D25" s="229"/>
      <c r="E25" s="229"/>
      <c r="F25" s="229"/>
      <c r="G25" s="229"/>
      <c r="H25" s="229"/>
      <c r="I25" s="235"/>
    </row>
    <row r="26" spans="1:9" ht="36.75" customHeight="1">
      <c r="A26" s="233" t="s">
        <v>164</v>
      </c>
      <c r="B26" s="226"/>
      <c r="C26" s="226"/>
      <c r="D26" s="226"/>
      <c r="E26" s="226"/>
      <c r="F26" s="226"/>
      <c r="G26" s="226"/>
      <c r="H26" s="226"/>
      <c r="I26" s="226"/>
    </row>
    <row r="27" spans="1:9" ht="38.25" customHeight="1">
      <c r="A27" s="233" t="s">
        <v>165</v>
      </c>
      <c r="B27" s="226"/>
      <c r="C27" s="226"/>
      <c r="D27" s="226"/>
      <c r="E27" s="226"/>
      <c r="F27" s="226"/>
      <c r="G27" s="226"/>
      <c r="H27" s="226"/>
      <c r="I27" s="226"/>
    </row>
    <row r="28" spans="1:9" ht="12.75">
      <c r="A28" s="233" t="s">
        <v>166</v>
      </c>
      <c r="B28" s="226"/>
      <c r="C28" s="226"/>
      <c r="D28" s="226"/>
      <c r="E28" s="226"/>
      <c r="F28" s="226"/>
      <c r="G28" s="226"/>
      <c r="H28" s="226"/>
      <c r="I28" s="247"/>
    </row>
    <row r="29" spans="1:9" ht="12.75">
      <c r="A29" s="239" t="s">
        <v>153</v>
      </c>
      <c r="B29" s="245"/>
      <c r="C29" s="245"/>
      <c r="D29" s="245"/>
      <c r="E29" s="245"/>
      <c r="F29" s="245"/>
      <c r="G29" s="245"/>
      <c r="H29" s="245"/>
      <c r="I29" s="245"/>
    </row>
    <row r="31" spans="1:9" s="251" customFormat="1" ht="12">
      <c r="A31" s="248" t="s">
        <v>134</v>
      </c>
      <c r="B31" s="249"/>
      <c r="C31" s="249"/>
      <c r="D31" s="249"/>
      <c r="E31" s="249"/>
      <c r="F31" s="249"/>
      <c r="G31" s="249"/>
      <c r="H31" s="250"/>
      <c r="I31" s="250"/>
    </row>
    <row r="32" spans="1:9" s="251" customFormat="1" ht="12">
      <c r="A32" s="248" t="s">
        <v>134</v>
      </c>
      <c r="B32" s="250"/>
      <c r="C32" s="250"/>
      <c r="D32" s="250"/>
      <c r="E32" s="250"/>
      <c r="F32" s="250"/>
      <c r="G32" s="250"/>
      <c r="H32" s="250"/>
      <c r="I32" s="250"/>
    </row>
  </sheetData>
  <printOptions/>
  <pageMargins left="0.75" right="0.75" top="1" bottom="1" header="0.5" footer="0.5"/>
  <pageSetup horizontalDpi="600" verticalDpi="600" orientation="portrait" paperSize="9" scale="96" r:id="rId1"/>
  <headerFooter alignWithMargins="0">
    <oddFooter>&amp;R&amp;"Times New Roman,обычный"&amp;8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F64"/>
  <sheetViews>
    <sheetView workbookViewId="0" topLeftCell="A1">
      <selection activeCell="F5" sqref="F5"/>
    </sheetView>
  </sheetViews>
  <sheetFormatPr defaultColWidth="9.140625" defaultRowHeight="12.75"/>
  <cols>
    <col min="1" max="1" width="66.00390625" style="35" customWidth="1"/>
    <col min="2" max="2" width="5.57421875" style="35" customWidth="1"/>
    <col min="3" max="3" width="16.28125" style="35" customWidth="1"/>
    <col min="4" max="4" width="16.00390625" style="35" customWidth="1"/>
    <col min="5" max="5" width="8.00390625" style="35" customWidth="1"/>
    <col min="6" max="16384" width="9.140625" style="35" customWidth="1"/>
  </cols>
  <sheetData>
    <row r="1" spans="1:6" ht="12.75">
      <c r="A1" s="1044" t="str">
        <f>Title!A1</f>
        <v>Приложение 2 к Положению «О периодическом регулятивном отчете микрофинансовой компании», утвержденного</v>
      </c>
      <c r="B1" s="1044"/>
      <c r="C1" s="978"/>
      <c r="D1" s="975"/>
      <c r="F1" s="3"/>
    </row>
    <row r="2" spans="1:6" ht="12.75">
      <c r="A2" s="982" t="str">
        <f>Title!A2</f>
        <v> постановлением Правления Национального банка Кыргызской Республики  № ____ от «____» _________ 20___ года</v>
      </c>
      <c r="B2" s="983"/>
      <c r="C2" s="978"/>
      <c r="D2" s="981"/>
      <c r="F2" s="3"/>
    </row>
    <row r="3" spans="1:7" ht="12.75">
      <c r="A3" s="256"/>
      <c r="C3" s="929" t="str">
        <f>'[1]Title'!C12:D12</f>
        <v> </v>
      </c>
      <c r="D3" s="929"/>
      <c r="E3" s="929"/>
      <c r="F3" s="36"/>
      <c r="G3" s="36"/>
    </row>
    <row r="4" spans="1:4" ht="12.75">
      <c r="A4" s="256"/>
      <c r="B4" s="256"/>
      <c r="C4" s="257"/>
      <c r="D4" s="824" t="s">
        <v>681</v>
      </c>
    </row>
    <row r="5" spans="1:2" ht="12.75">
      <c r="A5" s="258" t="s">
        <v>170</v>
      </c>
      <c r="B5" s="258"/>
    </row>
    <row r="6" spans="1:4" ht="13.5" thickBot="1">
      <c r="A6" s="256"/>
      <c r="B6" s="256"/>
      <c r="C6" s="1047" t="s">
        <v>91</v>
      </c>
      <c r="D6" s="1047"/>
    </row>
    <row r="7" spans="1:4" s="104" customFormat="1" ht="12.75">
      <c r="A7" s="1031" t="s">
        <v>171</v>
      </c>
      <c r="B7" s="1049"/>
      <c r="C7" s="259" t="s">
        <v>172</v>
      </c>
      <c r="D7" s="260" t="s">
        <v>173</v>
      </c>
    </row>
    <row r="8" spans="1:4" ht="12.75">
      <c r="A8" s="261" t="s">
        <v>174</v>
      </c>
      <c r="B8" s="262"/>
      <c r="C8" s="263">
        <v>0</v>
      </c>
      <c r="D8" s="264">
        <v>0</v>
      </c>
    </row>
    <row r="9" spans="1:4" ht="12.75">
      <c r="A9" s="261" t="s">
        <v>175</v>
      </c>
      <c r="B9" s="262"/>
      <c r="C9" s="265">
        <v>0</v>
      </c>
      <c r="D9" s="266">
        <v>0</v>
      </c>
    </row>
    <row r="10" spans="1:4" ht="12.75">
      <c r="A10" s="1029" t="s">
        <v>176</v>
      </c>
      <c r="B10" s="1034"/>
      <c r="C10" s="263">
        <v>0</v>
      </c>
      <c r="D10" s="264">
        <v>0</v>
      </c>
    </row>
    <row r="11" spans="1:4" ht="12.75">
      <c r="A11" s="152" t="s">
        <v>177</v>
      </c>
      <c r="B11" s="267"/>
      <c r="C11" s="265">
        <v>0</v>
      </c>
      <c r="D11" s="266">
        <v>0</v>
      </c>
    </row>
    <row r="12" spans="1:4" ht="12.75">
      <c r="A12" s="268" t="s">
        <v>178</v>
      </c>
      <c r="B12" s="96"/>
      <c r="C12" s="269">
        <v>0</v>
      </c>
      <c r="D12" s="270">
        <v>0</v>
      </c>
    </row>
    <row r="13" spans="1:4" ht="13.5" thickBot="1">
      <c r="A13" s="271" t="s">
        <v>179</v>
      </c>
      <c r="B13" s="169"/>
      <c r="C13" s="272">
        <f>C8+C10+C11+C12</f>
        <v>0</v>
      </c>
      <c r="D13" s="273">
        <f>D8+D10+D11+D12</f>
        <v>0</v>
      </c>
    </row>
    <row r="14" spans="1:4" ht="13.5" thickBot="1">
      <c r="A14" s="94"/>
      <c r="B14" s="94"/>
      <c r="C14" s="274"/>
      <c r="D14" s="275"/>
    </row>
    <row r="15" spans="1:4" s="104" customFormat="1" ht="12.75">
      <c r="A15" s="1031" t="s">
        <v>180</v>
      </c>
      <c r="B15" s="1032"/>
      <c r="C15" s="1032"/>
      <c r="D15" s="1043"/>
    </row>
    <row r="16" spans="1:4" ht="15" customHeight="1">
      <c r="A16" s="1038" t="s">
        <v>181</v>
      </c>
      <c r="B16" s="1036"/>
      <c r="C16" s="276">
        <v>0</v>
      </c>
      <c r="D16" s="277">
        <v>0</v>
      </c>
    </row>
    <row r="17" spans="1:58" s="158" customFormat="1" ht="12.75">
      <c r="A17" s="1029" t="s">
        <v>182</v>
      </c>
      <c r="B17" s="1034"/>
      <c r="C17" s="263">
        <v>0</v>
      </c>
      <c r="D17" s="264">
        <v>0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</row>
    <row r="18" spans="1:58" s="158" customFormat="1" ht="12.75">
      <c r="A18" s="112" t="s">
        <v>183</v>
      </c>
      <c r="B18" s="133"/>
      <c r="C18" s="278">
        <v>0</v>
      </c>
      <c r="D18" s="279">
        <v>0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</row>
    <row r="19" spans="1:58" s="158" customFormat="1" ht="12.75">
      <c r="A19" s="115" t="s">
        <v>184</v>
      </c>
      <c r="B19" s="133"/>
      <c r="C19" s="278">
        <v>0</v>
      </c>
      <c r="D19" s="279">
        <v>0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</row>
    <row r="20" spans="1:58" s="158" customFormat="1" ht="30.75" customHeight="1">
      <c r="A20" s="280" t="s">
        <v>185</v>
      </c>
      <c r="B20" s="133"/>
      <c r="C20" s="278">
        <v>0</v>
      </c>
      <c r="D20" s="279">
        <v>0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</row>
    <row r="21" spans="1:4" ht="12.75">
      <c r="A21" s="268" t="s">
        <v>186</v>
      </c>
      <c r="B21" s="96"/>
      <c r="C21" s="269">
        <v>0</v>
      </c>
      <c r="D21" s="270">
        <v>0</v>
      </c>
    </row>
    <row r="22" spans="1:4" ht="12.75">
      <c r="A22" s="151" t="s">
        <v>187</v>
      </c>
      <c r="B22" s="281"/>
      <c r="C22" s="282">
        <f>C16+C17+C18+C19+C20+C21</f>
        <v>0</v>
      </c>
      <c r="D22" s="283">
        <f>D16+D17+D18+D19+D20+D21</f>
        <v>0</v>
      </c>
    </row>
    <row r="23" spans="1:4" ht="12.75">
      <c r="A23" s="151" t="s">
        <v>188</v>
      </c>
      <c r="B23" s="94"/>
      <c r="C23" s="282">
        <f>C13-C22</f>
        <v>0</v>
      </c>
      <c r="D23" s="283">
        <f>D13-D22</f>
        <v>0</v>
      </c>
    </row>
    <row r="24" spans="1:4" ht="12.75">
      <c r="A24" s="268" t="s">
        <v>189</v>
      </c>
      <c r="B24" s="122"/>
      <c r="C24" s="269">
        <v>0</v>
      </c>
      <c r="D24" s="270">
        <v>0</v>
      </c>
    </row>
    <row r="25" spans="1:4" ht="33" customHeight="1" thickBot="1">
      <c r="A25" s="284" t="s">
        <v>190</v>
      </c>
      <c r="B25" s="285"/>
      <c r="C25" s="272">
        <f>C23-C24</f>
        <v>0</v>
      </c>
      <c r="D25" s="273">
        <f>D23-D24</f>
        <v>0</v>
      </c>
    </row>
    <row r="26" spans="1:4" ht="13.5" thickBot="1">
      <c r="A26" s="94"/>
      <c r="B26" s="94"/>
      <c r="C26" s="274"/>
      <c r="D26" s="275"/>
    </row>
    <row r="27" spans="1:4" s="104" customFormat="1" ht="12.75">
      <c r="A27" s="1031" t="s">
        <v>191</v>
      </c>
      <c r="B27" s="1032"/>
      <c r="C27" s="1032"/>
      <c r="D27" s="1043"/>
    </row>
    <row r="28" spans="1:4" ht="12.75">
      <c r="A28" s="152" t="s">
        <v>192</v>
      </c>
      <c r="B28" s="122"/>
      <c r="C28" s="269">
        <v>0</v>
      </c>
      <c r="D28" s="270">
        <v>0</v>
      </c>
    </row>
    <row r="29" spans="1:4" ht="12.75">
      <c r="A29" s="152" t="s">
        <v>193</v>
      </c>
      <c r="B29" s="122"/>
      <c r="C29" s="269">
        <v>0</v>
      </c>
      <c r="D29" s="270">
        <v>0</v>
      </c>
    </row>
    <row r="30" spans="1:4" ht="33" customHeight="1">
      <c r="A30" s="286" t="s">
        <v>194</v>
      </c>
      <c r="B30" s="136"/>
      <c r="C30" s="269">
        <v>0</v>
      </c>
      <c r="D30" s="270">
        <v>0</v>
      </c>
    </row>
    <row r="31" spans="1:4" ht="12.75">
      <c r="A31" s="287" t="s">
        <v>195</v>
      </c>
      <c r="B31" s="136"/>
      <c r="C31" s="269">
        <v>0</v>
      </c>
      <c r="D31" s="270">
        <v>0</v>
      </c>
    </row>
    <row r="32" spans="1:4" ht="13.5" thickBot="1">
      <c r="A32" s="271" t="s">
        <v>196</v>
      </c>
      <c r="B32" s="169"/>
      <c r="C32" s="272">
        <f>C28+C29+C30+C31</f>
        <v>0</v>
      </c>
      <c r="D32" s="273">
        <f>D28+D29+D30+D31</f>
        <v>0</v>
      </c>
    </row>
    <row r="33" spans="1:4" ht="13.5" thickBot="1">
      <c r="A33" s="285"/>
      <c r="B33" s="285"/>
      <c r="C33" s="288"/>
      <c r="D33" s="289"/>
    </row>
    <row r="34" spans="1:4" ht="12.75">
      <c r="A34" s="290" t="s">
        <v>197</v>
      </c>
      <c r="B34" s="98"/>
      <c r="C34" s="291"/>
      <c r="D34" s="292"/>
    </row>
    <row r="35" spans="1:4" ht="12.75">
      <c r="A35" s="1045" t="s">
        <v>198</v>
      </c>
      <c r="B35" s="1048"/>
      <c r="C35" s="293">
        <v>0</v>
      </c>
      <c r="D35" s="294">
        <v>0</v>
      </c>
    </row>
    <row r="36" spans="1:4" ht="12.75">
      <c r="A36" s="1045" t="s">
        <v>199</v>
      </c>
      <c r="B36" s="1046"/>
      <c r="C36" s="293">
        <v>0</v>
      </c>
      <c r="D36" s="294">
        <v>0</v>
      </c>
    </row>
    <row r="37" spans="1:4" ht="12.75">
      <c r="A37" s="1045" t="s">
        <v>200</v>
      </c>
      <c r="B37" s="1046"/>
      <c r="C37" s="293">
        <v>0</v>
      </c>
      <c r="D37" s="294">
        <v>0</v>
      </c>
    </row>
    <row r="38" spans="1:4" ht="13.5" thickBot="1">
      <c r="A38" s="295" t="s">
        <v>201</v>
      </c>
      <c r="B38" s="296"/>
      <c r="C38" s="297">
        <f>C35+C36+C37</f>
        <v>0</v>
      </c>
      <c r="D38" s="297">
        <f>D35+D36+D37</f>
        <v>0</v>
      </c>
    </row>
    <row r="39" spans="1:4" ht="13.5" thickBot="1">
      <c r="A39" s="98"/>
      <c r="B39" s="98"/>
      <c r="C39" s="291"/>
      <c r="D39" s="298"/>
    </row>
    <row r="40" spans="1:4" ht="12.75">
      <c r="A40" s="1031" t="s">
        <v>202</v>
      </c>
      <c r="B40" s="1032"/>
      <c r="C40" s="1032"/>
      <c r="D40" s="1043"/>
    </row>
    <row r="41" spans="1:4" ht="12.75">
      <c r="A41" s="152" t="s">
        <v>203</v>
      </c>
      <c r="B41" s="122"/>
      <c r="C41" s="282">
        <f>C42+C43+C44</f>
        <v>0</v>
      </c>
      <c r="D41" s="283">
        <f>D42+D43+D44</f>
        <v>0</v>
      </c>
    </row>
    <row r="42" spans="1:4" ht="12.75">
      <c r="A42" s="162" t="s">
        <v>204</v>
      </c>
      <c r="B42" s="96"/>
      <c r="C42" s="269">
        <v>0</v>
      </c>
      <c r="D42" s="270">
        <v>0</v>
      </c>
    </row>
    <row r="43" spans="1:4" ht="12.75">
      <c r="A43" s="132" t="s">
        <v>205</v>
      </c>
      <c r="B43" s="122"/>
      <c r="C43" s="269">
        <v>0</v>
      </c>
      <c r="D43" s="270">
        <v>0</v>
      </c>
    </row>
    <row r="44" spans="1:4" ht="12.75">
      <c r="A44" s="162" t="s">
        <v>206</v>
      </c>
      <c r="B44" s="96"/>
      <c r="C44" s="269">
        <v>0</v>
      </c>
      <c r="D44" s="270">
        <v>0</v>
      </c>
    </row>
    <row r="45" spans="1:4" s="104" customFormat="1" ht="12.75">
      <c r="A45" s="1029" t="s">
        <v>207</v>
      </c>
      <c r="B45" s="1034"/>
      <c r="C45" s="299">
        <v>0</v>
      </c>
      <c r="D45" s="300">
        <v>0</v>
      </c>
    </row>
    <row r="46" spans="1:4" ht="12.75">
      <c r="A46" s="268" t="s">
        <v>208</v>
      </c>
      <c r="B46" s="96"/>
      <c r="C46" s="282">
        <f>C47+C48+C49</f>
        <v>0</v>
      </c>
      <c r="D46" s="283">
        <f>D47+D48+D49</f>
        <v>0</v>
      </c>
    </row>
    <row r="47" spans="1:4" ht="12.75">
      <c r="A47" s="143" t="s">
        <v>209</v>
      </c>
      <c r="B47" s="136"/>
      <c r="C47" s="269">
        <v>0</v>
      </c>
      <c r="D47" s="270">
        <v>0</v>
      </c>
    </row>
    <row r="48" spans="1:4" ht="12.75">
      <c r="A48" s="132" t="s">
        <v>210</v>
      </c>
      <c r="B48" s="122"/>
      <c r="C48" s="269">
        <v>0</v>
      </c>
      <c r="D48" s="270">
        <v>0</v>
      </c>
    </row>
    <row r="49" spans="1:4" ht="12.75">
      <c r="A49" s="301" t="s">
        <v>211</v>
      </c>
      <c r="B49" s="302"/>
      <c r="C49" s="269">
        <v>0</v>
      </c>
      <c r="D49" s="270">
        <v>0</v>
      </c>
    </row>
    <row r="50" spans="1:4" s="104" customFormat="1" ht="12.75">
      <c r="A50" s="1042" t="s">
        <v>212</v>
      </c>
      <c r="B50" s="1042"/>
      <c r="C50" s="263"/>
      <c r="D50" s="264"/>
    </row>
    <row r="51" spans="1:4" s="104" customFormat="1" ht="12.75">
      <c r="A51" s="1042" t="s">
        <v>213</v>
      </c>
      <c r="B51" s="1042"/>
      <c r="C51" s="263"/>
      <c r="D51" s="264"/>
    </row>
    <row r="52" spans="1:4" ht="12.75">
      <c r="A52" s="1033" t="s">
        <v>214</v>
      </c>
      <c r="B52" s="1034"/>
      <c r="C52" s="304">
        <v>0</v>
      </c>
      <c r="D52" s="305">
        <v>0</v>
      </c>
    </row>
    <row r="53" spans="1:4" ht="12.75">
      <c r="A53" s="1033" t="s">
        <v>215</v>
      </c>
      <c r="B53" s="1034"/>
      <c r="C53" s="304">
        <v>0</v>
      </c>
      <c r="D53" s="305">
        <v>0</v>
      </c>
    </row>
    <row r="54" spans="1:4" ht="12.75">
      <c r="A54" s="1040" t="s">
        <v>216</v>
      </c>
      <c r="B54" s="1041"/>
      <c r="C54" s="282">
        <f>C41+C45+C46+C52+C53</f>
        <v>0</v>
      </c>
      <c r="D54" s="283">
        <f>SUM(D41,D45,D46,D52:D53)</f>
        <v>0</v>
      </c>
    </row>
    <row r="55" spans="1:4" ht="12.75">
      <c r="A55" s="151" t="s">
        <v>217</v>
      </c>
      <c r="B55" s="281"/>
      <c r="C55" s="282">
        <f>(C25+C32)-(C38+C54)</f>
        <v>0</v>
      </c>
      <c r="D55" s="283">
        <f>(D25+D32)-(D38+D54)</f>
        <v>0</v>
      </c>
    </row>
    <row r="56" spans="1:4" ht="25.5">
      <c r="A56" s="306" t="s">
        <v>218</v>
      </c>
      <c r="B56" s="307"/>
      <c r="C56" s="269">
        <v>0</v>
      </c>
      <c r="D56" s="270">
        <v>0</v>
      </c>
    </row>
    <row r="57" spans="1:4" ht="12.75">
      <c r="A57" s="308" t="s">
        <v>633</v>
      </c>
      <c r="B57" s="309"/>
      <c r="C57" s="282">
        <f>C55-C56</f>
        <v>0</v>
      </c>
      <c r="D57" s="283">
        <f>D55-D56</f>
        <v>0</v>
      </c>
    </row>
    <row r="58" spans="1:4" ht="12.75">
      <c r="A58" s="268" t="s">
        <v>634</v>
      </c>
      <c r="B58" s="94"/>
      <c r="C58" s="269">
        <v>0</v>
      </c>
      <c r="D58" s="270">
        <v>0</v>
      </c>
    </row>
    <row r="59" spans="1:4" ht="13.5" thickBot="1">
      <c r="A59" s="271" t="s">
        <v>635</v>
      </c>
      <c r="B59" s="169"/>
      <c r="C59" s="272" t="e">
        <f>C57+#REF!-C58</f>
        <v>#REF!</v>
      </c>
      <c r="D59" s="273" t="e">
        <f>D57+#REF!-D58</f>
        <v>#REF!</v>
      </c>
    </row>
    <row r="60" spans="1:4" ht="12.75">
      <c r="A60" s="96"/>
      <c r="B60" s="96"/>
      <c r="C60" s="256"/>
      <c r="D60" s="307"/>
    </row>
    <row r="61" spans="1:4" ht="12.75">
      <c r="A61" s="3" t="s">
        <v>134</v>
      </c>
      <c r="B61" s="96"/>
      <c r="C61" s="256"/>
      <c r="D61" s="96"/>
    </row>
    <row r="62" spans="2:4" ht="12.75">
      <c r="B62" s="96"/>
      <c r="C62" s="256"/>
      <c r="D62" s="96"/>
    </row>
    <row r="63" spans="2:4" ht="12.75">
      <c r="B63" s="3"/>
      <c r="C63" s="256"/>
      <c r="D63" s="96"/>
    </row>
    <row r="64" ht="12.75">
      <c r="A64" s="3" t="s">
        <v>134</v>
      </c>
    </row>
  </sheetData>
  <mergeCells count="19">
    <mergeCell ref="A1:B1"/>
    <mergeCell ref="C3:E3"/>
    <mergeCell ref="A37:B37"/>
    <mergeCell ref="C6:D6"/>
    <mergeCell ref="A35:B35"/>
    <mergeCell ref="A36:B36"/>
    <mergeCell ref="A7:B7"/>
    <mergeCell ref="A10:B10"/>
    <mergeCell ref="A16:B16"/>
    <mergeCell ref="A17:B17"/>
    <mergeCell ref="A45:B45"/>
    <mergeCell ref="A40:D40"/>
    <mergeCell ref="A27:D27"/>
    <mergeCell ref="A15:D15"/>
    <mergeCell ref="A54:B54"/>
    <mergeCell ref="A50:B50"/>
    <mergeCell ref="A51:B51"/>
    <mergeCell ref="A52:B52"/>
    <mergeCell ref="A53:B53"/>
  </mergeCells>
  <dataValidations count="2">
    <dataValidation operator="greaterThanOrEqual" allowBlank="1" showInputMessage="1" showErrorMessage="1" sqref="C59:D59 C46:D46 C54:D55 C41:D41 C32:D32 C18:D20 C25:D25 C22:D23 C57:D57"/>
    <dataValidation type="whole" operator="greaterThanOrEqual" allowBlank="1" showInputMessage="1" showErrorMessage="1" sqref="C16:D16">
      <formula1>0</formula1>
    </dataValidation>
  </dataValidations>
  <printOptions/>
  <pageMargins left="0.75" right="0.75" top="1" bottom="1" header="0.5" footer="0.5"/>
  <pageSetup horizontalDpi="600" verticalDpi="600" orientation="portrait" paperSize="9" scale="72" r:id="rId1"/>
  <headerFooter alignWithMargins="0">
    <oddFooter>&amp;R&amp;"Times New Roman,обычный"&amp;8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="80" zoomScaleNormal="80" workbookViewId="0" topLeftCell="A1">
      <selection activeCell="F9" sqref="F9"/>
    </sheetView>
  </sheetViews>
  <sheetFormatPr defaultColWidth="9.140625" defaultRowHeight="12.75"/>
  <cols>
    <col min="1" max="1" width="15.8515625" style="68" customWidth="1"/>
    <col min="2" max="2" width="48.00390625" style="68" customWidth="1"/>
    <col min="3" max="3" width="18.28125" style="68" customWidth="1"/>
    <col min="4" max="4" width="18.57421875" style="68" customWidth="1"/>
    <col min="5" max="16384" width="15.8515625" style="68" customWidth="1"/>
  </cols>
  <sheetData>
    <row r="1" spans="1:6" ht="12.75">
      <c r="A1" s="1044" t="str">
        <f>Title!A1</f>
        <v>Приложение 2 к Положению «О периодическом регулятивном отчете микрофинансовой компании», утвержденного</v>
      </c>
      <c r="B1" s="1044"/>
      <c r="C1" s="255"/>
      <c r="E1" s="310"/>
      <c r="F1" s="73"/>
    </row>
    <row r="2" spans="1:6" ht="12.75">
      <c r="A2" s="982" t="str">
        <f>Title!A2</f>
        <v> постановлением Правления Национального банка Кыргызской Республики  № ____ от «____» _________ 20___ года</v>
      </c>
      <c r="B2" s="983"/>
      <c r="C2" s="255"/>
      <c r="D2" s="34"/>
      <c r="E2" s="34"/>
      <c r="F2" s="34"/>
    </row>
    <row r="3" spans="1:6" ht="12.75">
      <c r="A3" s="256"/>
      <c r="E3" s="311"/>
      <c r="F3" s="311"/>
    </row>
    <row r="4" spans="1:4" ht="12.75">
      <c r="A4" s="94"/>
      <c r="B4" s="94"/>
      <c r="C4" s="96"/>
      <c r="D4" s="824" t="s">
        <v>681</v>
      </c>
    </row>
    <row r="5" spans="1:4" ht="12.75">
      <c r="A5" s="94" t="s">
        <v>219</v>
      </c>
      <c r="B5" s="94"/>
      <c r="C5" s="312"/>
      <c r="D5" s="312"/>
    </row>
    <row r="6" spans="1:4" ht="12.75">
      <c r="A6" s="35"/>
      <c r="B6" s="35"/>
      <c r="C6" s="35"/>
      <c r="D6" s="35"/>
    </row>
    <row r="7" spans="1:4" ht="12.75">
      <c r="A7" s="256"/>
      <c r="B7" s="256"/>
      <c r="C7" s="35"/>
      <c r="D7" s="35"/>
    </row>
    <row r="8" spans="1:4" ht="13.5" thickBot="1">
      <c r="A8" s="313" t="s">
        <v>700</v>
      </c>
      <c r="B8" s="258"/>
      <c r="C8" s="256"/>
      <c r="D8" s="35"/>
    </row>
    <row r="9" spans="1:4" ht="13.5" thickBot="1">
      <c r="A9" s="1059" t="s">
        <v>699</v>
      </c>
      <c r="B9" s="1060"/>
      <c r="C9" s="1061"/>
      <c r="D9" s="314" t="s">
        <v>220</v>
      </c>
    </row>
    <row r="10" spans="1:4" ht="27.75" customHeight="1">
      <c r="A10" s="1062" t="s">
        <v>221</v>
      </c>
      <c r="B10" s="1063"/>
      <c r="C10" s="1064"/>
      <c r="D10" s="315">
        <v>0</v>
      </c>
    </row>
    <row r="11" spans="1:4" ht="27.75" customHeight="1">
      <c r="A11" s="1038" t="s">
        <v>222</v>
      </c>
      <c r="B11" s="1039"/>
      <c r="C11" s="1036"/>
      <c r="D11" s="263">
        <v>0</v>
      </c>
    </row>
    <row r="12" spans="1:4" ht="27.75" customHeight="1">
      <c r="A12" s="1038" t="s">
        <v>223</v>
      </c>
      <c r="B12" s="1039"/>
      <c r="C12" s="1036"/>
      <c r="D12" s="263">
        <v>0</v>
      </c>
    </row>
    <row r="13" spans="1:4" ht="12.75">
      <c r="A13" s="1053" t="s">
        <v>224</v>
      </c>
      <c r="B13" s="1054"/>
      <c r="C13" s="1055"/>
      <c r="D13" s="316">
        <v>0</v>
      </c>
    </row>
    <row r="14" spans="1:4" ht="12.75">
      <c r="A14" s="1056" t="s">
        <v>225</v>
      </c>
      <c r="B14" s="1057"/>
      <c r="C14" s="1058"/>
      <c r="D14" s="264">
        <v>0</v>
      </c>
    </row>
    <row r="15" spans="1:4" ht="12.75">
      <c r="A15" s="1029" t="s">
        <v>226</v>
      </c>
      <c r="B15" s="1030"/>
      <c r="C15" s="1034"/>
      <c r="D15" s="264"/>
    </row>
    <row r="16" spans="1:4" ht="12.75">
      <c r="A16" s="1029" t="s">
        <v>227</v>
      </c>
      <c r="B16" s="1030"/>
      <c r="C16" s="1034"/>
      <c r="D16" s="264"/>
    </row>
    <row r="17" spans="1:4" ht="12.75">
      <c r="A17" s="1029" t="s">
        <v>228</v>
      </c>
      <c r="B17" s="1030"/>
      <c r="C17" s="1034"/>
      <c r="D17" s="264"/>
    </row>
    <row r="18" spans="1:4" ht="12.75">
      <c r="A18" s="1029" t="s">
        <v>229</v>
      </c>
      <c r="B18" s="1030"/>
      <c r="C18" s="1034"/>
      <c r="D18" s="264"/>
    </row>
    <row r="19" spans="1:4" ht="12.75">
      <c r="A19" s="1029" t="s">
        <v>230</v>
      </c>
      <c r="B19" s="1030"/>
      <c r="C19" s="1034"/>
      <c r="D19" s="264"/>
    </row>
    <row r="20" spans="1:4" ht="12.75">
      <c r="A20" s="1029" t="s">
        <v>231</v>
      </c>
      <c r="B20" s="1030"/>
      <c r="C20" s="1034"/>
      <c r="D20" s="264">
        <v>0</v>
      </c>
    </row>
    <row r="21" spans="1:4" ht="27.75" customHeight="1">
      <c r="A21" s="1038" t="s">
        <v>232</v>
      </c>
      <c r="B21" s="1039"/>
      <c r="C21" s="1036"/>
      <c r="D21" s="264">
        <v>0</v>
      </c>
    </row>
    <row r="22" spans="1:4" ht="12.75">
      <c r="A22" s="1029" t="s">
        <v>233</v>
      </c>
      <c r="B22" s="1030"/>
      <c r="C22" s="1034"/>
      <c r="D22" s="264">
        <v>0</v>
      </c>
    </row>
    <row r="23" spans="1:4" ht="12.75">
      <c r="A23" s="1029" t="s">
        <v>234</v>
      </c>
      <c r="B23" s="1030"/>
      <c r="C23" s="1034"/>
      <c r="D23" s="264">
        <v>0</v>
      </c>
    </row>
    <row r="24" spans="1:4" ht="28.5" customHeight="1">
      <c r="A24" s="1038" t="s">
        <v>235</v>
      </c>
      <c r="B24" s="1039"/>
      <c r="C24" s="1036"/>
      <c r="D24" s="264">
        <v>0</v>
      </c>
    </row>
    <row r="25" spans="1:4" ht="31.5" customHeight="1" thickBot="1">
      <c r="A25" s="1050" t="s">
        <v>236</v>
      </c>
      <c r="B25" s="1051"/>
      <c r="C25" s="1052"/>
      <c r="D25" s="317">
        <f>SUM(D12,D13,D14,D15,D24,)-SUM(D20:D23)</f>
        <v>0</v>
      </c>
    </row>
    <row r="26" spans="1:4" ht="12.75">
      <c r="A26" s="94"/>
      <c r="B26" s="94"/>
      <c r="C26" s="96" t="s">
        <v>8</v>
      </c>
      <c r="D26" s="35"/>
    </row>
    <row r="27" spans="1:4" ht="12.75">
      <c r="A27" s="94"/>
      <c r="B27" s="94"/>
      <c r="C27" s="96"/>
      <c r="D27" s="35"/>
    </row>
    <row r="28" spans="1:4" ht="12.75">
      <c r="A28" s="3" t="s">
        <v>237</v>
      </c>
      <c r="B28" s="3"/>
      <c r="C28" s="35"/>
      <c r="D28" s="35"/>
    </row>
    <row r="29" spans="1:4" ht="12.75">
      <c r="A29" s="35"/>
      <c r="B29" s="35"/>
      <c r="C29" s="35"/>
      <c r="D29" s="35"/>
    </row>
    <row r="30" spans="1:4" ht="12.75">
      <c r="A30" s="3" t="s">
        <v>134</v>
      </c>
      <c r="B30" s="35"/>
      <c r="C30" s="35"/>
      <c r="D30" s="35"/>
    </row>
    <row r="31" spans="1:4" ht="12.75">
      <c r="A31" s="35"/>
      <c r="B31" s="35"/>
      <c r="C31" s="35"/>
      <c r="D31" s="35"/>
    </row>
  </sheetData>
  <mergeCells count="18">
    <mergeCell ref="A13:C13"/>
    <mergeCell ref="A1:B1"/>
    <mergeCell ref="A24:C24"/>
    <mergeCell ref="A14:C14"/>
    <mergeCell ref="A9:C9"/>
    <mergeCell ref="A10:C10"/>
    <mergeCell ref="A11:C11"/>
    <mergeCell ref="A12:C12"/>
    <mergeCell ref="A15:C15"/>
    <mergeCell ref="A17:C17"/>
    <mergeCell ref="A18:C18"/>
    <mergeCell ref="A16:C16"/>
    <mergeCell ref="A19:C19"/>
    <mergeCell ref="A25:C25"/>
    <mergeCell ref="A20:C20"/>
    <mergeCell ref="A21:C21"/>
    <mergeCell ref="A22:C22"/>
    <mergeCell ref="A23:C23"/>
  </mergeCells>
  <conditionalFormatting sqref="D25">
    <cfRule type="cellIs" priority="1" dxfId="0" operator="notEqual" stopIfTrue="1">
      <formula>TOTCAP</formula>
    </cfRule>
  </conditionalFormatting>
  <printOptions/>
  <pageMargins left="0.75" right="0.75" top="1" bottom="1" header="0.5" footer="0.5"/>
  <pageSetup horizontalDpi="600" verticalDpi="600" orientation="portrait" paperSize="9" scale="78" r:id="rId1"/>
  <headerFooter alignWithMargins="0">
    <oddFooter>&amp;R&amp;"Times New Roman,обычный"&amp;7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F11" sqref="F11"/>
    </sheetView>
  </sheetViews>
  <sheetFormatPr defaultColWidth="9.140625" defaultRowHeight="12.75"/>
  <cols>
    <col min="2" max="2" width="28.28125" style="0" customWidth="1"/>
    <col min="3" max="3" width="23.28125" style="0" customWidth="1"/>
    <col min="4" max="4" width="26.00390625" style="0" customWidth="1"/>
  </cols>
  <sheetData>
    <row r="1" spans="1:5" ht="12.75">
      <c r="A1" s="979" t="str">
        <f>Title!A1</f>
        <v>Приложение 2 к Положению «О периодическом регулятивном отчете микрофинансовой компании», утвержденного</v>
      </c>
      <c r="B1" s="980"/>
      <c r="C1" s="978"/>
      <c r="D1" s="984"/>
      <c r="E1" s="984"/>
    </row>
    <row r="2" spans="1:5" ht="12.75">
      <c r="A2" s="985" t="str">
        <f>Title!A2</f>
        <v> постановлением Правления Национального банка Кыргызской Республики  № ____ от «____» _________ 20___ года</v>
      </c>
      <c r="B2" s="986"/>
      <c r="C2" s="986"/>
      <c r="D2" s="986"/>
      <c r="E2" s="984"/>
    </row>
    <row r="3" spans="1:4" ht="12.75">
      <c r="A3" s="94"/>
      <c r="B3" s="94"/>
      <c r="C3" s="96"/>
      <c r="D3" s="824" t="s">
        <v>681</v>
      </c>
    </row>
    <row r="4" spans="1:4" ht="12.75">
      <c r="A4" s="94" t="s">
        <v>219</v>
      </c>
      <c r="B4" s="94"/>
      <c r="C4" s="312"/>
      <c r="D4" s="312"/>
    </row>
    <row r="6" spans="1:4" ht="12.75">
      <c r="A6" s="318" t="s">
        <v>238</v>
      </c>
      <c r="B6" s="303"/>
      <c r="C6" s="303"/>
      <c r="D6" s="35"/>
    </row>
    <row r="7" spans="1:4" ht="12.75">
      <c r="A7" s="319"/>
      <c r="B7" s="319"/>
      <c r="C7" s="320" t="s">
        <v>239</v>
      </c>
      <c r="D7" s="35"/>
    </row>
    <row r="8" spans="1:4" ht="12.75">
      <c r="A8" s="1066" t="s">
        <v>240</v>
      </c>
      <c r="B8" s="1066"/>
      <c r="C8" s="321" t="s">
        <v>241</v>
      </c>
      <c r="D8" s="321" t="s">
        <v>242</v>
      </c>
    </row>
    <row r="9" spans="1:4" ht="12.75">
      <c r="A9" s="1066">
        <v>1</v>
      </c>
      <c r="B9" s="1066"/>
      <c r="C9" s="322">
        <v>2</v>
      </c>
      <c r="D9" s="322">
        <v>3</v>
      </c>
    </row>
    <row r="10" spans="1:4" ht="12.75">
      <c r="A10" s="1065" t="s">
        <v>243</v>
      </c>
      <c r="B10" s="1065"/>
      <c r="C10" s="263">
        <v>0</v>
      </c>
      <c r="D10" s="263">
        <v>0</v>
      </c>
    </row>
    <row r="11" spans="1:4" ht="12.75">
      <c r="A11" s="1065" t="s">
        <v>244</v>
      </c>
      <c r="B11" s="1065"/>
      <c r="C11" s="263">
        <f>C13+C14</f>
        <v>0</v>
      </c>
      <c r="D11" s="263">
        <f>D13+D14</f>
        <v>0</v>
      </c>
    </row>
    <row r="12" spans="1:4" ht="12.75">
      <c r="A12" s="1042" t="s">
        <v>245</v>
      </c>
      <c r="B12" s="1042"/>
      <c r="C12" s="263"/>
      <c r="D12" s="263"/>
    </row>
    <row r="13" spans="1:4" ht="12.75">
      <c r="A13" s="1042" t="s">
        <v>246</v>
      </c>
      <c r="B13" s="1042"/>
      <c r="C13" s="263">
        <v>0</v>
      </c>
      <c r="D13" s="263">
        <v>0</v>
      </c>
    </row>
    <row r="14" spans="1:4" ht="12.75">
      <c r="A14" s="1042" t="s">
        <v>247</v>
      </c>
      <c r="B14" s="1042"/>
      <c r="C14" s="263">
        <v>0</v>
      </c>
      <c r="D14" s="263">
        <v>0</v>
      </c>
    </row>
    <row r="15" spans="1:4" ht="24" customHeight="1">
      <c r="A15" s="1035" t="s">
        <v>248</v>
      </c>
      <c r="B15" s="1036"/>
      <c r="C15" s="263">
        <v>0</v>
      </c>
      <c r="D15" s="263">
        <v>0</v>
      </c>
    </row>
    <row r="16" spans="1:4" ht="12.75">
      <c r="A16" s="323"/>
      <c r="B16" s="318"/>
      <c r="C16" s="324"/>
      <c r="D16" s="35"/>
    </row>
    <row r="17" spans="1:4" ht="12.75">
      <c r="A17" s="3" t="s">
        <v>50</v>
      </c>
      <c r="B17" s="3"/>
      <c r="C17" s="35"/>
      <c r="D17" s="35"/>
    </row>
    <row r="18" spans="1:4" ht="12.75">
      <c r="A18" s="35"/>
      <c r="B18" s="35"/>
      <c r="C18" s="35"/>
      <c r="D18" s="35"/>
    </row>
    <row r="19" spans="1:4" ht="12.75">
      <c r="A19" s="3" t="s">
        <v>50</v>
      </c>
      <c r="B19" s="35"/>
      <c r="C19" s="35"/>
      <c r="D19" s="35"/>
    </row>
    <row r="20" spans="1:4" ht="12.75">
      <c r="A20" s="3"/>
      <c r="B20" s="35"/>
      <c r="C20" s="35"/>
      <c r="D20" s="35"/>
    </row>
  </sheetData>
  <mergeCells count="8">
    <mergeCell ref="A9:B9"/>
    <mergeCell ref="A8:B8"/>
    <mergeCell ref="A14:B14"/>
    <mergeCell ref="A15:B15"/>
    <mergeCell ref="A10:B10"/>
    <mergeCell ref="A11:B11"/>
    <mergeCell ref="A12:B12"/>
    <mergeCell ref="A13:B13"/>
  </mergeCells>
  <conditionalFormatting sqref="C6">
    <cfRule type="cellIs" priority="1" dxfId="0" operator="notEqual" stopIfTrue="1">
      <formula>TOTCAP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Roman,обычный"&amp;7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nasanalieva</dc:creator>
  <cp:keywords/>
  <dc:description/>
  <cp:lastModifiedBy>ajorobekova</cp:lastModifiedBy>
  <cp:lastPrinted>2012-01-28T11:06:02Z</cp:lastPrinted>
  <dcterms:created xsi:type="dcterms:W3CDTF">2011-12-01T04:21:07Z</dcterms:created>
  <dcterms:modified xsi:type="dcterms:W3CDTF">2012-02-15T05:29:01Z</dcterms:modified>
  <cp:category/>
  <cp:version/>
  <cp:contentType/>
  <cp:contentStatus/>
</cp:coreProperties>
</file>