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transactions'!$A$23:$G$51</definedName>
    <definedName name="_xlnm.Print_Area" localSheetId="2">'T-bills, interbank credit'!$A$1:$H$25</definedName>
  </definedNames>
  <calcPr fullCalcOnLoad="1"/>
</workbook>
</file>

<file path=xl/sharedStrings.xml><?xml version="1.0" encoding="utf-8"?>
<sst xmlns="http://schemas.openxmlformats.org/spreadsheetml/2006/main" count="667" uniqueCount="108">
  <si>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</si>
  <si>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</si>
  <si>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</si>
  <si>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</si>
  <si>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</si>
  <si>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</si>
  <si>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February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</si>
  <si>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</si>
  <si>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</si>
  <si>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</si>
  <si>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</si>
  <si>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</si>
  <si>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</si>
  <si>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</si>
  <si>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</si>
  <si>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</si>
  <si>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</si>
  <si>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</si>
  <si>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</si>
  <si>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</si>
  <si>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</si>
  <si>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</si>
  <si>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</si>
  <si>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</si>
  <si>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</si>
  <si>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2013</t>
  </si>
  <si>
    <t>Feb 2013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</si>
  <si>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</si>
  <si>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</si>
  <si>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</si>
  <si>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</si>
  <si>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</si>
  <si>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</si>
  <si>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</si>
  <si>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</si>
  <si>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</si>
  <si>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</si>
  <si>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</si>
  <si>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</si>
  <si>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</si>
  <si>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</si>
  <si>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open market (for the period)</t>
  </si>
  <si>
    <t>(mln. of soms / percent)</t>
  </si>
  <si>
    <t xml:space="preserve">Total volume of transactions </t>
  </si>
  <si>
    <t>REPO transactions</t>
  </si>
  <si>
    <t>purchase</t>
  </si>
  <si>
    <t>sale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</si>
  <si>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</si>
  <si>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</si>
  <si>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</si>
  <si>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</si>
  <si>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</si>
  <si>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</si>
  <si>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</si>
  <si>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</si>
  <si>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</si>
  <si>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</si>
  <si>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</si>
  <si>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Growth for the year</t>
  </si>
  <si>
    <t>Jan - Feb 2013</t>
  </si>
  <si>
    <t>Jan - Feb 2014</t>
  </si>
  <si>
    <t>Table 6.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</si>
  <si>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</si>
  <si>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</si>
  <si>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</si>
  <si>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</si>
  <si>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</si>
  <si>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</si>
  <si>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</si>
  <si>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</si>
  <si>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</si>
  <si>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7.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</si>
  <si>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</si>
  <si>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</si>
  <si>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</si>
  <si>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</si>
  <si>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</si>
  <si>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</si>
  <si>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</si>
  <si>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</si>
  <si>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</si>
  <si>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</si>
  <si>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</si>
  <si>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8.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</si>
  <si>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</si>
  <si>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</si>
  <si>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</si>
  <si>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</si>
  <si>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</si>
  <si>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</si>
  <si>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</si>
  <si>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</si>
  <si>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</si>
  <si>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</si>
  <si>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</si>
  <si>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</si>
  <si>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9. The volume of transactions at the interbank credit market (for the period)</t>
  </si>
  <si>
    <t>Total volume</t>
  </si>
  <si>
    <t xml:space="preserve">Table 10.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</si>
  <si>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</si>
  <si>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</si>
  <si>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</si>
  <si>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</si>
  <si>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</si>
  <si>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</si>
  <si>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</si>
  <si>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11.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</si>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</sst>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216" fontId="6" fillId="0" borderId="0" xfId="0" applyNumberFormat="1" applyFont="1" applyFill="1" applyAlignment="1">
      <alignment horizontal="right" vertical="center"/>
    </xf>
    <xf numFmtId="216" fontId="3" fillId="0" borderId="0" xfId="0" applyNumberFormat="1" applyFont="1" applyFill="1" applyAlignment="1">
      <alignment horizontal="right" vertical="center"/>
    </xf>
    <xf numFmtId="216" fontId="3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202953"/>
        <c:axId val="61499986"/>
      </c:lineChart>
      <c:catAx>
        <c:axId val="2920295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99986"/>
        <c:crosses val="autoZero"/>
        <c:auto val="0"/>
        <c:lblOffset val="100"/>
        <c:tickLblSkip val="1"/>
        <c:noMultiLvlLbl val="0"/>
      </c:catAx>
      <c:valAx>
        <c:axId val="6149998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0295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8986055"/>
        <c:axId val="6111244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986055"/>
        <c:axId val="6111244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141121"/>
        <c:axId val="51161226"/>
      </c:line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12448"/>
        <c:crosses val="autoZero"/>
        <c:auto val="0"/>
        <c:lblOffset val="100"/>
        <c:tickLblSkip val="1"/>
        <c:noMultiLvlLbl val="0"/>
      </c:catAx>
      <c:valAx>
        <c:axId val="611124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86055"/>
        <c:crossesAt val="1"/>
        <c:crossBetween val="between"/>
        <c:dispUnits/>
        <c:majorUnit val="1"/>
      </c:valAx>
      <c:catAx>
        <c:axId val="13141121"/>
        <c:scaling>
          <c:orientation val="minMax"/>
        </c:scaling>
        <c:axPos val="b"/>
        <c:delete val="1"/>
        <c:majorTickMark val="out"/>
        <c:minorTickMark val="none"/>
        <c:tickLblPos val="none"/>
        <c:crossAx val="51161226"/>
        <c:crosses val="autoZero"/>
        <c:auto val="0"/>
        <c:lblOffset val="100"/>
        <c:tickLblSkip val="1"/>
        <c:noMultiLvlLbl val="0"/>
      </c:catAx>
      <c:valAx>
        <c:axId val="5116122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4112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7797851"/>
        <c:axId val="5041861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797851"/>
        <c:axId val="50418612"/>
      </c:lineChart>
      <c:catAx>
        <c:axId val="577978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978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16628963"/>
        <c:axId val="15442940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28963"/>
        <c:axId val="15442940"/>
      </c:lineChart>
      <c:catAx>
        <c:axId val="166289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42940"/>
        <c:crosses val="autoZero"/>
        <c:auto val="1"/>
        <c:lblOffset val="100"/>
        <c:tickLblSkip val="1"/>
        <c:noMultiLvlLbl val="0"/>
      </c:catAx>
      <c:valAx>
        <c:axId val="154429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289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768733"/>
        <c:axId val="42918598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723063"/>
        <c:axId val="53854384"/>
      </c:lineChart>
      <c:catAx>
        <c:axId val="476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18598"/>
        <c:crosses val="autoZero"/>
        <c:auto val="1"/>
        <c:lblOffset val="100"/>
        <c:tickLblSkip val="1"/>
        <c:noMultiLvlLbl val="0"/>
      </c:catAx>
      <c:valAx>
        <c:axId val="429185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8733"/>
        <c:crossesAt val="1"/>
        <c:crossBetween val="between"/>
        <c:dispUnits/>
        <c:majorUnit val="400"/>
      </c:valAx>
      <c:catAx>
        <c:axId val="50723063"/>
        <c:scaling>
          <c:orientation val="minMax"/>
        </c:scaling>
        <c:axPos val="b"/>
        <c:delete val="1"/>
        <c:majorTickMark val="out"/>
        <c:minorTickMark val="none"/>
        <c:tickLblPos val="none"/>
        <c:crossAx val="53854384"/>
        <c:crosses val="autoZero"/>
        <c:auto val="1"/>
        <c:lblOffset val="100"/>
        <c:tickLblSkip val="1"/>
        <c:noMultiLvlLbl val="0"/>
      </c:catAx>
      <c:valAx>
        <c:axId val="5385438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2306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927409"/>
        <c:axId val="1289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927409"/>
        <c:axId val="128954"/>
      </c:lineChart>
      <c:catAx>
        <c:axId val="149274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954"/>
        <c:crosses val="autoZero"/>
        <c:auto val="1"/>
        <c:lblOffset val="100"/>
        <c:tickLblSkip val="1"/>
        <c:noMultiLvlLbl val="0"/>
      </c:catAx>
      <c:valAx>
        <c:axId val="1289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274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60587"/>
        <c:axId val="1044528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60587"/>
        <c:axId val="10445284"/>
      </c:lineChart>
      <c:catAx>
        <c:axId val="11605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45284"/>
        <c:crosses val="autoZero"/>
        <c:auto val="1"/>
        <c:lblOffset val="100"/>
        <c:tickLblSkip val="1"/>
        <c:noMultiLvlLbl val="0"/>
      </c:catAx>
      <c:valAx>
        <c:axId val="104452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05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898693"/>
        <c:axId val="4076164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898693"/>
        <c:axId val="40761646"/>
      </c:lineChart>
      <c:catAx>
        <c:axId val="268986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61646"/>
        <c:crosses val="autoZero"/>
        <c:auto val="1"/>
        <c:lblOffset val="100"/>
        <c:tickLblSkip val="1"/>
        <c:noMultiLvlLbl val="0"/>
      </c:catAx>
      <c:valAx>
        <c:axId val="407616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986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1310495"/>
        <c:axId val="1335900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310495"/>
        <c:axId val="13359000"/>
      </c:lineChart>
      <c:catAx>
        <c:axId val="313104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59000"/>
        <c:crosses val="autoZero"/>
        <c:auto val="1"/>
        <c:lblOffset val="100"/>
        <c:tickLblSkip val="1"/>
        <c:noMultiLvlLbl val="0"/>
      </c:catAx>
      <c:valAx>
        <c:axId val="133590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104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122137"/>
        <c:axId val="8337186"/>
      </c:lineChart>
      <c:catAx>
        <c:axId val="5312213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7186"/>
        <c:crosses val="autoZero"/>
        <c:auto val="0"/>
        <c:lblOffset val="100"/>
        <c:tickLblSkip val="1"/>
        <c:noMultiLvlLbl val="0"/>
      </c:catAx>
      <c:valAx>
        <c:axId val="833718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213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7925811"/>
        <c:axId val="422343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8010925"/>
        <c:axId val="6554006"/>
      </c:lineChart>
      <c:catAx>
        <c:axId val="79258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3436"/>
        <c:crosses val="autoZero"/>
        <c:auto val="0"/>
        <c:lblOffset val="100"/>
        <c:tickLblSkip val="5"/>
        <c:noMultiLvlLbl val="0"/>
      </c:catAx>
      <c:valAx>
        <c:axId val="422343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811"/>
        <c:crossesAt val="1"/>
        <c:crossBetween val="between"/>
        <c:dispUnits/>
        <c:majorUnit val="2000"/>
        <c:minorUnit val="100"/>
      </c:valAx>
      <c:catAx>
        <c:axId val="38010925"/>
        <c:scaling>
          <c:orientation val="minMax"/>
        </c:scaling>
        <c:axPos val="b"/>
        <c:delete val="1"/>
        <c:majorTickMark val="out"/>
        <c:minorTickMark val="none"/>
        <c:tickLblPos val="none"/>
        <c:crossAx val="6554006"/>
        <c:crossesAt val="39"/>
        <c:auto val="0"/>
        <c:lblOffset val="100"/>
        <c:tickLblSkip val="1"/>
        <c:noMultiLvlLbl val="0"/>
      </c:catAx>
      <c:valAx>
        <c:axId val="655400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1092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386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3" sqref="M33"/>
    </sheetView>
  </sheetViews>
  <sheetFormatPr defaultColWidth="8.00390625" defaultRowHeight="12.75"/>
  <cols>
    <col min="1" max="1" width="33.75390625" style="18" customWidth="1"/>
    <col min="2" max="5" width="10.75390625" style="18" customWidth="1"/>
    <col min="6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38" t="s">
        <v>5</v>
      </c>
      <c r="B1" s="138"/>
      <c r="C1" s="138"/>
      <c r="D1" s="138"/>
      <c r="E1" s="138"/>
      <c r="F1" s="138"/>
      <c r="G1" s="138"/>
      <c r="H1" s="121"/>
      <c r="I1" s="121"/>
      <c r="J1" s="121"/>
      <c r="K1" s="121"/>
      <c r="L1" s="121"/>
      <c r="M1" s="121"/>
      <c r="N1" s="121"/>
      <c r="O1" s="121"/>
      <c r="P1" s="50"/>
      <c r="Q1" s="50"/>
      <c r="R1" s="50"/>
      <c r="S1" s="50"/>
      <c r="T1" s="50"/>
      <c r="U1" s="50"/>
      <c r="V1" s="50"/>
      <c r="W1" s="50"/>
    </row>
    <row r="2" spans="1:23" ht="15.75">
      <c r="A2" s="139" t="s">
        <v>6</v>
      </c>
      <c r="B2" s="139"/>
      <c r="C2" s="139"/>
      <c r="D2" s="139"/>
      <c r="E2" s="139"/>
      <c r="F2" s="139"/>
      <c r="G2" s="139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4" ht="15" customHeight="1">
      <c r="A4" s="39" t="s">
        <v>7</v>
      </c>
      <c r="B4" s="17"/>
      <c r="C4" s="17"/>
      <c r="D4" s="17"/>
    </row>
    <row r="5" spans="1:8" ht="15" customHeight="1">
      <c r="A5" s="131" t="s">
        <v>8</v>
      </c>
      <c r="B5" s="21"/>
      <c r="C5" s="21"/>
      <c r="D5" s="21"/>
      <c r="E5" s="22"/>
      <c r="F5" s="23"/>
      <c r="G5" s="23"/>
      <c r="H5" s="23"/>
    </row>
    <row r="6" spans="1:5" s="26" customFormat="1" ht="26.25" customHeight="1">
      <c r="A6" s="51"/>
      <c r="B6" s="132">
        <v>2012</v>
      </c>
      <c r="C6" s="132">
        <v>2013</v>
      </c>
      <c r="D6" s="52" t="s">
        <v>16</v>
      </c>
      <c r="E6" s="52" t="s">
        <v>17</v>
      </c>
    </row>
    <row r="7" spans="1:9" ht="26.25" customHeight="1">
      <c r="A7" s="28" t="s">
        <v>9</v>
      </c>
      <c r="B7" s="141">
        <v>-0.09999999999999432</v>
      </c>
      <c r="C7" s="99">
        <v>10.5</v>
      </c>
      <c r="D7" s="99">
        <v>9.1</v>
      </c>
      <c r="E7" s="99">
        <v>5.9</v>
      </c>
      <c r="F7" s="18"/>
      <c r="G7" s="18"/>
      <c r="H7" s="18"/>
      <c r="I7" s="18"/>
    </row>
    <row r="8" spans="1:9" ht="26.25" customHeight="1">
      <c r="A8" s="28" t="s">
        <v>10</v>
      </c>
      <c r="B8" s="66">
        <v>107.5</v>
      </c>
      <c r="C8" s="66">
        <v>103.96993473357605</v>
      </c>
      <c r="D8" s="66">
        <v>100.5</v>
      </c>
      <c r="E8" s="66">
        <v>101.2</v>
      </c>
      <c r="F8" s="18"/>
      <c r="G8" s="18"/>
      <c r="H8" s="18"/>
      <c r="I8" s="18"/>
    </row>
    <row r="9" spans="1:9" ht="26.25" customHeight="1">
      <c r="A9" s="28" t="s">
        <v>11</v>
      </c>
      <c r="B9" s="67" t="s">
        <v>0</v>
      </c>
      <c r="C9" s="67" t="s">
        <v>0</v>
      </c>
      <c r="D9" s="66">
        <v>100.5</v>
      </c>
      <c r="E9" s="66">
        <v>100.77725036945525</v>
      </c>
      <c r="F9" s="18"/>
      <c r="G9" s="18"/>
      <c r="H9" s="18"/>
      <c r="I9" s="18"/>
    </row>
    <row r="10" spans="1:9" ht="26.25" customHeight="1">
      <c r="A10" s="28" t="s">
        <v>12</v>
      </c>
      <c r="B10" s="67">
        <v>2.64</v>
      </c>
      <c r="C10" s="67">
        <v>4.17</v>
      </c>
      <c r="D10" s="67">
        <v>4.11</v>
      </c>
      <c r="E10" s="67">
        <v>4.47</v>
      </c>
      <c r="F10" s="18"/>
      <c r="G10" s="18"/>
      <c r="H10" s="18"/>
      <c r="I10" s="18"/>
    </row>
    <row r="11" spans="1:9" ht="26.25" customHeight="1">
      <c r="A11" s="28" t="s">
        <v>13</v>
      </c>
      <c r="B11" s="100">
        <v>47.4012</v>
      </c>
      <c r="C11" s="100">
        <v>49.247</v>
      </c>
      <c r="D11" s="100">
        <v>50.4158</v>
      </c>
      <c r="E11" s="100">
        <v>52.4359</v>
      </c>
      <c r="F11" s="18"/>
      <c r="G11" s="18"/>
      <c r="H11" s="18"/>
      <c r="I11" s="18"/>
    </row>
    <row r="12" spans="1:5" s="24" customFormat="1" ht="26.25" customHeight="1">
      <c r="A12" s="28" t="s">
        <v>14</v>
      </c>
      <c r="B12" s="101">
        <v>1.9716164673537975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</row>
    <row r="13" spans="1:5" s="24" customFormat="1" ht="26.25" customHeight="1">
      <c r="A13" s="28" t="s">
        <v>15</v>
      </c>
      <c r="B13" s="101" t="s">
        <v>0</v>
      </c>
      <c r="C13" s="101" t="s">
        <v>0</v>
      </c>
      <c r="D13" s="101" t="s">
        <v>0</v>
      </c>
      <c r="E13" s="101">
        <f>E11/D11*100-100</f>
        <v>4.006878795933019</v>
      </c>
    </row>
    <row r="14" spans="1:23" s="24" customFormat="1" ht="15" customHeight="1">
      <c r="A14" s="29"/>
      <c r="B14" s="47"/>
      <c r="C14" s="73"/>
      <c r="D14" s="73"/>
      <c r="E14" s="80"/>
      <c r="F14" s="77"/>
      <c r="G14" s="77"/>
      <c r="H14" s="77"/>
      <c r="I14" s="77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133" t="s">
        <v>18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81"/>
      <c r="Y15" s="81"/>
      <c r="Z15" s="81"/>
    </row>
    <row r="16" spans="1:23" s="24" customFormat="1" ht="12.75" customHeight="1">
      <c r="A16" s="131" t="s">
        <v>19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1" s="24" customFormat="1" ht="42">
      <c r="A17" s="53"/>
      <c r="B17" s="132">
        <v>2012</v>
      </c>
      <c r="C17" s="52" t="s">
        <v>25</v>
      </c>
      <c r="D17" s="52" t="s">
        <v>26</v>
      </c>
      <c r="E17" s="132">
        <v>2013</v>
      </c>
      <c r="F17" s="52" t="s">
        <v>16</v>
      </c>
      <c r="G17" s="52" t="s">
        <v>17</v>
      </c>
      <c r="H17" s="55" t="s">
        <v>27</v>
      </c>
      <c r="I17" s="55" t="s">
        <v>28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24" customFormat="1" ht="13.5" customHeight="1">
      <c r="A18" s="28" t="s">
        <v>20</v>
      </c>
      <c r="B18" s="67">
        <v>58252.1681</v>
      </c>
      <c r="C18" s="67">
        <v>54724.7683</v>
      </c>
      <c r="D18" s="67">
        <v>55525.9263</v>
      </c>
      <c r="E18" s="67">
        <v>66954.15370000001</v>
      </c>
      <c r="F18" s="67">
        <v>62551.1424</v>
      </c>
      <c r="G18" s="67">
        <v>60286.2436</v>
      </c>
      <c r="H18" s="142">
        <f>G18-F18</f>
        <v>-2264.8987999999954</v>
      </c>
      <c r="I18" s="142">
        <f>G18-E18</f>
        <v>-6667.910100000008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4" customFormat="1" ht="13.5" customHeight="1">
      <c r="A19" s="28" t="s">
        <v>21</v>
      </c>
      <c r="B19" s="67">
        <v>64488.814</v>
      </c>
      <c r="C19" s="67">
        <v>62574.4443</v>
      </c>
      <c r="D19" s="67">
        <v>62117.174</v>
      </c>
      <c r="E19" s="67">
        <v>73139.397</v>
      </c>
      <c r="F19" s="67">
        <v>70525.0811</v>
      </c>
      <c r="G19" s="67">
        <v>66721.2049</v>
      </c>
      <c r="H19" s="142">
        <f>G19-F19</f>
        <v>-3803.876199999999</v>
      </c>
      <c r="I19" s="142">
        <f>G19-E19</f>
        <v>-6418.1921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4" customFormat="1" ht="13.5" customHeight="1">
      <c r="A20" s="28" t="s">
        <v>22</v>
      </c>
      <c r="B20" s="67">
        <v>98482.85660418001</v>
      </c>
      <c r="C20" s="67">
        <v>98145.31192302</v>
      </c>
      <c r="D20" s="67">
        <v>97564.20363517001</v>
      </c>
      <c r="E20" s="67">
        <v>120903.44435374001</v>
      </c>
      <c r="F20" s="67">
        <v>120157.38573380998</v>
      </c>
      <c r="G20" s="67">
        <v>117487.35556019</v>
      </c>
      <c r="H20" s="142">
        <f>G20-F20</f>
        <v>-2670.0301736199763</v>
      </c>
      <c r="I20" s="142">
        <f>G20-E20</f>
        <v>-3416.088793550007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4" customFormat="1" ht="13.5" customHeight="1">
      <c r="A21" s="57" t="s">
        <v>23</v>
      </c>
      <c r="B21" s="92">
        <v>28.430139408352723</v>
      </c>
      <c r="C21" s="92">
        <v>28.83608889872838</v>
      </c>
      <c r="D21" s="92">
        <v>29.168133540727414</v>
      </c>
      <c r="E21" s="92">
        <v>30.816069552797714</v>
      </c>
      <c r="F21" s="92">
        <v>31.230078159019133</v>
      </c>
      <c r="G21" s="92">
        <v>29.89017076410671</v>
      </c>
      <c r="H21" s="85"/>
      <c r="I21" s="8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s="24" customFormat="1" ht="6" customHeight="1">
      <c r="A22" s="57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40" t="s">
        <v>24</v>
      </c>
      <c r="B23" s="140"/>
      <c r="C23" s="140"/>
      <c r="D23" s="140"/>
      <c r="E23" s="140"/>
      <c r="F23" s="140"/>
      <c r="G23" s="140"/>
      <c r="H23" s="140"/>
      <c r="I23" s="140"/>
      <c r="J23" s="57"/>
      <c r="K23" s="57"/>
      <c r="L23" s="57"/>
      <c r="M23" s="57"/>
      <c r="N23" s="57"/>
      <c r="O23" s="57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7"/>
      <c r="F24" s="96"/>
      <c r="G24" s="96"/>
      <c r="I24" s="103"/>
    </row>
    <row r="25" spans="1:8" s="34" customFormat="1" ht="15" customHeight="1">
      <c r="A25" s="33" t="s">
        <v>29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30</v>
      </c>
      <c r="B26" s="37"/>
      <c r="C26" s="38"/>
      <c r="D26" s="38"/>
      <c r="E26" s="38"/>
      <c r="F26" s="45"/>
      <c r="G26" s="45"/>
      <c r="H26" s="46"/>
    </row>
    <row r="27" spans="1:21" s="34" customFormat="1" ht="42">
      <c r="A27" s="53"/>
      <c r="B27" s="132">
        <v>2012</v>
      </c>
      <c r="C27" s="52" t="s">
        <v>25</v>
      </c>
      <c r="D27" s="52" t="s">
        <v>26</v>
      </c>
      <c r="E27" s="132">
        <v>2013</v>
      </c>
      <c r="F27" s="52" t="s">
        <v>16</v>
      </c>
      <c r="G27" s="52" t="s">
        <v>17</v>
      </c>
      <c r="H27" s="55" t="s">
        <v>27</v>
      </c>
      <c r="I27" s="55" t="s">
        <v>28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35" customFormat="1" ht="26.25" customHeight="1">
      <c r="A28" s="28" t="s">
        <v>31</v>
      </c>
      <c r="B28" s="89">
        <v>2066.5862063271197</v>
      </c>
      <c r="C28" s="89">
        <v>2070.052303780345</v>
      </c>
      <c r="D28" s="89">
        <v>2058.62497641816</v>
      </c>
      <c r="E28" s="89">
        <v>2238.35003959054</v>
      </c>
      <c r="F28" s="89">
        <v>2212.23637104119</v>
      </c>
      <c r="G28" s="89">
        <v>2095.96100099175</v>
      </c>
      <c r="H28" s="142">
        <f>G28-F28</f>
        <v>-116.27537004943997</v>
      </c>
      <c r="I28" s="142">
        <f>G28-E28</f>
        <v>-142.38903859878974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93" t="s">
        <v>32</v>
      </c>
      <c r="B30" s="1"/>
    </row>
    <row r="31" spans="2:4" s="2" customFormat="1" ht="12.75" customHeight="1">
      <c r="B31" s="18"/>
      <c r="C31" s="18"/>
      <c r="D31" s="18"/>
    </row>
    <row r="32" spans="1:21" s="2" customFormat="1" ht="42">
      <c r="A32" s="56"/>
      <c r="B32" s="132">
        <v>2012</v>
      </c>
      <c r="C32" s="52" t="s">
        <v>25</v>
      </c>
      <c r="D32" s="52" t="s">
        <v>26</v>
      </c>
      <c r="E32" s="132">
        <v>2013</v>
      </c>
      <c r="F32" s="52" t="s">
        <v>16</v>
      </c>
      <c r="G32" s="52" t="s">
        <v>17</v>
      </c>
      <c r="H32" s="55" t="s">
        <v>27</v>
      </c>
      <c r="I32" s="55" t="s">
        <v>28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3" s="2" customFormat="1" ht="26.25" customHeight="1">
      <c r="A33" s="10" t="s">
        <v>33</v>
      </c>
      <c r="B33" s="98">
        <v>47.4012</v>
      </c>
      <c r="C33" s="98">
        <v>47.7696</v>
      </c>
      <c r="D33" s="98">
        <v>47.5676</v>
      </c>
      <c r="E33" s="98">
        <v>49.247</v>
      </c>
      <c r="F33" s="98">
        <v>50.4158</v>
      </c>
      <c r="G33" s="98">
        <v>52.4359</v>
      </c>
      <c r="H33" s="142">
        <f>G33-F33</f>
        <v>2.0200999999999993</v>
      </c>
      <c r="I33" s="142">
        <f>G33-E33</f>
        <v>3.1888999999999967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8"/>
      <c r="W33" s="8"/>
    </row>
    <row r="34" spans="1:23" s="2" customFormat="1" ht="26.25" customHeight="1">
      <c r="A34" s="10" t="s">
        <v>34</v>
      </c>
      <c r="B34" s="98">
        <v>47.3868</v>
      </c>
      <c r="C34" s="98">
        <v>47.7948</v>
      </c>
      <c r="D34" s="98">
        <v>47.54</v>
      </c>
      <c r="E34" s="98">
        <v>49.1894</v>
      </c>
      <c r="F34" s="98">
        <v>50.3893</v>
      </c>
      <c r="G34" s="98">
        <v>53.959</v>
      </c>
      <c r="H34" s="142">
        <f>G34-F34</f>
        <v>3.5697000000000045</v>
      </c>
      <c r="I34" s="142">
        <f aca="true" t="shared" si="0" ref="I34:I40">G34-E34</f>
        <v>4.769600000000004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8"/>
      <c r="W34" s="8"/>
    </row>
    <row r="35" spans="1:23" s="2" customFormat="1" ht="26.25" customHeight="1">
      <c r="A35" s="10" t="s">
        <v>35</v>
      </c>
      <c r="B35" s="98">
        <v>1.3194</v>
      </c>
      <c r="C35" s="98">
        <v>1.3578</v>
      </c>
      <c r="D35" s="98">
        <v>1.3056</v>
      </c>
      <c r="E35" s="98">
        <v>1.3745</v>
      </c>
      <c r="F35" s="98">
        <v>1.3485</v>
      </c>
      <c r="G35" s="98">
        <v>1.3802</v>
      </c>
      <c r="H35" s="142">
        <f>G35-F35</f>
        <v>0.03170000000000006</v>
      </c>
      <c r="I35" s="142">
        <f t="shared" si="0"/>
        <v>0.005700000000000038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8"/>
      <c r="W35" s="8"/>
    </row>
    <row r="36" spans="1:23" s="2" customFormat="1" ht="26.25" customHeight="1">
      <c r="A36" s="10" t="s">
        <v>36</v>
      </c>
      <c r="B36" s="98"/>
      <c r="C36" s="98"/>
      <c r="D36" s="98"/>
      <c r="E36" s="98"/>
      <c r="F36" s="98"/>
      <c r="G36" s="98"/>
      <c r="H36" s="142"/>
      <c r="I36" s="142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8"/>
      <c r="W36" s="8"/>
    </row>
    <row r="37" spans="1:23" s="2" customFormat="1" ht="13.5" customHeight="1">
      <c r="A37" s="58" t="s">
        <v>37</v>
      </c>
      <c r="B37" s="98">
        <v>47.3781</v>
      </c>
      <c r="C37" s="98">
        <v>47.70739611841459</v>
      </c>
      <c r="D37" s="98">
        <v>47.57851692439099</v>
      </c>
      <c r="E37" s="98">
        <v>49.37299928771657</v>
      </c>
      <c r="F37" s="98">
        <v>50.3783</v>
      </c>
      <c r="G37" s="98">
        <v>54.3957</v>
      </c>
      <c r="H37" s="142">
        <f>G37-F37</f>
        <v>4.017399999999995</v>
      </c>
      <c r="I37" s="142">
        <f>G37-E37</f>
        <v>5.022700712283431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8"/>
      <c r="W37" s="8"/>
    </row>
    <row r="38" spans="1:23" s="2" customFormat="1" ht="13.5" customHeight="1">
      <c r="A38" s="58" t="s">
        <v>38</v>
      </c>
      <c r="B38" s="98">
        <v>61.9483</v>
      </c>
      <c r="C38" s="98">
        <v>64.61904538271024</v>
      </c>
      <c r="D38" s="98">
        <v>62.76700392566782</v>
      </c>
      <c r="E38" s="98">
        <v>67.50965123083661</v>
      </c>
      <c r="F38" s="98">
        <v>68.6597</v>
      </c>
      <c r="G38" s="98">
        <v>74.4988</v>
      </c>
      <c r="H38" s="142">
        <f>G38-F38</f>
        <v>5.839100000000002</v>
      </c>
      <c r="I38" s="142">
        <f t="shared" si="0"/>
        <v>6.989148769163393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8"/>
      <c r="W38" s="8"/>
    </row>
    <row r="39" spans="1:23" s="2" customFormat="1" ht="13.5" customHeight="1">
      <c r="A39" s="58" t="s">
        <v>39</v>
      </c>
      <c r="B39" s="98">
        <v>1.5313</v>
      </c>
      <c r="C39" s="98">
        <v>1.58617497277589</v>
      </c>
      <c r="D39" s="98">
        <v>1.5569437143022822</v>
      </c>
      <c r="E39" s="98">
        <v>1.4906328389036205</v>
      </c>
      <c r="F39" s="98">
        <v>1.4347</v>
      </c>
      <c r="G39" s="98">
        <v>1.4945</v>
      </c>
      <c r="H39" s="142">
        <f>G39-F39</f>
        <v>0.05979999999999985</v>
      </c>
      <c r="I39" s="142">
        <f t="shared" si="0"/>
        <v>0.0038671610963794123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8"/>
      <c r="W39" s="8"/>
    </row>
    <row r="40" spans="1:23" s="2" customFormat="1" ht="13.5" customHeight="1">
      <c r="A40" s="58" t="s">
        <v>40</v>
      </c>
      <c r="B40" s="98">
        <v>0.3116</v>
      </c>
      <c r="C40" s="98">
        <v>0.31588345642642424</v>
      </c>
      <c r="D40" s="98">
        <v>0.3158091855098661</v>
      </c>
      <c r="E40" s="98">
        <v>0.3170441936065914</v>
      </c>
      <c r="F40" s="98">
        <v>0.324</v>
      </c>
      <c r="G40" s="98">
        <v>0.2932</v>
      </c>
      <c r="H40" s="142">
        <f>G40-F40</f>
        <v>-0.030799999999999994</v>
      </c>
      <c r="I40" s="142">
        <f t="shared" si="0"/>
        <v>-0.023844193606591402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9"/>
      <c r="W40" s="9"/>
    </row>
    <row r="41" spans="6:7" ht="15">
      <c r="F41" s="20"/>
      <c r="G41" s="20"/>
    </row>
    <row r="42" spans="3:5" ht="15">
      <c r="C42" s="102"/>
      <c r="D42" s="102"/>
      <c r="E42" s="102"/>
    </row>
    <row r="43" spans="3:5" ht="15">
      <c r="C43" s="102"/>
      <c r="D43" s="102"/>
      <c r="E43" s="102"/>
    </row>
    <row r="44" spans="3:5" ht="15">
      <c r="C44" s="102"/>
      <c r="D44" s="102"/>
      <c r="E44" s="102"/>
    </row>
    <row r="45" spans="3:5" ht="15">
      <c r="C45" s="102"/>
      <c r="D45" s="102"/>
      <c r="E45" s="102"/>
    </row>
  </sheetData>
  <sheetProtection/>
  <mergeCells count="3">
    <mergeCell ref="A1:G1"/>
    <mergeCell ref="A2:G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8" customFormat="1" ht="15" customHeight="1">
      <c r="A1" s="93" t="s">
        <v>41</v>
      </c>
      <c r="B1" s="94"/>
    </row>
    <row r="2" spans="1:10" s="5" customFormat="1" ht="12.75" customHeight="1">
      <c r="A2" s="134" t="s">
        <v>42</v>
      </c>
      <c r="B2" s="4"/>
      <c r="C2" s="6"/>
      <c r="D2" s="6"/>
      <c r="E2" s="6"/>
      <c r="F2" s="6"/>
      <c r="G2" s="6"/>
      <c r="J2" s="8"/>
    </row>
    <row r="3" spans="1:8" ht="26.25" customHeight="1">
      <c r="A3" s="54"/>
      <c r="B3" s="132">
        <v>2013</v>
      </c>
      <c r="C3" s="52" t="s">
        <v>59</v>
      </c>
      <c r="D3" s="52" t="s">
        <v>60</v>
      </c>
      <c r="E3" s="52" t="s">
        <v>16</v>
      </c>
      <c r="F3" s="52" t="s">
        <v>17</v>
      </c>
      <c r="G3" s="55" t="s">
        <v>27</v>
      </c>
      <c r="H3" s="55" t="s">
        <v>58</v>
      </c>
    </row>
    <row r="4" spans="1:10" ht="12.75" customHeight="1">
      <c r="A4" s="7" t="s">
        <v>43</v>
      </c>
      <c r="B4" s="69">
        <f>+B5+B10+B11+B13</f>
        <v>20780.211222309998</v>
      </c>
      <c r="C4" s="69">
        <v>4832.81431712</v>
      </c>
      <c r="D4" s="69">
        <f>+D5+D10+D11+D13</f>
        <v>2363.4706863499996</v>
      </c>
      <c r="E4" s="69">
        <f>+E5+E11</f>
        <v>491.57062</v>
      </c>
      <c r="F4" s="69">
        <f>+F5+F10+F11+F13</f>
        <v>1871.9000663499996</v>
      </c>
      <c r="G4" s="143">
        <f>F4-E4</f>
        <v>1380.3294463499997</v>
      </c>
      <c r="H4" s="143">
        <f>+D4-C4</f>
        <v>-2469.3436307700003</v>
      </c>
      <c r="I4" s="70"/>
      <c r="J4" s="8"/>
    </row>
    <row r="5" spans="1:10" ht="12.75" customHeight="1">
      <c r="A5" s="44" t="s">
        <v>44</v>
      </c>
      <c r="B5" s="67">
        <f>+B7</f>
        <v>3225.83640453</v>
      </c>
      <c r="C5" s="67">
        <v>1456.28701712</v>
      </c>
      <c r="D5" s="67">
        <f>+D7</f>
        <v>421.43302</v>
      </c>
      <c r="E5" s="67">
        <f>+E7</f>
        <v>401.57062</v>
      </c>
      <c r="F5" s="67">
        <f>+F7</f>
        <v>19.8624</v>
      </c>
      <c r="G5" s="143">
        <f>F5-E5</f>
        <v>-381.70822000000004</v>
      </c>
      <c r="H5" s="143">
        <f>+D5-C5</f>
        <v>-1034.85399712</v>
      </c>
      <c r="I5" s="85"/>
      <c r="J5" s="8"/>
    </row>
    <row r="6" spans="1:10" ht="12.75" customHeight="1">
      <c r="A6" s="49" t="s">
        <v>45</v>
      </c>
      <c r="B6" s="67" t="s">
        <v>0</v>
      </c>
      <c r="C6" s="67"/>
      <c r="D6" s="67"/>
      <c r="E6" s="67" t="s">
        <v>0</v>
      </c>
      <c r="F6" s="67" t="s">
        <v>0</v>
      </c>
      <c r="G6" s="144" t="s">
        <v>0</v>
      </c>
      <c r="H6" s="144" t="s">
        <v>0</v>
      </c>
      <c r="I6" s="85"/>
      <c r="J6" s="8"/>
    </row>
    <row r="7" spans="1:10" ht="12.75" customHeight="1">
      <c r="A7" s="49" t="s">
        <v>46</v>
      </c>
      <c r="B7" s="88">
        <v>3225.83640453</v>
      </c>
      <c r="C7" s="67">
        <v>1456.28701712</v>
      </c>
      <c r="D7" s="67">
        <v>421.43302</v>
      </c>
      <c r="E7" s="67">
        <v>401.57062</v>
      </c>
      <c r="F7" s="67">
        <v>19.8624</v>
      </c>
      <c r="G7" s="143">
        <f>F7-E7</f>
        <v>-381.70822000000004</v>
      </c>
      <c r="H7" s="143">
        <f>+D7-C7</f>
        <v>-1034.85399712</v>
      </c>
      <c r="I7" s="85"/>
      <c r="J7" s="8"/>
    </row>
    <row r="8" spans="1:10" ht="12.75" customHeight="1">
      <c r="A8" s="105" t="s">
        <v>47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145" t="s">
        <v>0</v>
      </c>
      <c r="H8" s="145" t="s">
        <v>0</v>
      </c>
      <c r="I8" s="85"/>
      <c r="J8" s="8"/>
    </row>
    <row r="9" spans="1:10" ht="12.75" customHeight="1">
      <c r="A9" s="44" t="s">
        <v>48</v>
      </c>
      <c r="B9" s="88" t="s">
        <v>0</v>
      </c>
      <c r="C9" s="88" t="s">
        <v>0</v>
      </c>
      <c r="D9" s="88" t="s">
        <v>0</v>
      </c>
      <c r="E9" s="88" t="s">
        <v>0</v>
      </c>
      <c r="F9" s="88" t="s">
        <v>0</v>
      </c>
      <c r="G9" s="145" t="s">
        <v>0</v>
      </c>
      <c r="H9" s="145" t="s">
        <v>0</v>
      </c>
      <c r="I9" s="85"/>
      <c r="J9" s="8"/>
    </row>
    <row r="10" spans="1:10" ht="12.75" customHeight="1">
      <c r="A10" s="44" t="s">
        <v>49</v>
      </c>
      <c r="B10" s="88">
        <v>8095.2</v>
      </c>
      <c r="C10" s="88">
        <v>255.2</v>
      </c>
      <c r="D10" s="88">
        <v>1548.1976663499997</v>
      </c>
      <c r="E10" s="88" t="s">
        <v>0</v>
      </c>
      <c r="F10" s="88">
        <v>1548.1976663499997</v>
      </c>
      <c r="G10" s="143">
        <f>+F10</f>
        <v>1548.1976663499997</v>
      </c>
      <c r="H10" s="143">
        <f>+D10-C10</f>
        <v>1292.9976663499997</v>
      </c>
      <c r="I10" s="68"/>
      <c r="J10" s="10"/>
    </row>
    <row r="11" spans="1:10" ht="12.75" customHeight="1">
      <c r="A11" s="44" t="s">
        <v>50</v>
      </c>
      <c r="B11" s="88">
        <v>900.9026</v>
      </c>
      <c r="C11" s="88" t="s">
        <v>0</v>
      </c>
      <c r="D11" s="88">
        <v>290</v>
      </c>
      <c r="E11" s="88">
        <v>90</v>
      </c>
      <c r="F11" s="88">
        <v>200</v>
      </c>
      <c r="G11" s="143">
        <f>F11-E11</f>
        <v>110</v>
      </c>
      <c r="H11" s="143">
        <f>+D11</f>
        <v>290</v>
      </c>
      <c r="I11" s="68"/>
      <c r="J11" s="8"/>
    </row>
    <row r="12" spans="1:10" s="8" customFormat="1" ht="27" customHeight="1">
      <c r="A12" s="104" t="s">
        <v>51</v>
      </c>
      <c r="B12" s="30" t="s">
        <v>0</v>
      </c>
      <c r="C12" s="30" t="s">
        <v>0</v>
      </c>
      <c r="D12" s="30" t="s">
        <v>0</v>
      </c>
      <c r="E12" s="30" t="s">
        <v>0</v>
      </c>
      <c r="F12" s="30" t="s">
        <v>0</v>
      </c>
      <c r="G12" s="144" t="s">
        <v>0</v>
      </c>
      <c r="H12" s="144" t="s">
        <v>0</v>
      </c>
      <c r="J12" s="10"/>
    </row>
    <row r="13" spans="1:10" ht="25.5" customHeight="1">
      <c r="A13" s="44" t="s">
        <v>52</v>
      </c>
      <c r="B13" s="67">
        <v>8558.272217779999</v>
      </c>
      <c r="C13" s="67">
        <v>3121.3273</v>
      </c>
      <c r="D13" s="67">
        <v>103.84</v>
      </c>
      <c r="E13" s="67" t="s">
        <v>0</v>
      </c>
      <c r="F13" s="67">
        <v>103.84</v>
      </c>
      <c r="G13" s="143">
        <f>+F13</f>
        <v>103.84</v>
      </c>
      <c r="H13" s="143">
        <f>+D13-C13</f>
        <v>-3017.4873</v>
      </c>
      <c r="J13" s="10"/>
    </row>
    <row r="14" spans="1:10" ht="12.75" customHeight="1">
      <c r="A14" s="7" t="s">
        <v>53</v>
      </c>
      <c r="B14" s="30"/>
      <c r="C14" s="30"/>
      <c r="D14" s="30"/>
      <c r="E14" s="30"/>
      <c r="F14" s="30"/>
      <c r="G14" s="143"/>
      <c r="H14" s="143"/>
      <c r="I14" s="95"/>
      <c r="J14" s="10"/>
    </row>
    <row r="15" spans="1:10" ht="26.25" customHeight="1">
      <c r="A15" s="44" t="s">
        <v>54</v>
      </c>
      <c r="B15" s="30">
        <v>4.17</v>
      </c>
      <c r="C15" s="30">
        <v>2.83</v>
      </c>
      <c r="D15" s="30">
        <v>4.47</v>
      </c>
      <c r="E15" s="30">
        <v>4.11</v>
      </c>
      <c r="F15" s="30">
        <v>4.47</v>
      </c>
      <c r="G15" s="143">
        <f>F15-E15</f>
        <v>0.35999999999999943</v>
      </c>
      <c r="H15" s="143">
        <f>+D15-C15</f>
        <v>1.6399999999999997</v>
      </c>
      <c r="I15" s="95"/>
      <c r="J15" s="10"/>
    </row>
    <row r="16" spans="1:10" ht="12.75" customHeight="1">
      <c r="A16" s="44" t="s">
        <v>55</v>
      </c>
      <c r="B16" s="30" t="s">
        <v>0</v>
      </c>
      <c r="C16" s="30" t="s">
        <v>0</v>
      </c>
      <c r="D16" s="30" t="s">
        <v>0</v>
      </c>
      <c r="E16" s="30" t="s">
        <v>0</v>
      </c>
      <c r="F16" s="30" t="s">
        <v>0</v>
      </c>
      <c r="G16" s="144" t="s">
        <v>0</v>
      </c>
      <c r="H16" s="144" t="s">
        <v>0</v>
      </c>
      <c r="I16" s="31"/>
      <c r="J16" s="10"/>
    </row>
    <row r="17" spans="1:10" ht="12.75" customHeight="1">
      <c r="A17" s="44" t="s">
        <v>56</v>
      </c>
      <c r="B17" s="30">
        <v>3.3353809926753852</v>
      </c>
      <c r="C17" s="30">
        <v>3.6595667141720747</v>
      </c>
      <c r="D17" s="30">
        <v>4.014916936652387</v>
      </c>
      <c r="E17" s="30">
        <v>4.029833873304775</v>
      </c>
      <c r="F17" s="30">
        <v>4</v>
      </c>
      <c r="G17" s="143">
        <f>F17-E17</f>
        <v>-0.02983387330477516</v>
      </c>
      <c r="H17" s="143">
        <f>+D17-C17</f>
        <v>0.35535022248031245</v>
      </c>
      <c r="I17" s="31"/>
      <c r="J17" s="10"/>
    </row>
    <row r="18" spans="1:13" ht="12.75" customHeight="1">
      <c r="A18" s="44" t="s">
        <v>47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44" t="s">
        <v>0</v>
      </c>
      <c r="H18" s="144" t="s">
        <v>0</v>
      </c>
      <c r="I18" s="31"/>
      <c r="J18" s="10"/>
      <c r="M18" s="72"/>
    </row>
    <row r="19" spans="1:10" ht="26.25" customHeight="1">
      <c r="A19" s="44" t="s">
        <v>57</v>
      </c>
      <c r="B19" s="30">
        <f>+B15*1.2</f>
        <v>5.004</v>
      </c>
      <c r="C19" s="30">
        <f>+C15*1.2</f>
        <v>3.396</v>
      </c>
      <c r="D19" s="30">
        <v>9</v>
      </c>
      <c r="E19" s="30">
        <f>+E15*1.2</f>
        <v>4.932</v>
      </c>
      <c r="F19" s="30">
        <v>9</v>
      </c>
      <c r="G19" s="143">
        <f>F19-E19</f>
        <v>4.068</v>
      </c>
      <c r="H19" s="143">
        <f>+D19-C19</f>
        <v>5.604</v>
      </c>
      <c r="I19" s="31"/>
      <c r="J19" s="10"/>
    </row>
    <row r="20" spans="1:10" ht="11.25">
      <c r="A20" s="44" t="s">
        <v>50</v>
      </c>
      <c r="B20" s="30">
        <v>5.706351054725512</v>
      </c>
      <c r="C20" s="30" t="s">
        <v>0</v>
      </c>
      <c r="D20" s="30">
        <v>6.1899999999999995</v>
      </c>
      <c r="E20" s="30">
        <v>5.88</v>
      </c>
      <c r="F20" s="30">
        <v>6.5</v>
      </c>
      <c r="G20" s="143">
        <f>F20-E20</f>
        <v>0.6200000000000001</v>
      </c>
      <c r="H20" s="143" t="s">
        <v>0</v>
      </c>
      <c r="I20" s="31"/>
      <c r="J20" s="8"/>
    </row>
    <row r="21" spans="1:10" ht="27" customHeight="1">
      <c r="A21" s="44" t="s">
        <v>51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J21" s="10"/>
    </row>
    <row r="22" ht="15" customHeight="1"/>
    <row r="23" spans="1:2" ht="15" customHeight="1">
      <c r="A23" s="93" t="s">
        <v>61</v>
      </c>
      <c r="B23" s="1"/>
    </row>
    <row r="24" spans="1:7" s="5" customFormat="1" ht="12.75" customHeight="1">
      <c r="A24" s="134" t="s">
        <v>42</v>
      </c>
      <c r="B24" s="4"/>
      <c r="C24" s="6"/>
      <c r="D24" s="6"/>
      <c r="E24" s="6"/>
      <c r="F24" s="6"/>
      <c r="G24" s="6"/>
    </row>
    <row r="25" spans="1:8" ht="26.25" customHeight="1">
      <c r="A25" s="54"/>
      <c r="B25" s="132">
        <v>2013</v>
      </c>
      <c r="C25" s="52" t="s">
        <v>59</v>
      </c>
      <c r="D25" s="52" t="s">
        <v>60</v>
      </c>
      <c r="E25" s="52" t="s">
        <v>16</v>
      </c>
      <c r="F25" s="52" t="s">
        <v>17</v>
      </c>
      <c r="G25" s="55" t="s">
        <v>27</v>
      </c>
      <c r="H25" s="55" t="s">
        <v>58</v>
      </c>
    </row>
    <row r="26" spans="1:8" ht="23.25" customHeight="1">
      <c r="A26" s="135" t="s">
        <v>62</v>
      </c>
      <c r="B26" s="113">
        <f>SUM(B27:B29)</f>
        <v>50600</v>
      </c>
      <c r="C26" s="113">
        <v>7500</v>
      </c>
      <c r="D26" s="113">
        <f>SUM(D27:D29)</f>
        <v>18700</v>
      </c>
      <c r="E26" s="113">
        <f>SUM(E27:E29)</f>
        <v>9500</v>
      </c>
      <c r="F26" s="113">
        <f>SUM(F27:F29)</f>
        <v>9200</v>
      </c>
      <c r="G26" s="142">
        <f>F26-E26</f>
        <v>-300</v>
      </c>
      <c r="H26" s="142">
        <f>D26-C26</f>
        <v>11200</v>
      </c>
    </row>
    <row r="27" spans="1:10" ht="12.75" customHeight="1">
      <c r="A27" s="136" t="s">
        <v>63</v>
      </c>
      <c r="B27" s="110">
        <v>2800</v>
      </c>
      <c r="C27" s="110" t="s">
        <v>0</v>
      </c>
      <c r="D27" s="110">
        <v>7100</v>
      </c>
      <c r="E27" s="110">
        <v>3900</v>
      </c>
      <c r="F27" s="110">
        <v>3200</v>
      </c>
      <c r="G27" s="142">
        <f>F27-E27</f>
        <v>-700</v>
      </c>
      <c r="H27" s="142">
        <f>D27</f>
        <v>7100</v>
      </c>
      <c r="J27" s="86"/>
    </row>
    <row r="28" spans="1:10" ht="12.75" customHeight="1">
      <c r="A28" s="136" t="s">
        <v>64</v>
      </c>
      <c r="B28" s="110">
        <v>3200</v>
      </c>
      <c r="C28" s="110" t="s">
        <v>0</v>
      </c>
      <c r="D28" s="110" t="s">
        <v>0</v>
      </c>
      <c r="E28" s="110" t="s">
        <v>0</v>
      </c>
      <c r="F28" s="110" t="s">
        <v>0</v>
      </c>
      <c r="G28" s="142" t="s">
        <v>0</v>
      </c>
      <c r="H28" s="142" t="s">
        <v>0</v>
      </c>
      <c r="J28" s="86"/>
    </row>
    <row r="29" spans="1:10" ht="12.75" customHeight="1">
      <c r="A29" s="136" t="s">
        <v>65</v>
      </c>
      <c r="B29" s="110">
        <v>44600</v>
      </c>
      <c r="C29" s="110">
        <v>7500</v>
      </c>
      <c r="D29" s="110">
        <v>11600</v>
      </c>
      <c r="E29" s="110">
        <v>5600</v>
      </c>
      <c r="F29" s="110">
        <v>6000</v>
      </c>
      <c r="G29" s="142">
        <f>F29-E29</f>
        <v>400</v>
      </c>
      <c r="H29" s="142">
        <f>D29-C29</f>
        <v>4100</v>
      </c>
      <c r="J29" s="86"/>
    </row>
    <row r="30" spans="1:10" ht="12.75" customHeight="1" hidden="1">
      <c r="A30" s="136" t="s">
        <v>66</v>
      </c>
      <c r="B30" s="110"/>
      <c r="C30" s="110"/>
      <c r="D30" s="110"/>
      <c r="E30" s="110"/>
      <c r="F30" s="110"/>
      <c r="G30" s="142">
        <f>F30-E30</f>
        <v>0</v>
      </c>
      <c r="H30" s="142">
        <f>D30-C30</f>
        <v>0</v>
      </c>
      <c r="J30" s="86"/>
    </row>
    <row r="31" spans="1:10" ht="12.75" customHeight="1" hidden="1">
      <c r="A31" s="136" t="s">
        <v>67</v>
      </c>
      <c r="B31" s="117"/>
      <c r="C31" s="117"/>
      <c r="D31" s="117"/>
      <c r="E31" s="117"/>
      <c r="F31" s="117"/>
      <c r="G31" s="142">
        <f>F31-E31</f>
        <v>0</v>
      </c>
      <c r="H31" s="142">
        <f>D31-C31</f>
        <v>0</v>
      </c>
      <c r="J31" s="86"/>
    </row>
    <row r="32" spans="1:10" ht="12.75" customHeight="1">
      <c r="A32" s="135" t="s">
        <v>68</v>
      </c>
      <c r="B32" s="113">
        <f>SUM(B33:B35)</f>
        <v>53803.009999999995</v>
      </c>
      <c r="C32" s="113">
        <v>8467.9</v>
      </c>
      <c r="D32" s="113">
        <f>SUM(D33:D35)</f>
        <v>17363.35</v>
      </c>
      <c r="E32" s="113">
        <f>SUM(E33:E35)</f>
        <v>9412.3</v>
      </c>
      <c r="F32" s="113">
        <f>SUM(F33:F35)</f>
        <v>7951.05</v>
      </c>
      <c r="G32" s="142">
        <f>F32-E32</f>
        <v>-1461.249999999999</v>
      </c>
      <c r="H32" s="142">
        <f>D32-C32</f>
        <v>8895.449999999999</v>
      </c>
      <c r="J32" s="86"/>
    </row>
    <row r="33" spans="1:10" ht="12.75" customHeight="1">
      <c r="A33" s="136" t="s">
        <v>63</v>
      </c>
      <c r="B33" s="110">
        <v>3266.8</v>
      </c>
      <c r="C33" s="110" t="s">
        <v>0</v>
      </c>
      <c r="D33" s="110">
        <v>5351</v>
      </c>
      <c r="E33" s="110">
        <v>2798</v>
      </c>
      <c r="F33" s="110">
        <v>2553</v>
      </c>
      <c r="G33" s="142">
        <f>F33-E33</f>
        <v>-245</v>
      </c>
      <c r="H33" s="142">
        <f>D33</f>
        <v>5351</v>
      </c>
      <c r="J33" s="86"/>
    </row>
    <row r="34" spans="1:10" ht="12.75" customHeight="1">
      <c r="A34" s="136" t="s">
        <v>64</v>
      </c>
      <c r="B34" s="110">
        <v>2524.9</v>
      </c>
      <c r="C34" s="110" t="s">
        <v>0</v>
      </c>
      <c r="D34" s="110" t="s">
        <v>0</v>
      </c>
      <c r="E34" s="110" t="s">
        <v>0</v>
      </c>
      <c r="F34" s="110" t="s">
        <v>0</v>
      </c>
      <c r="G34" s="142" t="s">
        <v>0</v>
      </c>
      <c r="H34" s="142" t="s">
        <v>0</v>
      </c>
      <c r="J34" s="86"/>
    </row>
    <row r="35" spans="1:10" ht="12.75" customHeight="1">
      <c r="A35" s="136" t="s">
        <v>65</v>
      </c>
      <c r="B35" s="110">
        <v>48011.31</v>
      </c>
      <c r="C35" s="110">
        <v>8467.9</v>
      </c>
      <c r="D35" s="110">
        <v>12012.35</v>
      </c>
      <c r="E35" s="110">
        <v>6614.3</v>
      </c>
      <c r="F35" s="110">
        <v>5398.05</v>
      </c>
      <c r="G35" s="142">
        <f>F35-E35</f>
        <v>-1216.25</v>
      </c>
      <c r="H35" s="142">
        <f>D35-C35</f>
        <v>3544.4500000000007</v>
      </c>
      <c r="J35" s="86"/>
    </row>
    <row r="36" spans="1:10" ht="12.75" customHeight="1" hidden="1">
      <c r="A36" s="136" t="s">
        <v>66</v>
      </c>
      <c r="B36" s="118"/>
      <c r="C36" s="117"/>
      <c r="D36" s="117"/>
      <c r="E36" s="117"/>
      <c r="F36" s="117"/>
      <c r="G36" s="142">
        <f>F36-E36</f>
        <v>0</v>
      </c>
      <c r="H36" s="142">
        <f>D36-C36</f>
        <v>0</v>
      </c>
      <c r="I36" s="2">
        <v>7421</v>
      </c>
      <c r="J36" s="86"/>
    </row>
    <row r="37" spans="1:10" ht="12.75" customHeight="1" hidden="1">
      <c r="A37" s="136" t="s">
        <v>67</v>
      </c>
      <c r="B37" s="118"/>
      <c r="C37" s="117"/>
      <c r="D37" s="117"/>
      <c r="E37" s="117"/>
      <c r="F37" s="117"/>
      <c r="G37" s="142">
        <f>F37-E37</f>
        <v>0</v>
      </c>
      <c r="H37" s="142">
        <f>D37-C37</f>
        <v>0</v>
      </c>
      <c r="J37" s="86"/>
    </row>
    <row r="38" spans="1:10" ht="12.75" customHeight="1">
      <c r="A38" s="135" t="s">
        <v>69</v>
      </c>
      <c r="B38" s="113">
        <f>SUM(B39:B41)</f>
        <v>44565.05</v>
      </c>
      <c r="C38" s="113">
        <v>6979.5</v>
      </c>
      <c r="D38" s="113">
        <f>SUM(D39:D41)</f>
        <v>15411.5</v>
      </c>
      <c r="E38" s="113">
        <f>SUM(E39:E41)</f>
        <v>8323.5</v>
      </c>
      <c r="F38" s="113">
        <f>SUM(F39:F41)</f>
        <v>7088.05</v>
      </c>
      <c r="G38" s="142">
        <f>F38-E38</f>
        <v>-1235.4499999999998</v>
      </c>
      <c r="H38" s="142">
        <f>D38-C38</f>
        <v>8432</v>
      </c>
      <c r="J38" s="86"/>
    </row>
    <row r="39" spans="1:10" ht="12.75" customHeight="1">
      <c r="A39" s="136" t="s">
        <v>63</v>
      </c>
      <c r="B39" s="110">
        <v>2280</v>
      </c>
      <c r="C39" s="110" t="s">
        <v>0</v>
      </c>
      <c r="D39" s="110">
        <v>5248</v>
      </c>
      <c r="E39" s="110">
        <v>2873</v>
      </c>
      <c r="F39" s="110">
        <v>2375</v>
      </c>
      <c r="G39" s="142">
        <f>F39-E39</f>
        <v>-498</v>
      </c>
      <c r="H39" s="142">
        <f>D39</f>
        <v>5248</v>
      </c>
      <c r="J39" s="86"/>
    </row>
    <row r="40" spans="1:10" ht="12.75" customHeight="1">
      <c r="A40" s="136" t="s">
        <v>64</v>
      </c>
      <c r="B40" s="110">
        <v>1234.5</v>
      </c>
      <c r="C40" s="110" t="s">
        <v>0</v>
      </c>
      <c r="D40" s="110" t="s">
        <v>0</v>
      </c>
      <c r="E40" s="110" t="s">
        <v>0</v>
      </c>
      <c r="F40" s="110" t="s">
        <v>0</v>
      </c>
      <c r="G40" s="142" t="s">
        <v>0</v>
      </c>
      <c r="H40" s="142" t="s">
        <v>0</v>
      </c>
      <c r="J40" s="86"/>
    </row>
    <row r="41" spans="1:10" ht="12.75" customHeight="1">
      <c r="A41" s="136" t="s">
        <v>65</v>
      </c>
      <c r="B41" s="110">
        <v>41050.55</v>
      </c>
      <c r="C41" s="110">
        <v>6979.5</v>
      </c>
      <c r="D41" s="110">
        <v>10163.5</v>
      </c>
      <c r="E41" s="110">
        <v>5450.5</v>
      </c>
      <c r="F41" s="110">
        <v>4713.05</v>
      </c>
      <c r="G41" s="142">
        <f>F41-E41</f>
        <v>-737.4499999999998</v>
      </c>
      <c r="H41" s="142">
        <f>D41-C41</f>
        <v>3184</v>
      </c>
      <c r="J41" s="86"/>
    </row>
    <row r="42" spans="1:10" ht="12.75" customHeight="1" hidden="1">
      <c r="A42" s="136" t="s">
        <v>66</v>
      </c>
      <c r="B42" s="118"/>
      <c r="C42" s="117"/>
      <c r="D42" s="117"/>
      <c r="E42" s="117"/>
      <c r="F42" s="117"/>
      <c r="G42" s="142">
        <f>F42-E42</f>
        <v>0</v>
      </c>
      <c r="H42" s="142">
        <f>D42-C42</f>
        <v>0</v>
      </c>
      <c r="J42" s="86"/>
    </row>
    <row r="43" spans="1:10" ht="12.75" customHeight="1" hidden="1">
      <c r="A43" s="136" t="s">
        <v>67</v>
      </c>
      <c r="B43" s="118"/>
      <c r="C43" s="117"/>
      <c r="D43" s="117"/>
      <c r="E43" s="117"/>
      <c r="F43" s="117"/>
      <c r="G43" s="142">
        <f>F43-E43</f>
        <v>0</v>
      </c>
      <c r="H43" s="142">
        <f>D43-C43</f>
        <v>0</v>
      </c>
      <c r="J43" s="86"/>
    </row>
    <row r="44" spans="1:10" ht="23.25" customHeight="1">
      <c r="A44" s="135" t="s">
        <v>70</v>
      </c>
      <c r="B44" s="113">
        <v>3.54</v>
      </c>
      <c r="C44" s="113">
        <v>2.94</v>
      </c>
      <c r="D44" s="113">
        <v>3.58</v>
      </c>
      <c r="E44" s="113">
        <v>3.48</v>
      </c>
      <c r="F44" s="113">
        <v>3.67</v>
      </c>
      <c r="G44" s="142">
        <f>F44-E44</f>
        <v>0.18999999999999995</v>
      </c>
      <c r="H44" s="142">
        <f>D44-C44</f>
        <v>0.6400000000000001</v>
      </c>
      <c r="I44" s="63"/>
      <c r="J44" s="86"/>
    </row>
    <row r="45" spans="1:10" ht="12" customHeight="1">
      <c r="A45" s="136" t="s">
        <v>63</v>
      </c>
      <c r="B45" s="110">
        <v>3.16</v>
      </c>
      <c r="C45" s="110" t="s">
        <v>0</v>
      </c>
      <c r="D45" s="110">
        <v>2.17</v>
      </c>
      <c r="E45" s="110">
        <v>2.13</v>
      </c>
      <c r="F45" s="110">
        <v>2.21</v>
      </c>
      <c r="G45" s="142">
        <f>F45-E45</f>
        <v>0.08000000000000007</v>
      </c>
      <c r="H45" s="142">
        <f>D45</f>
        <v>2.17</v>
      </c>
      <c r="I45" s="63"/>
      <c r="J45" s="86"/>
    </row>
    <row r="46" spans="1:10" ht="12" customHeight="1">
      <c r="A46" s="136" t="s">
        <v>64</v>
      </c>
      <c r="B46" s="110">
        <v>3.91</v>
      </c>
      <c r="C46" s="110" t="s">
        <v>0</v>
      </c>
      <c r="D46" s="110" t="s">
        <v>0</v>
      </c>
      <c r="E46" s="110" t="s">
        <v>0</v>
      </c>
      <c r="F46" s="110" t="s">
        <v>0</v>
      </c>
      <c r="G46" s="142" t="s">
        <v>0</v>
      </c>
      <c r="H46" s="142" t="s">
        <v>0</v>
      </c>
      <c r="I46" s="63"/>
      <c r="J46" s="86"/>
    </row>
    <row r="47" spans="1:10" ht="12" customHeight="1">
      <c r="A47" s="136" t="s">
        <v>65</v>
      </c>
      <c r="B47" s="110">
        <v>3.57</v>
      </c>
      <c r="C47" s="110">
        <v>2.94</v>
      </c>
      <c r="D47" s="110">
        <v>4.23</v>
      </c>
      <c r="E47" s="110">
        <v>4.11</v>
      </c>
      <c r="F47" s="110">
        <v>4.35</v>
      </c>
      <c r="G47" s="142">
        <f>F47-E47</f>
        <v>0.23999999999999932</v>
      </c>
      <c r="H47" s="142">
        <f>D47-C47</f>
        <v>1.2900000000000005</v>
      </c>
      <c r="I47" s="63"/>
      <c r="J47" s="86"/>
    </row>
    <row r="48" spans="1:11" ht="12" customHeight="1" hidden="1">
      <c r="A48" s="48" t="s">
        <v>1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70">
        <f>F48-E48</f>
        <v>0</v>
      </c>
      <c r="H48" s="70">
        <f>G48-F48</f>
        <v>0</v>
      </c>
      <c r="J48" s="63"/>
      <c r="K48" s="86"/>
    </row>
    <row r="49" spans="1:8" ht="12" customHeight="1" hidden="1">
      <c r="A49" s="48" t="s">
        <v>2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70">
        <f>F49-E49</f>
        <v>0</v>
      </c>
      <c r="H49" s="70">
        <f>G49-F49</f>
        <v>0</v>
      </c>
    </row>
    <row r="50" ht="13.5" customHeight="1">
      <c r="E50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71</v>
      </c>
      <c r="B1" s="1"/>
      <c r="J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8" ht="26.25" customHeight="1">
      <c r="A3" s="54"/>
      <c r="B3" s="132">
        <v>2013</v>
      </c>
      <c r="C3" s="52" t="s">
        <v>59</v>
      </c>
      <c r="D3" s="52" t="s">
        <v>60</v>
      </c>
      <c r="E3" s="52" t="s">
        <v>16</v>
      </c>
      <c r="F3" s="52" t="s">
        <v>17</v>
      </c>
      <c r="G3" s="55" t="s">
        <v>27</v>
      </c>
      <c r="H3" s="55" t="s">
        <v>58</v>
      </c>
    </row>
    <row r="4" spans="1:13" ht="12.75" customHeight="1">
      <c r="A4" s="61" t="s">
        <v>73</v>
      </c>
      <c r="B4" s="113">
        <f>SUM(B5:B7)</f>
        <v>5914.5</v>
      </c>
      <c r="C4" s="113">
        <v>982.5</v>
      </c>
      <c r="D4" s="113">
        <f>SUM(D5:D7)</f>
        <v>1005</v>
      </c>
      <c r="E4" s="113">
        <f>SUM(E5:E7)</f>
        <v>518</v>
      </c>
      <c r="F4" s="113">
        <f>SUM(F5:F7)</f>
        <v>487</v>
      </c>
      <c r="G4" s="142">
        <f aca="true" t="shared" si="0" ref="G4:G16">F4-E4</f>
        <v>-31</v>
      </c>
      <c r="H4" s="142">
        <f aca="true" t="shared" si="1" ref="H4:H27">+D4-C4</f>
        <v>22.5</v>
      </c>
      <c r="K4" s="87"/>
      <c r="L4" s="87"/>
      <c r="M4" s="87"/>
    </row>
    <row r="5" spans="1:13" ht="12.75" customHeight="1">
      <c r="A5" s="62" t="s">
        <v>74</v>
      </c>
      <c r="B5" s="110">
        <v>273</v>
      </c>
      <c r="C5" s="110">
        <v>40</v>
      </c>
      <c r="D5" s="110">
        <v>25</v>
      </c>
      <c r="E5" s="110">
        <v>18</v>
      </c>
      <c r="F5" s="110">
        <v>7</v>
      </c>
      <c r="G5" s="142">
        <f t="shared" si="0"/>
        <v>-11</v>
      </c>
      <c r="H5" s="142">
        <f t="shared" si="1"/>
        <v>-15</v>
      </c>
      <c r="K5" s="87"/>
      <c r="L5" s="87"/>
      <c r="M5" s="87"/>
    </row>
    <row r="6" spans="1:13" ht="12.75" customHeight="1">
      <c r="A6" s="62" t="s">
        <v>75</v>
      </c>
      <c r="B6" s="110">
        <v>1609.5</v>
      </c>
      <c r="C6" s="110">
        <v>322.5</v>
      </c>
      <c r="D6" s="110">
        <v>300</v>
      </c>
      <c r="E6" s="110">
        <v>160</v>
      </c>
      <c r="F6" s="110">
        <v>140</v>
      </c>
      <c r="G6" s="142">
        <f t="shared" si="0"/>
        <v>-20</v>
      </c>
      <c r="H6" s="142">
        <f t="shared" si="1"/>
        <v>-22.5</v>
      </c>
      <c r="K6" s="87"/>
      <c r="L6" s="87"/>
      <c r="M6" s="87"/>
    </row>
    <row r="7" spans="1:13" ht="12.75" customHeight="1">
      <c r="A7" s="62" t="s">
        <v>76</v>
      </c>
      <c r="B7" s="110">
        <v>4032</v>
      </c>
      <c r="C7" s="110">
        <v>620</v>
      </c>
      <c r="D7" s="110">
        <v>680</v>
      </c>
      <c r="E7" s="110">
        <v>340</v>
      </c>
      <c r="F7" s="110">
        <v>340</v>
      </c>
      <c r="G7" s="142">
        <f t="shared" si="0"/>
        <v>0</v>
      </c>
      <c r="H7" s="142">
        <f t="shared" si="1"/>
        <v>60</v>
      </c>
      <c r="K7" s="87"/>
      <c r="L7" s="87"/>
      <c r="M7" s="87"/>
    </row>
    <row r="8" spans="1:13" ht="13.5" customHeight="1" hidden="1">
      <c r="A8" s="62" t="s">
        <v>77</v>
      </c>
      <c r="B8" s="110"/>
      <c r="C8" s="110"/>
      <c r="D8" s="110"/>
      <c r="E8" s="110"/>
      <c r="F8" s="110"/>
      <c r="G8" s="142">
        <f t="shared" si="0"/>
        <v>0</v>
      </c>
      <c r="H8" s="142">
        <f t="shared" si="1"/>
        <v>0</v>
      </c>
      <c r="K8" s="87"/>
      <c r="L8" s="87"/>
      <c r="M8" s="87"/>
    </row>
    <row r="9" spans="1:13" ht="12.75" customHeight="1" hidden="1">
      <c r="A9" s="62" t="s">
        <v>78</v>
      </c>
      <c r="B9" s="110"/>
      <c r="C9" s="110"/>
      <c r="D9" s="110"/>
      <c r="E9" s="110"/>
      <c r="F9" s="110"/>
      <c r="G9" s="142">
        <f t="shared" si="0"/>
        <v>0</v>
      </c>
      <c r="H9" s="142">
        <f t="shared" si="1"/>
        <v>0</v>
      </c>
      <c r="K9" s="87"/>
      <c r="L9" s="87"/>
      <c r="M9" s="87"/>
    </row>
    <row r="10" spans="1:13" ht="12.75" customHeight="1">
      <c r="A10" s="61" t="s">
        <v>79</v>
      </c>
      <c r="B10" s="113">
        <f>SUM(B11:B13)</f>
        <v>9872.65</v>
      </c>
      <c r="C10" s="113">
        <v>1627.54</v>
      </c>
      <c r="D10" s="113">
        <f>SUM(D11:D13)</f>
        <v>2014.04</v>
      </c>
      <c r="E10" s="113">
        <f>SUM(E11:E13)</f>
        <v>829.6700000000001</v>
      </c>
      <c r="F10" s="113">
        <f>SUM(F11:F13)</f>
        <v>1184.37</v>
      </c>
      <c r="G10" s="142">
        <f t="shared" si="0"/>
        <v>354.6999999999998</v>
      </c>
      <c r="H10" s="142">
        <f t="shared" si="1"/>
        <v>386.5</v>
      </c>
      <c r="J10" s="11"/>
      <c r="K10" s="87"/>
      <c r="L10" s="87"/>
      <c r="M10" s="87"/>
    </row>
    <row r="11" spans="1:13" ht="12.75" customHeight="1">
      <c r="A11" s="62" t="s">
        <v>80</v>
      </c>
      <c r="B11" s="110">
        <v>446.27</v>
      </c>
      <c r="C11" s="110">
        <v>68.1</v>
      </c>
      <c r="D11" s="110">
        <v>24</v>
      </c>
      <c r="E11" s="110">
        <v>3</v>
      </c>
      <c r="F11" s="110">
        <v>21</v>
      </c>
      <c r="G11" s="142">
        <f t="shared" si="0"/>
        <v>18</v>
      </c>
      <c r="H11" s="142">
        <f t="shared" si="1"/>
        <v>-44.099999999999994</v>
      </c>
      <c r="J11" s="11"/>
      <c r="K11" s="87"/>
      <c r="L11" s="87"/>
      <c r="M11" s="87"/>
    </row>
    <row r="12" spans="1:13" ht="12.75" customHeight="1">
      <c r="A12" s="62" t="s">
        <v>75</v>
      </c>
      <c r="B12" s="110">
        <v>2694.509</v>
      </c>
      <c r="C12" s="110">
        <v>451.14</v>
      </c>
      <c r="D12" s="110">
        <v>317.83</v>
      </c>
      <c r="E12" s="110">
        <v>235.33</v>
      </c>
      <c r="F12" s="110">
        <v>82.5</v>
      </c>
      <c r="G12" s="142">
        <f t="shared" si="0"/>
        <v>-152.83</v>
      </c>
      <c r="H12" s="142">
        <f t="shared" si="1"/>
        <v>-133.31</v>
      </c>
      <c r="K12" s="87"/>
      <c r="L12" s="87"/>
      <c r="M12" s="87"/>
    </row>
    <row r="13" spans="1:13" ht="12.75" customHeight="1">
      <c r="A13" s="123" t="s">
        <v>76</v>
      </c>
      <c r="B13" s="110">
        <v>6731.871</v>
      </c>
      <c r="C13" s="110">
        <v>1108</v>
      </c>
      <c r="D13" s="110">
        <v>1672.21</v>
      </c>
      <c r="E13" s="110">
        <v>591.34</v>
      </c>
      <c r="F13" s="110">
        <v>1080.87</v>
      </c>
      <c r="G13" s="142">
        <f t="shared" si="0"/>
        <v>489.52999999999986</v>
      </c>
      <c r="H13" s="142">
        <f t="shared" si="1"/>
        <v>564.21</v>
      </c>
      <c r="K13" s="87"/>
      <c r="L13" s="87"/>
      <c r="M13" s="87"/>
    </row>
    <row r="14" spans="1:13" ht="12.75" customHeight="1" hidden="1">
      <c r="A14" s="123" t="s">
        <v>77</v>
      </c>
      <c r="B14" s="110"/>
      <c r="C14" s="110"/>
      <c r="D14" s="110"/>
      <c r="E14" s="110"/>
      <c r="F14" s="110"/>
      <c r="G14" s="142">
        <f t="shared" si="0"/>
        <v>0</v>
      </c>
      <c r="H14" s="142">
        <f t="shared" si="1"/>
        <v>0</v>
      </c>
      <c r="K14" s="87"/>
      <c r="L14" s="87"/>
      <c r="M14" s="87"/>
    </row>
    <row r="15" spans="1:13" ht="12.75" customHeight="1" hidden="1">
      <c r="A15" s="123" t="s">
        <v>78</v>
      </c>
      <c r="B15" s="110"/>
      <c r="C15" s="110"/>
      <c r="D15" s="110"/>
      <c r="E15" s="110"/>
      <c r="F15" s="110"/>
      <c r="G15" s="142">
        <f t="shared" si="0"/>
        <v>0</v>
      </c>
      <c r="H15" s="142">
        <f t="shared" si="1"/>
        <v>0</v>
      </c>
      <c r="K15" s="87"/>
      <c r="L15" s="87"/>
      <c r="M15" s="87"/>
    </row>
    <row r="16" spans="1:13" ht="12.75" customHeight="1">
      <c r="A16" s="111" t="s">
        <v>81</v>
      </c>
      <c r="B16" s="113">
        <f>SUM(B17:B19)</f>
        <v>5746.32</v>
      </c>
      <c r="C16" s="113">
        <v>1040.58</v>
      </c>
      <c r="D16" s="113">
        <f>SUM(D17:D19)</f>
        <v>664</v>
      </c>
      <c r="E16" s="113">
        <f>SUM(E17:E19)</f>
        <v>275</v>
      </c>
      <c r="F16" s="113">
        <f>SUM(F17:F19)</f>
        <v>389</v>
      </c>
      <c r="G16" s="142">
        <f t="shared" si="0"/>
        <v>114</v>
      </c>
      <c r="H16" s="142">
        <f t="shared" si="1"/>
        <v>-376.5799999999999</v>
      </c>
      <c r="K16" s="87"/>
      <c r="L16" s="87"/>
      <c r="M16" s="87"/>
    </row>
    <row r="17" spans="1:13" ht="12.75" customHeight="1">
      <c r="A17" s="62" t="s">
        <v>80</v>
      </c>
      <c r="B17" s="110">
        <v>208.5</v>
      </c>
      <c r="C17" s="110">
        <v>32.5</v>
      </c>
      <c r="D17" s="110">
        <v>7</v>
      </c>
      <c r="E17" s="110" t="s">
        <v>0</v>
      </c>
      <c r="F17" s="110">
        <v>7</v>
      </c>
      <c r="G17" s="142">
        <f>F17</f>
        <v>7</v>
      </c>
      <c r="H17" s="142">
        <f t="shared" si="1"/>
        <v>-25.5</v>
      </c>
      <c r="K17" s="87"/>
      <c r="L17" s="87"/>
      <c r="M17" s="87"/>
    </row>
    <row r="18" spans="1:13" ht="12.75" customHeight="1">
      <c r="A18" s="62" t="s">
        <v>75</v>
      </c>
      <c r="B18" s="110">
        <v>1566.58</v>
      </c>
      <c r="C18" s="110">
        <v>337.58</v>
      </c>
      <c r="D18" s="110">
        <v>120</v>
      </c>
      <c r="E18" s="110">
        <v>120</v>
      </c>
      <c r="F18" s="110" t="s">
        <v>0</v>
      </c>
      <c r="G18" s="142">
        <f>-E18</f>
        <v>-120</v>
      </c>
      <c r="H18" s="142">
        <f t="shared" si="1"/>
        <v>-217.57999999999998</v>
      </c>
      <c r="I18" s="120"/>
      <c r="K18" s="87"/>
      <c r="L18" s="87"/>
      <c r="M18" s="87"/>
    </row>
    <row r="19" spans="1:13" ht="12.75" customHeight="1">
      <c r="A19" s="123" t="s">
        <v>76</v>
      </c>
      <c r="B19" s="110">
        <v>3971.24</v>
      </c>
      <c r="C19" s="110">
        <v>670.5</v>
      </c>
      <c r="D19" s="110">
        <v>537</v>
      </c>
      <c r="E19" s="110">
        <v>155</v>
      </c>
      <c r="F19" s="110">
        <v>382</v>
      </c>
      <c r="G19" s="142">
        <f>F19-E19</f>
        <v>227</v>
      </c>
      <c r="H19" s="142">
        <f t="shared" si="1"/>
        <v>-133.5</v>
      </c>
      <c r="K19" s="87"/>
      <c r="L19" s="87"/>
      <c r="M19" s="87"/>
    </row>
    <row r="20" spans="1:13" ht="12.75" customHeight="1" hidden="1">
      <c r="A20" s="123" t="s">
        <v>77</v>
      </c>
      <c r="B20" s="110"/>
      <c r="C20" s="110"/>
      <c r="D20" s="110"/>
      <c r="E20" s="110"/>
      <c r="F20" s="110"/>
      <c r="G20" s="142">
        <f>F20-E20</f>
        <v>0</v>
      </c>
      <c r="H20" s="142">
        <f t="shared" si="1"/>
        <v>0</v>
      </c>
      <c r="K20" s="87"/>
      <c r="L20" s="87"/>
      <c r="M20" s="87"/>
    </row>
    <row r="21" spans="1:13" ht="12.75" customHeight="1" hidden="1">
      <c r="A21" s="123" t="s">
        <v>78</v>
      </c>
      <c r="B21" s="110"/>
      <c r="C21" s="110"/>
      <c r="D21" s="110"/>
      <c r="E21" s="110"/>
      <c r="F21" s="110"/>
      <c r="G21" s="142">
        <f>F21-E21</f>
        <v>0</v>
      </c>
      <c r="H21" s="142">
        <f t="shared" si="1"/>
        <v>0</v>
      </c>
      <c r="K21" s="87"/>
      <c r="L21" s="87"/>
      <c r="M21" s="87"/>
    </row>
    <row r="22" spans="1:13" ht="12.75" customHeight="1">
      <c r="A22" s="111" t="s">
        <v>82</v>
      </c>
      <c r="B22" s="113">
        <v>8.52</v>
      </c>
      <c r="C22" s="113">
        <v>8.49</v>
      </c>
      <c r="D22" s="113">
        <v>7.8</v>
      </c>
      <c r="E22" s="113">
        <v>7.41</v>
      </c>
      <c r="F22" s="113">
        <v>8.19</v>
      </c>
      <c r="G22" s="142">
        <f>F22-E22</f>
        <v>0.7799999999999994</v>
      </c>
      <c r="H22" s="142">
        <f t="shared" si="1"/>
        <v>-0.6900000000000004</v>
      </c>
      <c r="J22" s="63"/>
      <c r="K22" s="87"/>
      <c r="L22" s="87"/>
      <c r="M22" s="87"/>
    </row>
    <row r="23" spans="1:13" ht="12.75" customHeight="1">
      <c r="A23" s="62" t="s">
        <v>80</v>
      </c>
      <c r="B23" s="110">
        <v>4.85</v>
      </c>
      <c r="C23" s="110">
        <v>5.44</v>
      </c>
      <c r="D23" s="110">
        <v>4.5</v>
      </c>
      <c r="E23" s="110" t="s">
        <v>0</v>
      </c>
      <c r="F23" s="110">
        <v>4.5</v>
      </c>
      <c r="G23" s="142">
        <f>F23</f>
        <v>4.5</v>
      </c>
      <c r="H23" s="142">
        <f t="shared" si="1"/>
        <v>-0.9400000000000004</v>
      </c>
      <c r="J23" s="63"/>
      <c r="K23" s="87"/>
      <c r="L23" s="87"/>
      <c r="M23" s="87"/>
    </row>
    <row r="24" spans="1:13" ht="12.75" customHeight="1">
      <c r="A24" s="62" t="s">
        <v>75</v>
      </c>
      <c r="B24" s="110">
        <v>6.46</v>
      </c>
      <c r="C24" s="110">
        <v>6.59</v>
      </c>
      <c r="D24" s="110">
        <v>6.1</v>
      </c>
      <c r="E24" s="110">
        <v>6.1</v>
      </c>
      <c r="F24" s="110" t="s">
        <v>0</v>
      </c>
      <c r="G24" s="142">
        <f>-E24</f>
        <v>-6.1</v>
      </c>
      <c r="H24" s="142">
        <f t="shared" si="1"/>
        <v>-0.4900000000000002</v>
      </c>
      <c r="J24" s="63"/>
      <c r="K24" s="87"/>
      <c r="L24" s="87"/>
      <c r="M24" s="87"/>
    </row>
    <row r="25" spans="1:13" ht="12.75" customHeight="1">
      <c r="A25" s="62" t="s">
        <v>76</v>
      </c>
      <c r="B25" s="110">
        <v>9.55</v>
      </c>
      <c r="C25" s="110">
        <v>9.59</v>
      </c>
      <c r="D25" s="110">
        <v>8.35</v>
      </c>
      <c r="E25" s="110">
        <v>8.43</v>
      </c>
      <c r="F25" s="110">
        <v>8.27</v>
      </c>
      <c r="G25" s="142">
        <f>F25-E25</f>
        <v>-0.16000000000000014</v>
      </c>
      <c r="H25" s="142">
        <f t="shared" si="1"/>
        <v>-1.2400000000000002</v>
      </c>
      <c r="J25" s="63"/>
      <c r="K25" s="87"/>
      <c r="L25" s="87"/>
      <c r="M25" s="87"/>
    </row>
    <row r="26" spans="1:15" ht="12.75" customHeight="1" hidden="1">
      <c r="A26" s="62" t="s">
        <v>3</v>
      </c>
      <c r="B26" s="84">
        <v>0</v>
      </c>
      <c r="C26" s="82">
        <v>0</v>
      </c>
      <c r="D26" s="84">
        <v>0</v>
      </c>
      <c r="E26" s="84">
        <v>0</v>
      </c>
      <c r="F26" s="84">
        <v>0</v>
      </c>
      <c r="G26" s="70">
        <f>F26-E26</f>
        <v>0</v>
      </c>
      <c r="H26" s="70">
        <f t="shared" si="1"/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2" t="s">
        <v>4</v>
      </c>
      <c r="B27" s="84">
        <v>0</v>
      </c>
      <c r="C27" s="82">
        <v>0</v>
      </c>
      <c r="D27" s="84">
        <v>0</v>
      </c>
      <c r="E27" s="84">
        <v>0</v>
      </c>
      <c r="F27" s="84">
        <v>0</v>
      </c>
      <c r="G27" s="70">
        <f>F27-E27</f>
        <v>0</v>
      </c>
      <c r="H27" s="70">
        <f t="shared" si="1"/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8"/>
    </row>
    <row r="29" spans="1:10" ht="15" customHeight="1">
      <c r="A29" s="93" t="s">
        <v>83</v>
      </c>
      <c r="B29" s="1"/>
      <c r="J29"/>
    </row>
    <row r="30" spans="1:11" s="5" customFormat="1" ht="12.75" customHeight="1">
      <c r="A30" s="134" t="s">
        <v>84</v>
      </c>
      <c r="B30" s="4"/>
      <c r="C30" s="6"/>
      <c r="D30" s="6"/>
      <c r="E30" s="6"/>
      <c r="F30" s="6"/>
      <c r="G30" s="6"/>
      <c r="K30" s="129"/>
    </row>
    <row r="31" spans="1:10" ht="26.25" customHeight="1">
      <c r="A31" s="54"/>
      <c r="B31" s="132">
        <v>2013</v>
      </c>
      <c r="C31" s="52" t="s">
        <v>59</v>
      </c>
      <c r="D31" s="52" t="s">
        <v>60</v>
      </c>
      <c r="E31" s="52" t="s">
        <v>16</v>
      </c>
      <c r="F31" s="52" t="s">
        <v>17</v>
      </c>
      <c r="G31" s="55" t="s">
        <v>27</v>
      </c>
      <c r="H31" s="55" t="s">
        <v>58</v>
      </c>
      <c r="I31" s="16"/>
      <c r="J31" s="16"/>
    </row>
    <row r="32" spans="1:12" ht="12.75" customHeight="1">
      <c r="A32" s="111" t="s">
        <v>44</v>
      </c>
      <c r="B32" s="65">
        <v>3.798291746091619</v>
      </c>
      <c r="C32" s="65">
        <v>3.2961301792473003</v>
      </c>
      <c r="D32" s="65">
        <v>4.25777150651898</v>
      </c>
      <c r="E32" s="65">
        <v>3.6</v>
      </c>
      <c r="F32" s="65">
        <v>4.911208867446629</v>
      </c>
      <c r="G32" s="142">
        <f>F32-E32</f>
        <v>1.3112088674466293</v>
      </c>
      <c r="H32" s="142">
        <f>+D32-C32</f>
        <v>0.9616413272716793</v>
      </c>
      <c r="I32" s="113"/>
      <c r="J32" s="113"/>
      <c r="K32" s="65"/>
      <c r="L32" s="108"/>
    </row>
    <row r="33" spans="1:13" ht="12.75" customHeight="1">
      <c r="A33" s="59" t="s">
        <v>85</v>
      </c>
      <c r="B33" s="30">
        <v>3.8086597572572884</v>
      </c>
      <c r="C33" s="30" t="s">
        <v>0</v>
      </c>
      <c r="D33" s="30">
        <v>4.416567524585719</v>
      </c>
      <c r="E33" s="30">
        <v>3.4999999999999996</v>
      </c>
      <c r="F33" s="30">
        <v>5.33313504917144</v>
      </c>
      <c r="G33" s="142">
        <f>F33-E33</f>
        <v>1.8331350491714402</v>
      </c>
      <c r="H33" s="142">
        <f>D33</f>
        <v>4.416567524585719</v>
      </c>
      <c r="I33" s="110"/>
      <c r="J33" s="71"/>
      <c r="K33" s="30"/>
      <c r="L33" s="108"/>
      <c r="M33" s="108"/>
    </row>
    <row r="34" spans="1:12" ht="12.75" customHeight="1">
      <c r="A34" s="59" t="s">
        <v>86</v>
      </c>
      <c r="B34" s="30">
        <v>3.704976621789075</v>
      </c>
      <c r="C34" s="30">
        <v>3.286934377650895</v>
      </c>
      <c r="D34" s="30">
        <v>4.252084216510555</v>
      </c>
      <c r="E34" s="30">
        <v>3.8</v>
      </c>
      <c r="F34" s="30">
        <v>4.70416843302111</v>
      </c>
      <c r="G34" s="142">
        <f>F34-E34</f>
        <v>0.9041684330211099</v>
      </c>
      <c r="H34" s="142">
        <f>+D34-C34</f>
        <v>0.9651498388596602</v>
      </c>
      <c r="I34" s="110"/>
      <c r="J34" s="110"/>
      <c r="K34" s="30"/>
      <c r="L34" s="108"/>
    </row>
    <row r="35" spans="1:12" ht="12.75" customHeight="1">
      <c r="A35" s="59" t="s">
        <v>87</v>
      </c>
      <c r="B35" s="106">
        <v>4.333333333333333</v>
      </c>
      <c r="C35" s="30">
        <v>3.5</v>
      </c>
      <c r="D35" s="30">
        <v>5</v>
      </c>
      <c r="E35" s="30" t="s">
        <v>0</v>
      </c>
      <c r="F35" s="30">
        <v>5</v>
      </c>
      <c r="G35" s="142">
        <f>F35</f>
        <v>5</v>
      </c>
      <c r="H35" s="142">
        <f>+D35-C35</f>
        <v>1.5</v>
      </c>
      <c r="I35" s="110"/>
      <c r="J35" s="110"/>
      <c r="K35" s="106"/>
      <c r="L35" s="108"/>
    </row>
    <row r="36" spans="1:12" ht="12.75" customHeight="1">
      <c r="A36" s="59" t="s">
        <v>88</v>
      </c>
      <c r="B36" s="107" t="s">
        <v>0</v>
      </c>
      <c r="C36" s="107" t="s">
        <v>0</v>
      </c>
      <c r="D36" s="107" t="s">
        <v>0</v>
      </c>
      <c r="E36" s="107" t="s">
        <v>0</v>
      </c>
      <c r="F36" s="107" t="s">
        <v>0</v>
      </c>
      <c r="G36" s="142" t="s">
        <v>0</v>
      </c>
      <c r="H36" s="142" t="s">
        <v>0</v>
      </c>
      <c r="I36" s="110"/>
      <c r="J36" s="110"/>
      <c r="K36" s="106"/>
      <c r="L36" s="108"/>
    </row>
    <row r="37" spans="1:12" ht="12.75" customHeight="1">
      <c r="A37" s="59" t="s">
        <v>89</v>
      </c>
      <c r="B37" s="107">
        <v>7.5</v>
      </c>
      <c r="C37" s="107" t="s">
        <v>0</v>
      </c>
      <c r="D37" s="107" t="s">
        <v>0</v>
      </c>
      <c r="E37" s="107" t="s">
        <v>0</v>
      </c>
      <c r="F37" s="107" t="s">
        <v>0</v>
      </c>
      <c r="G37" s="142" t="s">
        <v>0</v>
      </c>
      <c r="H37" s="142" t="s">
        <v>0</v>
      </c>
      <c r="I37" s="71"/>
      <c r="J37" s="71"/>
      <c r="K37" s="108"/>
      <c r="L37" s="108"/>
    </row>
    <row r="38" spans="1:12" ht="12.75" customHeight="1">
      <c r="A38" s="59" t="s">
        <v>90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142" t="s">
        <v>0</v>
      </c>
      <c r="H38" s="142" t="s">
        <v>0</v>
      </c>
      <c r="I38" s="71"/>
      <c r="J38" s="71"/>
      <c r="K38" s="108"/>
      <c r="L38" s="108"/>
    </row>
    <row r="39" spans="1:12" ht="12.75" customHeight="1">
      <c r="A39" s="59" t="s">
        <v>91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142" t="s">
        <v>0</v>
      </c>
      <c r="H39" s="142" t="s">
        <v>0</v>
      </c>
      <c r="I39" s="71"/>
      <c r="J39" s="71"/>
      <c r="K39" s="108"/>
      <c r="L39" s="108"/>
    </row>
    <row r="40" spans="1:12" ht="12.75" customHeight="1">
      <c r="A40" s="59" t="s">
        <v>92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142" t="s">
        <v>0</v>
      </c>
      <c r="H40" s="142" t="s">
        <v>0</v>
      </c>
      <c r="I40" s="71"/>
      <c r="J40" s="71"/>
      <c r="K40" s="108"/>
      <c r="L40" s="108"/>
    </row>
    <row r="41" spans="1:12" ht="12.75" customHeight="1">
      <c r="A41" s="59" t="s">
        <v>93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142" t="s">
        <v>0</v>
      </c>
      <c r="H41" s="142" t="s">
        <v>0</v>
      </c>
      <c r="I41" s="71"/>
      <c r="J41" s="71"/>
      <c r="K41" s="108"/>
      <c r="L41" s="108"/>
    </row>
    <row r="42" spans="1:12" ht="12.75" customHeight="1">
      <c r="A42" s="111" t="s">
        <v>94</v>
      </c>
      <c r="B42" s="91">
        <v>7.248849863135487</v>
      </c>
      <c r="C42" s="91">
        <v>9.225727523032255</v>
      </c>
      <c r="D42" s="91">
        <v>7.33665218041705</v>
      </c>
      <c r="E42" s="91" t="s">
        <v>0</v>
      </c>
      <c r="F42" s="91">
        <v>7.33665218041705</v>
      </c>
      <c r="G42" s="142">
        <f>F42</f>
        <v>7.33665218041705</v>
      </c>
      <c r="H42" s="142">
        <f>+D42-C42</f>
        <v>-1.8890753426152047</v>
      </c>
      <c r="I42" s="116"/>
      <c r="J42" s="116"/>
      <c r="K42" s="108"/>
      <c r="L42" s="108"/>
    </row>
    <row r="43" spans="1:12" ht="12.75" customHeight="1">
      <c r="A43" s="59" t="s">
        <v>85</v>
      </c>
      <c r="B43" s="30" t="s">
        <v>0</v>
      </c>
      <c r="C43" s="30" t="s">
        <v>0</v>
      </c>
      <c r="D43" s="112" t="s">
        <v>0</v>
      </c>
      <c r="E43" s="112" t="s">
        <v>0</v>
      </c>
      <c r="F43" s="112" t="s">
        <v>0</v>
      </c>
      <c r="G43" s="142" t="s">
        <v>0</v>
      </c>
      <c r="H43" s="142" t="s">
        <v>0</v>
      </c>
      <c r="I43" s="110"/>
      <c r="J43" s="110"/>
      <c r="K43" s="108"/>
      <c r="L43" s="108"/>
    </row>
    <row r="44" spans="1:12" ht="12.75" customHeight="1">
      <c r="A44" s="59" t="s">
        <v>86</v>
      </c>
      <c r="B44" s="30">
        <v>3.875</v>
      </c>
      <c r="C44" s="30" t="s">
        <v>0</v>
      </c>
      <c r="D44" s="112" t="s">
        <v>0</v>
      </c>
      <c r="E44" s="112" t="s">
        <v>0</v>
      </c>
      <c r="F44" s="112" t="s">
        <v>0</v>
      </c>
      <c r="G44" s="142" t="s">
        <v>0</v>
      </c>
      <c r="H44" s="142" t="s">
        <v>0</v>
      </c>
      <c r="I44" s="110"/>
      <c r="J44" s="110"/>
      <c r="K44" s="108"/>
      <c r="L44" s="108"/>
    </row>
    <row r="45" spans="1:12" ht="12.75" customHeight="1">
      <c r="A45" s="59" t="s">
        <v>87</v>
      </c>
      <c r="B45" s="30">
        <v>3</v>
      </c>
      <c r="C45" s="30" t="s">
        <v>0</v>
      </c>
      <c r="D45" s="112" t="s">
        <v>0</v>
      </c>
      <c r="E45" s="112" t="s">
        <v>0</v>
      </c>
      <c r="F45" s="112" t="s">
        <v>0</v>
      </c>
      <c r="G45" s="142" t="s">
        <v>0</v>
      </c>
      <c r="H45" s="142" t="s">
        <v>0</v>
      </c>
      <c r="I45" s="110"/>
      <c r="J45" s="110"/>
      <c r="K45" s="108"/>
      <c r="L45" s="108"/>
    </row>
    <row r="46" spans="1:12" ht="12.75" customHeight="1">
      <c r="A46" s="59" t="s">
        <v>88</v>
      </c>
      <c r="B46" s="106">
        <v>6.5</v>
      </c>
      <c r="C46" s="106" t="s">
        <v>0</v>
      </c>
      <c r="D46" s="112" t="s">
        <v>0</v>
      </c>
      <c r="E46" s="112" t="s">
        <v>0</v>
      </c>
      <c r="F46" s="112" t="s">
        <v>0</v>
      </c>
      <c r="G46" s="142" t="s">
        <v>0</v>
      </c>
      <c r="H46" s="142" t="s">
        <v>0</v>
      </c>
      <c r="I46" s="110"/>
      <c r="J46" s="110"/>
      <c r="K46" s="108"/>
      <c r="L46" s="108"/>
    </row>
    <row r="47" spans="1:12" ht="12.75" customHeight="1">
      <c r="A47" s="59" t="s">
        <v>89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142" t="s">
        <v>0</v>
      </c>
      <c r="H47" s="142" t="s">
        <v>0</v>
      </c>
      <c r="I47" s="110"/>
      <c r="J47" s="110"/>
      <c r="K47" s="108"/>
      <c r="L47" s="108"/>
    </row>
    <row r="48" spans="1:12" ht="12.75" customHeight="1">
      <c r="A48" s="59" t="s">
        <v>90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142" t="s">
        <v>0</v>
      </c>
      <c r="H48" s="142" t="s">
        <v>0</v>
      </c>
      <c r="I48" s="110"/>
      <c r="J48" s="110"/>
      <c r="K48" s="108"/>
      <c r="L48" s="108"/>
    </row>
    <row r="49" spans="1:12" ht="12.75" customHeight="1">
      <c r="A49" s="59" t="s">
        <v>91</v>
      </c>
      <c r="B49" s="106">
        <v>7.360961620266202</v>
      </c>
      <c r="C49" s="106">
        <v>7.082884860798605</v>
      </c>
      <c r="D49" s="106">
        <v>7.50369781915604</v>
      </c>
      <c r="E49" s="106" t="s">
        <v>0</v>
      </c>
      <c r="F49" s="106">
        <v>7.50369781915604</v>
      </c>
      <c r="G49" s="142">
        <f>F49</f>
        <v>7.50369781915604</v>
      </c>
      <c r="H49" s="142">
        <f>+D49-C49</f>
        <v>0.42081295835743493</v>
      </c>
      <c r="I49" s="110"/>
      <c r="J49" s="110"/>
      <c r="K49" s="108"/>
      <c r="L49" s="108"/>
    </row>
    <row r="50" spans="1:12" ht="12.75" customHeight="1">
      <c r="A50" s="59" t="s">
        <v>92</v>
      </c>
      <c r="B50" s="106">
        <v>7.683388157894736</v>
      </c>
      <c r="C50" s="106">
        <v>7</v>
      </c>
      <c r="D50" s="106">
        <v>7</v>
      </c>
      <c r="E50" s="106" t="s">
        <v>0</v>
      </c>
      <c r="F50" s="106">
        <v>7</v>
      </c>
      <c r="G50" s="142">
        <f>F50</f>
        <v>7</v>
      </c>
      <c r="H50" s="142">
        <f>+D50-C50</f>
        <v>0</v>
      </c>
      <c r="I50" s="110"/>
      <c r="J50" s="110"/>
      <c r="K50" s="108"/>
      <c r="L50" s="108"/>
    </row>
    <row r="51" spans="1:12" ht="12.75" customHeight="1">
      <c r="A51" s="59" t="s">
        <v>93</v>
      </c>
      <c r="B51" s="130">
        <v>9.833333333333334</v>
      </c>
      <c r="C51" s="106">
        <v>14</v>
      </c>
      <c r="D51" s="106" t="s">
        <v>0</v>
      </c>
      <c r="E51" s="107" t="s">
        <v>0</v>
      </c>
      <c r="F51" s="107" t="s">
        <v>0</v>
      </c>
      <c r="G51" s="142" t="s">
        <v>0</v>
      </c>
      <c r="H51" s="142">
        <f>-C51</f>
        <v>-14</v>
      </c>
      <c r="I51" s="110"/>
      <c r="J51" s="110"/>
      <c r="K51" s="108"/>
      <c r="L51" s="108"/>
    </row>
    <row r="52" spans="1:12" ht="12.75" customHeight="1">
      <c r="A52" s="111" t="s">
        <v>95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0" t="s">
        <v>0</v>
      </c>
      <c r="H52" s="70" t="s">
        <v>0</v>
      </c>
      <c r="I52" s="116"/>
      <c r="J52" s="116"/>
      <c r="K52" s="108"/>
      <c r="L52" s="108"/>
    </row>
    <row r="53" spans="1:12" ht="12.75" customHeight="1">
      <c r="A53" s="59" t="s">
        <v>85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0" t="s">
        <v>0</v>
      </c>
      <c r="H53" s="70" t="s">
        <v>0</v>
      </c>
      <c r="I53" s="110"/>
      <c r="J53" s="110"/>
      <c r="K53" s="108"/>
      <c r="L53" s="108"/>
    </row>
    <row r="54" spans="1:12" ht="12.75" customHeight="1">
      <c r="A54" s="59" t="s">
        <v>86</v>
      </c>
      <c r="B54" s="30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0" t="s">
        <v>0</v>
      </c>
      <c r="H54" s="70" t="s">
        <v>0</v>
      </c>
      <c r="I54" s="110"/>
      <c r="J54" s="110"/>
      <c r="K54" s="108"/>
      <c r="L54" s="108"/>
    </row>
    <row r="55" spans="1:12" ht="12.75" customHeight="1">
      <c r="A55" s="59" t="s">
        <v>87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0" t="s">
        <v>0</v>
      </c>
      <c r="H55" s="70" t="s">
        <v>0</v>
      </c>
      <c r="I55" s="110"/>
      <c r="J55" s="110"/>
      <c r="K55" s="108"/>
      <c r="L55" s="108"/>
    </row>
    <row r="56" spans="1:12" ht="12.75" customHeight="1">
      <c r="A56" s="59" t="s">
        <v>88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0" t="s">
        <v>0</v>
      </c>
      <c r="H56" s="70" t="s">
        <v>0</v>
      </c>
      <c r="I56" s="110"/>
      <c r="J56" s="110"/>
      <c r="K56" s="108"/>
      <c r="L56" s="108"/>
    </row>
    <row r="57" spans="1:12" ht="12.75" customHeight="1">
      <c r="A57" s="59" t="s">
        <v>89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0" t="s">
        <v>0</v>
      </c>
      <c r="H57" s="70" t="s">
        <v>0</v>
      </c>
      <c r="I57" s="110"/>
      <c r="J57" s="110"/>
      <c r="K57" s="108"/>
      <c r="L57" s="108"/>
    </row>
    <row r="58" spans="1:12" ht="12.75" customHeight="1">
      <c r="A58" s="59" t="s">
        <v>90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0" t="s">
        <v>0</v>
      </c>
      <c r="H58" s="70" t="s">
        <v>0</v>
      </c>
      <c r="I58" s="110"/>
      <c r="J58" s="110"/>
      <c r="K58" s="108"/>
      <c r="L58" s="108"/>
    </row>
    <row r="59" spans="1:12" ht="12.75" customHeight="1">
      <c r="A59" s="59" t="s">
        <v>91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0" t="s">
        <v>0</v>
      </c>
      <c r="H59" s="70" t="s">
        <v>0</v>
      </c>
      <c r="I59" s="110"/>
      <c r="J59" s="110"/>
      <c r="K59" s="108"/>
      <c r="L59" s="108"/>
    </row>
    <row r="60" spans="1:12" ht="12.75" customHeight="1">
      <c r="A60" s="59" t="s">
        <v>92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0" t="s">
        <v>0</v>
      </c>
      <c r="H60" s="70" t="s">
        <v>0</v>
      </c>
      <c r="I60" s="110"/>
      <c r="J60" s="110"/>
      <c r="K60" s="108"/>
      <c r="L60" s="108"/>
    </row>
    <row r="61" spans="1:12" ht="12.75" customHeight="1">
      <c r="A61" s="59" t="s">
        <v>93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0" t="s">
        <v>0</v>
      </c>
      <c r="H61" s="70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G4" sqref="G4:H3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93" t="s">
        <v>96</v>
      </c>
      <c r="B1" s="1"/>
    </row>
    <row r="2" spans="1:6" s="5" customFormat="1" ht="12.75" customHeight="1">
      <c r="A2" s="134" t="s">
        <v>19</v>
      </c>
      <c r="B2" s="4"/>
      <c r="C2" s="6"/>
      <c r="D2" s="6"/>
      <c r="E2" s="6"/>
      <c r="F2" s="6"/>
    </row>
    <row r="3" spans="1:9" ht="26.25" customHeight="1">
      <c r="A3" s="54"/>
      <c r="B3" s="132">
        <v>2013</v>
      </c>
      <c r="C3" s="52" t="s">
        <v>59</v>
      </c>
      <c r="D3" s="52" t="s">
        <v>60</v>
      </c>
      <c r="E3" s="52" t="s">
        <v>16</v>
      </c>
      <c r="F3" s="52" t="s">
        <v>17</v>
      </c>
      <c r="G3" s="55" t="s">
        <v>27</v>
      </c>
      <c r="H3" s="55" t="s">
        <v>58</v>
      </c>
      <c r="I3" s="2"/>
    </row>
    <row r="4" spans="1:9" ht="12.75" customHeight="1">
      <c r="A4" s="111" t="s">
        <v>97</v>
      </c>
      <c r="B4" s="16">
        <v>10523.8663</v>
      </c>
      <c r="C4" s="16">
        <v>926.0843</v>
      </c>
      <c r="D4" s="16">
        <v>1883.9797</v>
      </c>
      <c r="E4" s="16">
        <v>101.4456</v>
      </c>
      <c r="F4" s="16">
        <v>1782.5341</v>
      </c>
      <c r="G4" s="142">
        <f>F4-E4</f>
        <v>1681.0885</v>
      </c>
      <c r="H4" s="142">
        <f>+D4-C4</f>
        <v>957.8954000000001</v>
      </c>
      <c r="I4" s="11"/>
    </row>
    <row r="5" spans="1:10" ht="12.75" customHeight="1">
      <c r="A5" s="137" t="s">
        <v>44</v>
      </c>
      <c r="B5" s="113">
        <v>8680.5906</v>
      </c>
      <c r="C5" s="113">
        <v>560.3413</v>
      </c>
      <c r="D5" s="113">
        <v>1728.2228</v>
      </c>
      <c r="E5" s="113">
        <v>101.4456</v>
      </c>
      <c r="F5" s="113">
        <v>1626.7772</v>
      </c>
      <c r="G5" s="142">
        <f>F5-E5</f>
        <v>1525.3316</v>
      </c>
      <c r="H5" s="142">
        <f>+D5-C5</f>
        <v>1167.8815</v>
      </c>
      <c r="I5" s="11"/>
      <c r="J5" s="114"/>
    </row>
    <row r="6" spans="1:10" ht="12.75" customHeight="1">
      <c r="A6" s="59" t="s">
        <v>85</v>
      </c>
      <c r="B6" s="110">
        <v>2601.1655</v>
      </c>
      <c r="C6" s="71" t="s">
        <v>0</v>
      </c>
      <c r="D6" s="71">
        <v>574.1731</v>
      </c>
      <c r="E6" s="71">
        <v>66.1648</v>
      </c>
      <c r="F6" s="71">
        <v>508.0083</v>
      </c>
      <c r="G6" s="142">
        <f>F6-E6</f>
        <v>441.8435</v>
      </c>
      <c r="H6" s="142">
        <f>D6</f>
        <v>574.1731</v>
      </c>
      <c r="I6" s="11"/>
      <c r="J6" s="114"/>
    </row>
    <row r="7" spans="1:10" ht="12.75" customHeight="1">
      <c r="A7" s="59" t="s">
        <v>86</v>
      </c>
      <c r="B7" s="110">
        <v>5682.1257</v>
      </c>
      <c r="C7" s="110">
        <v>527.2796</v>
      </c>
      <c r="D7" s="110">
        <v>1095.6097</v>
      </c>
      <c r="E7" s="110">
        <v>35.2808</v>
      </c>
      <c r="F7" s="110">
        <v>1060.3289</v>
      </c>
      <c r="G7" s="142">
        <f>F7-E7</f>
        <v>1025.0481</v>
      </c>
      <c r="H7" s="142">
        <f>+D7-C7</f>
        <v>568.3301</v>
      </c>
      <c r="I7" s="11"/>
      <c r="J7" s="114"/>
    </row>
    <row r="8" spans="1:10" ht="12.75" customHeight="1">
      <c r="A8" s="59" t="s">
        <v>87</v>
      </c>
      <c r="B8" s="110">
        <v>296.5234</v>
      </c>
      <c r="C8" s="110">
        <v>33.0617</v>
      </c>
      <c r="D8" s="110">
        <v>58.4</v>
      </c>
      <c r="E8" s="110" t="s">
        <v>0</v>
      </c>
      <c r="F8" s="110">
        <v>58.44</v>
      </c>
      <c r="G8" s="142">
        <f>F8</f>
        <v>58.44</v>
      </c>
      <c r="H8" s="142">
        <f>+D8-C8</f>
        <v>25.338299999999997</v>
      </c>
      <c r="I8" s="11"/>
      <c r="J8" s="114"/>
    </row>
    <row r="9" spans="1:10" ht="12.75" customHeight="1">
      <c r="A9" s="59" t="s">
        <v>88</v>
      </c>
      <c r="B9" s="110" t="s">
        <v>0</v>
      </c>
      <c r="C9" s="110" t="s">
        <v>0</v>
      </c>
      <c r="D9" s="110" t="s">
        <v>0</v>
      </c>
      <c r="E9" s="110" t="s">
        <v>0</v>
      </c>
      <c r="F9" s="110" t="s">
        <v>0</v>
      </c>
      <c r="G9" s="142" t="s">
        <v>0</v>
      </c>
      <c r="H9" s="142" t="s">
        <v>0</v>
      </c>
      <c r="I9" s="11"/>
      <c r="J9" s="114"/>
    </row>
    <row r="10" spans="1:10" ht="12.75" customHeight="1">
      <c r="A10" s="59" t="s">
        <v>89</v>
      </c>
      <c r="B10" s="71">
        <v>100.776</v>
      </c>
      <c r="C10" s="71" t="s">
        <v>0</v>
      </c>
      <c r="D10" s="71" t="s">
        <v>0</v>
      </c>
      <c r="E10" s="71" t="s">
        <v>0</v>
      </c>
      <c r="F10" s="71" t="s">
        <v>0</v>
      </c>
      <c r="G10" s="142" t="s">
        <v>0</v>
      </c>
      <c r="H10" s="142" t="s">
        <v>0</v>
      </c>
      <c r="J10" s="114"/>
    </row>
    <row r="11" spans="1:10" ht="12.75" customHeight="1">
      <c r="A11" s="59" t="s">
        <v>90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142" t="s">
        <v>0</v>
      </c>
      <c r="H11" s="142" t="s">
        <v>0</v>
      </c>
      <c r="J11" s="114"/>
    </row>
    <row r="12" spans="1:10" ht="12.75" customHeight="1">
      <c r="A12" s="59" t="s">
        <v>91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142" t="s">
        <v>0</v>
      </c>
      <c r="H12" s="142" t="s">
        <v>0</v>
      </c>
      <c r="J12" s="114"/>
    </row>
    <row r="13" spans="1:10" ht="12.75" customHeight="1">
      <c r="A13" s="59" t="s">
        <v>92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142" t="s">
        <v>0</v>
      </c>
      <c r="H13" s="142" t="s">
        <v>0</v>
      </c>
      <c r="J13" s="114"/>
    </row>
    <row r="14" spans="1:10" ht="12.75" customHeight="1">
      <c r="A14" s="59" t="s">
        <v>93</v>
      </c>
      <c r="B14" s="128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142" t="s">
        <v>0</v>
      </c>
      <c r="H14" s="142" t="s">
        <v>0</v>
      </c>
      <c r="J14" s="114"/>
    </row>
    <row r="15" spans="1:10" ht="12.75" customHeight="1">
      <c r="A15" s="137" t="s">
        <v>94</v>
      </c>
      <c r="B15" s="116">
        <v>1843.2757</v>
      </c>
      <c r="C15" s="116">
        <v>365.743</v>
      </c>
      <c r="D15" s="116">
        <v>155.7569</v>
      </c>
      <c r="E15" s="116" t="s">
        <v>0</v>
      </c>
      <c r="F15" s="116">
        <v>155.7569</v>
      </c>
      <c r="G15" s="142">
        <f>F15</f>
        <v>155.7569</v>
      </c>
      <c r="H15" s="142">
        <f>+D15-C15</f>
        <v>-209.9861</v>
      </c>
      <c r="I15" s="11"/>
      <c r="J15" s="114"/>
    </row>
    <row r="16" spans="1:10" ht="12.75" customHeight="1">
      <c r="A16" s="59" t="s">
        <v>85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142" t="s">
        <v>0</v>
      </c>
      <c r="H16" s="142" t="s">
        <v>0</v>
      </c>
      <c r="I16" s="11"/>
      <c r="J16" s="114"/>
    </row>
    <row r="17" spans="1:10" ht="12.75" customHeight="1">
      <c r="A17" s="59" t="s">
        <v>86</v>
      </c>
      <c r="B17" s="110">
        <v>130.62</v>
      </c>
      <c r="C17" s="110" t="s">
        <v>0</v>
      </c>
      <c r="D17" s="110" t="s">
        <v>0</v>
      </c>
      <c r="E17" s="110" t="s">
        <v>0</v>
      </c>
      <c r="F17" s="110" t="s">
        <v>0</v>
      </c>
      <c r="G17" s="142" t="s">
        <v>0</v>
      </c>
      <c r="H17" s="142" t="s">
        <v>0</v>
      </c>
      <c r="I17" s="11"/>
      <c r="J17" s="114"/>
    </row>
    <row r="18" spans="1:10" ht="12.75" customHeight="1">
      <c r="A18" s="59" t="s">
        <v>87</v>
      </c>
      <c r="B18" s="110">
        <v>40</v>
      </c>
      <c r="C18" s="110" t="s">
        <v>0</v>
      </c>
      <c r="D18" s="110" t="s">
        <v>0</v>
      </c>
      <c r="E18" s="110" t="s">
        <v>0</v>
      </c>
      <c r="F18" s="110" t="s">
        <v>0</v>
      </c>
      <c r="G18" s="142" t="s">
        <v>0</v>
      </c>
      <c r="H18" s="142" t="s">
        <v>0</v>
      </c>
      <c r="I18" s="11"/>
      <c r="J18" s="114"/>
    </row>
    <row r="19" spans="1:10" ht="12.75" customHeight="1">
      <c r="A19" s="59" t="s">
        <v>88</v>
      </c>
      <c r="B19" s="110">
        <v>200</v>
      </c>
      <c r="C19" s="110" t="s">
        <v>0</v>
      </c>
      <c r="D19" s="110" t="s">
        <v>0</v>
      </c>
      <c r="E19" s="110" t="s">
        <v>0</v>
      </c>
      <c r="F19" s="110" t="s">
        <v>0</v>
      </c>
      <c r="G19" s="142" t="s">
        <v>0</v>
      </c>
      <c r="H19" s="142" t="s">
        <v>0</v>
      </c>
      <c r="I19" s="11"/>
      <c r="J19" s="114"/>
    </row>
    <row r="20" spans="1:10" ht="12.75" customHeight="1">
      <c r="A20" s="59" t="s">
        <v>89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142" t="s">
        <v>0</v>
      </c>
      <c r="H20" s="142" t="s">
        <v>0</v>
      </c>
      <c r="I20" s="11"/>
      <c r="J20" s="114"/>
    </row>
    <row r="21" spans="1:10" ht="12.75" customHeight="1">
      <c r="A21" s="59" t="s">
        <v>90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142" t="s">
        <v>0</v>
      </c>
      <c r="H21" s="142" t="s">
        <v>0</v>
      </c>
      <c r="I21" s="11"/>
      <c r="J21" s="114"/>
    </row>
    <row r="22" spans="1:10" ht="12.75" customHeight="1">
      <c r="A22" s="59" t="s">
        <v>91</v>
      </c>
      <c r="B22" s="110">
        <v>334.9265</v>
      </c>
      <c r="C22" s="110">
        <v>166.943</v>
      </c>
      <c r="D22" s="110">
        <v>104.1019</v>
      </c>
      <c r="E22" s="110" t="s">
        <v>0</v>
      </c>
      <c r="F22" s="110">
        <v>104.1019</v>
      </c>
      <c r="G22" s="142">
        <f>F22</f>
        <v>104.1019</v>
      </c>
      <c r="H22" s="142">
        <f>+D22-C22</f>
        <v>-62.84110000000001</v>
      </c>
      <c r="I22" s="11"/>
      <c r="J22" s="114"/>
    </row>
    <row r="23" spans="1:10" ht="12.75" customHeight="1">
      <c r="A23" s="59" t="s">
        <v>92</v>
      </c>
      <c r="B23" s="110">
        <v>790.8148</v>
      </c>
      <c r="C23" s="110">
        <v>47.8</v>
      </c>
      <c r="D23" s="110">
        <v>51.655</v>
      </c>
      <c r="E23" s="110" t="s">
        <v>0</v>
      </c>
      <c r="F23" s="110">
        <v>51.655</v>
      </c>
      <c r="G23" s="142">
        <f>F23</f>
        <v>51.655</v>
      </c>
      <c r="H23" s="142">
        <f>+D23-C23</f>
        <v>3.855000000000004</v>
      </c>
      <c r="I23" s="11"/>
      <c r="J23" s="114"/>
    </row>
    <row r="24" spans="1:10" ht="12.75" customHeight="1">
      <c r="A24" s="59" t="s">
        <v>93</v>
      </c>
      <c r="B24" s="128">
        <v>346.9144</v>
      </c>
      <c r="C24" s="110">
        <v>151</v>
      </c>
      <c r="D24" s="110" t="s">
        <v>0</v>
      </c>
      <c r="E24" s="110" t="s">
        <v>0</v>
      </c>
      <c r="F24" s="110" t="s">
        <v>0</v>
      </c>
      <c r="G24" s="142" t="s">
        <v>0</v>
      </c>
      <c r="H24" s="142">
        <f>-C24</f>
        <v>-151</v>
      </c>
      <c r="I24" s="11"/>
      <c r="J24" s="114"/>
    </row>
    <row r="25" spans="1:10" ht="12.75" customHeight="1">
      <c r="A25" s="137" t="s">
        <v>95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142" t="s">
        <v>0</v>
      </c>
      <c r="H25" s="142" t="s">
        <v>0</v>
      </c>
      <c r="I25" s="109"/>
      <c r="J25" s="114"/>
    </row>
    <row r="26" spans="1:10" ht="12.75" customHeight="1">
      <c r="A26" s="59" t="s">
        <v>85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142" t="s">
        <v>0</v>
      </c>
      <c r="H26" s="142" t="s">
        <v>0</v>
      </c>
      <c r="I26" s="109"/>
      <c r="J26" s="114"/>
    </row>
    <row r="27" spans="1:10" ht="12.75" customHeight="1">
      <c r="A27" s="59" t="s">
        <v>86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142" t="s">
        <v>0</v>
      </c>
      <c r="H27" s="142" t="s">
        <v>0</v>
      </c>
      <c r="I27" s="109"/>
      <c r="J27" s="114"/>
    </row>
    <row r="28" spans="1:10" ht="12.75" customHeight="1">
      <c r="A28" s="59" t="s">
        <v>87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42" t="s">
        <v>0</v>
      </c>
      <c r="H28" s="142" t="s">
        <v>0</v>
      </c>
      <c r="I28" s="109"/>
      <c r="J28" s="114"/>
    </row>
    <row r="29" spans="1:10" ht="12.75" customHeight="1">
      <c r="A29" s="59" t="s">
        <v>88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142" t="s">
        <v>0</v>
      </c>
      <c r="H29" s="142" t="s">
        <v>0</v>
      </c>
      <c r="I29" s="109"/>
      <c r="J29" s="114"/>
    </row>
    <row r="30" spans="1:10" ht="12.75" customHeight="1">
      <c r="A30" s="59" t="s">
        <v>89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42" t="s">
        <v>0</v>
      </c>
      <c r="H30" s="142" t="s">
        <v>0</v>
      </c>
      <c r="I30" s="109"/>
      <c r="J30" s="114"/>
    </row>
    <row r="31" spans="1:10" ht="12.75" customHeight="1">
      <c r="A31" s="59" t="s">
        <v>90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42" t="s">
        <v>0</v>
      </c>
      <c r="H31" s="142" t="s">
        <v>0</v>
      </c>
      <c r="I31" s="109"/>
      <c r="J31" s="114"/>
    </row>
    <row r="32" spans="1:10" ht="12.75" customHeight="1">
      <c r="A32" s="59" t="s">
        <v>91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142" t="s">
        <v>0</v>
      </c>
      <c r="H32" s="142" t="s">
        <v>0</v>
      </c>
      <c r="I32" s="109"/>
      <c r="J32" s="114"/>
    </row>
    <row r="33" spans="1:10" ht="12.75" customHeight="1">
      <c r="A33" s="59" t="s">
        <v>92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142" t="s">
        <v>0</v>
      </c>
      <c r="H33" s="142" t="s">
        <v>0</v>
      </c>
      <c r="I33" s="109"/>
      <c r="J33" s="114"/>
    </row>
    <row r="34" spans="1:10" ht="12.75" customHeight="1">
      <c r="A34" s="59" t="s">
        <v>93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142" t="s">
        <v>0</v>
      </c>
      <c r="H34" s="142" t="s">
        <v>0</v>
      </c>
      <c r="I34" s="109"/>
      <c r="J34" s="114"/>
    </row>
    <row r="35" ht="15" customHeight="1">
      <c r="F35" s="8"/>
    </row>
    <row r="36" spans="1:9" ht="15" customHeight="1">
      <c r="A36" s="93" t="s">
        <v>98</v>
      </c>
      <c r="G36" s="11"/>
      <c r="I36" s="2"/>
    </row>
    <row r="37" spans="1:7" ht="12.75" customHeight="1">
      <c r="A37" s="134" t="s">
        <v>19</v>
      </c>
      <c r="G37" s="11"/>
    </row>
    <row r="38" spans="1:9" ht="32.25" customHeight="1">
      <c r="A38" s="56"/>
      <c r="B38" s="132">
        <v>2012</v>
      </c>
      <c r="C38" s="52" t="s">
        <v>25</v>
      </c>
      <c r="D38" s="52" t="s">
        <v>26</v>
      </c>
      <c r="E38" s="132">
        <v>2013</v>
      </c>
      <c r="F38" s="52" t="s">
        <v>16</v>
      </c>
      <c r="G38" s="52" t="s">
        <v>17</v>
      </c>
      <c r="H38" s="55" t="s">
        <v>27</v>
      </c>
      <c r="I38" s="55" t="s">
        <v>28</v>
      </c>
    </row>
    <row r="39" spans="1:9" ht="12.75" customHeight="1">
      <c r="A39" s="41" t="s">
        <v>99</v>
      </c>
      <c r="B39" s="16">
        <v>50651.329725209995</v>
      </c>
      <c r="C39" s="16">
        <v>53081.59478894</v>
      </c>
      <c r="D39" s="16">
        <v>51840.34041553</v>
      </c>
      <c r="E39" s="16">
        <v>67334.18303821</v>
      </c>
      <c r="F39" s="16">
        <v>70280.4859214</v>
      </c>
      <c r="G39" s="16">
        <v>70243.80411998</v>
      </c>
      <c r="H39" s="15">
        <f>G39/F39-1</f>
        <v>-0.0005219343739458759</v>
      </c>
      <c r="I39" s="15">
        <f>G39/E39-1</f>
        <v>0.04321164897952179</v>
      </c>
    </row>
    <row r="40" spans="1:9" ht="12.75" customHeight="1">
      <c r="A40" s="59" t="s">
        <v>100</v>
      </c>
      <c r="B40" s="32">
        <v>22840.58219495</v>
      </c>
      <c r="C40" s="32">
        <v>24713.53077966</v>
      </c>
      <c r="D40" s="32">
        <v>23223.305530169997</v>
      </c>
      <c r="E40" s="32">
        <v>30229.96764498</v>
      </c>
      <c r="F40" s="32">
        <v>32306.251907169997</v>
      </c>
      <c r="G40" s="32">
        <v>31372.311837830002</v>
      </c>
      <c r="H40" s="15">
        <f aca="true" t="shared" si="0" ref="H40:H53">G40/F40-1</f>
        <v>-0.028908957684834924</v>
      </c>
      <c r="I40" s="15">
        <f aca="true" t="shared" si="1" ref="I40:I53">G40/E40-1</f>
        <v>0.0377884689214909</v>
      </c>
    </row>
    <row r="41" spans="1:9" ht="12.75" customHeight="1">
      <c r="A41" s="59" t="s">
        <v>101</v>
      </c>
      <c r="B41" s="32">
        <v>20805.539679499998</v>
      </c>
      <c r="C41" s="32">
        <v>21674.766529940003</v>
      </c>
      <c r="D41" s="32">
        <v>22135.47813675</v>
      </c>
      <c r="E41" s="32">
        <v>28351.13450765</v>
      </c>
      <c r="F41" s="32">
        <v>29295.81499526</v>
      </c>
      <c r="G41" s="32">
        <v>30088.998798940003</v>
      </c>
      <c r="H41" s="15">
        <f t="shared" si="0"/>
        <v>0.02707498677911291</v>
      </c>
      <c r="I41" s="15">
        <f t="shared" si="1"/>
        <v>0.061297874722476164</v>
      </c>
    </row>
    <row r="42" spans="1:9" ht="12.75" customHeight="1">
      <c r="A42" s="59" t="s">
        <v>102</v>
      </c>
      <c r="B42" s="32">
        <v>4805.33959318</v>
      </c>
      <c r="C42" s="32">
        <v>4394.286549220001</v>
      </c>
      <c r="D42" s="32">
        <v>4200.59850398</v>
      </c>
      <c r="E42" s="32">
        <v>6033.29587517</v>
      </c>
      <c r="F42" s="32">
        <v>5500.27204387</v>
      </c>
      <c r="G42" s="32">
        <v>5601.48905904</v>
      </c>
      <c r="H42" s="15">
        <f t="shared" si="0"/>
        <v>0.018402183448872345</v>
      </c>
      <c r="I42" s="15">
        <f t="shared" si="1"/>
        <v>-0.07157063486760173</v>
      </c>
    </row>
    <row r="43" spans="1:9" ht="12.75" customHeight="1">
      <c r="A43" s="59" t="s">
        <v>103</v>
      </c>
      <c r="B43" s="32">
        <v>2199.86825758</v>
      </c>
      <c r="C43" s="32">
        <v>2299.01093012</v>
      </c>
      <c r="D43" s="32">
        <v>2280.95824463</v>
      </c>
      <c r="E43" s="32">
        <v>2719.7850104100003</v>
      </c>
      <c r="F43" s="32">
        <v>3178.1469751</v>
      </c>
      <c r="G43" s="32">
        <v>3181.00442417</v>
      </c>
      <c r="H43" s="15">
        <f t="shared" si="0"/>
        <v>0.0008990928023113742</v>
      </c>
      <c r="I43" s="15">
        <f t="shared" si="1"/>
        <v>0.16957936454340272</v>
      </c>
    </row>
    <row r="44" spans="1:9" ht="12.75" customHeight="1">
      <c r="A44" s="60" t="s">
        <v>104</v>
      </c>
      <c r="B44" s="16">
        <v>26927.60385274</v>
      </c>
      <c r="C44" s="16">
        <v>27498.043162870003</v>
      </c>
      <c r="D44" s="16">
        <v>26407.197016410006</v>
      </c>
      <c r="E44" s="16">
        <v>34485.862418690005</v>
      </c>
      <c r="F44" s="16">
        <v>35681.585050860005</v>
      </c>
      <c r="G44" s="16">
        <v>33417.85907719</v>
      </c>
      <c r="H44" s="15">
        <f t="shared" si="0"/>
        <v>-0.06344241631764191</v>
      </c>
      <c r="I44" s="15">
        <f t="shared" si="1"/>
        <v>-0.030969309351567498</v>
      </c>
    </row>
    <row r="45" spans="1:9" ht="12.75" customHeight="1">
      <c r="A45" s="59" t="s">
        <v>100</v>
      </c>
      <c r="B45" s="32">
        <v>12390.061168600001</v>
      </c>
      <c r="C45" s="32">
        <v>12980.985071449999</v>
      </c>
      <c r="D45" s="32">
        <v>11441.183770169999</v>
      </c>
      <c r="E45" s="32">
        <v>14289.9706816</v>
      </c>
      <c r="F45" s="32">
        <v>15608.78708709</v>
      </c>
      <c r="G45" s="32">
        <v>13706.20155548</v>
      </c>
      <c r="H45" s="15">
        <f t="shared" si="0"/>
        <v>-0.12189195233392769</v>
      </c>
      <c r="I45" s="15">
        <f t="shared" si="1"/>
        <v>-0.040851667167636</v>
      </c>
    </row>
    <row r="46" spans="1:9" ht="12.75" customHeight="1">
      <c r="A46" s="59" t="s">
        <v>101</v>
      </c>
      <c r="B46" s="32">
        <v>10359.23214716</v>
      </c>
      <c r="C46" s="32">
        <v>10758.97600784</v>
      </c>
      <c r="D46" s="32">
        <v>11155.98888019</v>
      </c>
      <c r="E46" s="32">
        <v>14521.07696716</v>
      </c>
      <c r="F46" s="32">
        <v>14669.887842119999</v>
      </c>
      <c r="G46" s="32">
        <v>14329.53080764</v>
      </c>
      <c r="H46" s="15">
        <f t="shared" si="0"/>
        <v>-0.02320106589382165</v>
      </c>
      <c r="I46" s="15">
        <f t="shared" si="1"/>
        <v>-0.013190905877931036</v>
      </c>
    </row>
    <row r="47" spans="1:9" ht="12.75" customHeight="1">
      <c r="A47" s="59" t="s">
        <v>102</v>
      </c>
      <c r="B47" s="32">
        <v>3912.72758677</v>
      </c>
      <c r="C47" s="32">
        <v>3470.9885515400006</v>
      </c>
      <c r="D47" s="32">
        <v>3544.52046039</v>
      </c>
      <c r="E47" s="32">
        <v>5263.489885770001</v>
      </c>
      <c r="F47" s="32">
        <v>4964.3648857299995</v>
      </c>
      <c r="G47" s="32">
        <v>5008.82487404</v>
      </c>
      <c r="H47" s="15">
        <f t="shared" si="0"/>
        <v>0.008955826038855585</v>
      </c>
      <c r="I47" s="15">
        <f t="shared" si="1"/>
        <v>-0.048383300292548226</v>
      </c>
    </row>
    <row r="48" spans="1:9" ht="12.75" customHeight="1">
      <c r="A48" s="59" t="s">
        <v>103</v>
      </c>
      <c r="B48" s="32">
        <v>265.58295021</v>
      </c>
      <c r="C48" s="32">
        <v>287.09353204</v>
      </c>
      <c r="D48" s="32">
        <v>265.50390566</v>
      </c>
      <c r="E48" s="32">
        <v>411.32488416</v>
      </c>
      <c r="F48" s="32">
        <v>438.54523592</v>
      </c>
      <c r="G48" s="32">
        <v>373.30184002999994</v>
      </c>
      <c r="H48" s="15">
        <f t="shared" si="0"/>
        <v>-0.14877232847628474</v>
      </c>
      <c r="I48" s="15">
        <f t="shared" si="1"/>
        <v>-0.09244041776769729</v>
      </c>
    </row>
    <row r="49" spans="1:9" ht="12.75" customHeight="1">
      <c r="A49" s="60" t="s">
        <v>105</v>
      </c>
      <c r="B49" s="43">
        <v>23723.725872469993</v>
      </c>
      <c r="C49" s="43">
        <v>25583.551626069995</v>
      </c>
      <c r="D49" s="43">
        <v>25433.143399119996</v>
      </c>
      <c r="E49" s="43">
        <f aca="true" t="shared" si="2" ref="E49:G53">+E39-E44</f>
        <v>32848.32061952</v>
      </c>
      <c r="F49" s="43">
        <f t="shared" si="2"/>
        <v>34598.90087054</v>
      </c>
      <c r="G49" s="43">
        <f t="shared" si="2"/>
        <v>36825.94504279001</v>
      </c>
      <c r="H49" s="15">
        <f t="shared" si="0"/>
        <v>0.06436748324991659</v>
      </c>
      <c r="I49" s="15">
        <f t="shared" si="1"/>
        <v>0.12109064780944467</v>
      </c>
    </row>
    <row r="50" spans="1:9" ht="12.75" customHeight="1">
      <c r="A50" s="59" t="s">
        <v>100</v>
      </c>
      <c r="B50" s="32">
        <v>10450.521026349998</v>
      </c>
      <c r="C50" s="32">
        <v>11732.54570821</v>
      </c>
      <c r="D50" s="32">
        <v>11782.121759999998</v>
      </c>
      <c r="E50" s="32">
        <f t="shared" si="2"/>
        <v>15939.99696338</v>
      </c>
      <c r="F50" s="32">
        <f t="shared" si="2"/>
        <v>16697.464820079997</v>
      </c>
      <c r="G50" s="32">
        <f t="shared" si="2"/>
        <v>17666.110282350004</v>
      </c>
      <c r="H50" s="15">
        <f t="shared" si="0"/>
        <v>0.058011528858269434</v>
      </c>
      <c r="I50" s="15">
        <f t="shared" si="1"/>
        <v>0.10828818367629034</v>
      </c>
    </row>
    <row r="51" spans="1:11" ht="12.75" customHeight="1">
      <c r="A51" s="59" t="s">
        <v>101</v>
      </c>
      <c r="B51" s="32">
        <v>10446.307532339997</v>
      </c>
      <c r="C51" s="32">
        <v>10915.790522100004</v>
      </c>
      <c r="D51" s="32">
        <v>10979.48925656</v>
      </c>
      <c r="E51" s="32">
        <f t="shared" si="2"/>
        <v>13830.057540490001</v>
      </c>
      <c r="F51" s="32">
        <f t="shared" si="2"/>
        <v>14625.92715314</v>
      </c>
      <c r="G51" s="32">
        <f t="shared" si="2"/>
        <v>15759.467991300004</v>
      </c>
      <c r="H51" s="15">
        <f t="shared" si="0"/>
        <v>0.07750215260142634</v>
      </c>
      <c r="I51" s="15">
        <f t="shared" si="1"/>
        <v>0.13950849048612435</v>
      </c>
      <c r="J51" s="74"/>
      <c r="K51" s="124"/>
    </row>
    <row r="52" spans="1:11" ht="12.75" customHeight="1">
      <c r="A52" s="59" t="s">
        <v>102</v>
      </c>
      <c r="B52" s="32">
        <v>892.6120064099996</v>
      </c>
      <c r="C52" s="32">
        <v>923.2979976800002</v>
      </c>
      <c r="D52" s="32">
        <v>656.0780435899997</v>
      </c>
      <c r="E52" s="32">
        <f t="shared" si="2"/>
        <v>769.8059893999989</v>
      </c>
      <c r="F52" s="32">
        <f t="shared" si="2"/>
        <v>535.9071581400003</v>
      </c>
      <c r="G52" s="32">
        <f t="shared" si="2"/>
        <v>592.6641849999996</v>
      </c>
      <c r="H52" s="15">
        <f t="shared" si="0"/>
        <v>0.10590832012206874</v>
      </c>
      <c r="I52" s="15">
        <f t="shared" si="1"/>
        <v>-0.23011227093474151</v>
      </c>
      <c r="J52" s="74"/>
      <c r="K52" s="124"/>
    </row>
    <row r="53" spans="1:11" ht="12.75" customHeight="1">
      <c r="A53" s="59" t="s">
        <v>103</v>
      </c>
      <c r="B53" s="32">
        <v>1934.2853073699998</v>
      </c>
      <c r="C53" s="32">
        <v>2011.91739808</v>
      </c>
      <c r="D53" s="32">
        <v>2015.4543389700002</v>
      </c>
      <c r="E53" s="32">
        <f t="shared" si="2"/>
        <v>2308.46012625</v>
      </c>
      <c r="F53" s="32">
        <f t="shared" si="2"/>
        <v>2739.60173918</v>
      </c>
      <c r="G53" s="32">
        <f t="shared" si="2"/>
        <v>2807.7025841400005</v>
      </c>
      <c r="H53" s="15">
        <f t="shared" si="0"/>
        <v>0.024857936095625366</v>
      </c>
      <c r="I53" s="15">
        <f t="shared" si="1"/>
        <v>0.2162664419510678</v>
      </c>
      <c r="J53" s="74"/>
      <c r="K53" s="124"/>
    </row>
    <row r="54" spans="1:12" ht="12.75" customHeight="1">
      <c r="A54" s="59"/>
      <c r="B54" s="32"/>
      <c r="C54" s="32"/>
      <c r="D54" s="32"/>
      <c r="E54" s="32"/>
      <c r="F54" s="32"/>
      <c r="G54" s="32"/>
      <c r="H54" s="32"/>
      <c r="I54" s="14"/>
      <c r="J54" s="14"/>
      <c r="K54" s="127"/>
      <c r="L54" s="124"/>
    </row>
    <row r="55" spans="1:12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6"/>
      <c r="L55" s="3"/>
    </row>
    <row r="56" spans="1:12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3"/>
    </row>
    <row r="57" spans="1:12" ht="15.75" customHeight="1">
      <c r="A57" s="93" t="s">
        <v>106</v>
      </c>
      <c r="B57" s="1"/>
      <c r="C57" s="13"/>
      <c r="D57" s="13"/>
      <c r="E57" s="13"/>
      <c r="F57" s="13"/>
      <c r="G57" s="13"/>
      <c r="H57" s="13"/>
      <c r="I57" s="2"/>
      <c r="K57" s="125"/>
      <c r="L57" s="3"/>
    </row>
    <row r="58" spans="1:12" ht="12.75" customHeight="1">
      <c r="A58" s="134" t="s">
        <v>19</v>
      </c>
      <c r="B58" s="12"/>
      <c r="C58" s="12"/>
      <c r="D58" s="12"/>
      <c r="E58" s="12"/>
      <c r="F58" s="12"/>
      <c r="I58" s="2"/>
      <c r="K58" s="125"/>
      <c r="L58" s="3"/>
    </row>
    <row r="59" spans="1:12" s="3" customFormat="1" ht="32.25" customHeight="1">
      <c r="A59" s="56"/>
      <c r="B59" s="132">
        <v>2012</v>
      </c>
      <c r="C59" s="52" t="s">
        <v>25</v>
      </c>
      <c r="D59" s="52" t="s">
        <v>26</v>
      </c>
      <c r="E59" s="132">
        <v>2013</v>
      </c>
      <c r="F59" s="52" t="s">
        <v>16</v>
      </c>
      <c r="G59" s="52" t="s">
        <v>17</v>
      </c>
      <c r="H59" s="55" t="s">
        <v>27</v>
      </c>
      <c r="I59" s="55" t="s">
        <v>28</v>
      </c>
      <c r="J59" s="64"/>
      <c r="K59" s="64"/>
      <c r="L59" s="64"/>
    </row>
    <row r="60" spans="1:12" ht="12.75" customHeight="1">
      <c r="A60" s="41" t="s">
        <v>107</v>
      </c>
      <c r="B60" s="16">
        <v>40105.37341754</v>
      </c>
      <c r="C60" s="16">
        <v>40138.511930069995</v>
      </c>
      <c r="D60" s="16">
        <v>41024.651651629996</v>
      </c>
      <c r="E60" s="16">
        <v>53961.59959505</v>
      </c>
      <c r="F60" s="16">
        <v>54813.31335172</v>
      </c>
      <c r="G60" s="16">
        <v>57827.52554743</v>
      </c>
      <c r="H60" s="15">
        <f>G60/F60-1</f>
        <v>0.05499051254881704</v>
      </c>
      <c r="I60" s="15">
        <f>G60/E60-1</f>
        <v>0.07164216741889584</v>
      </c>
      <c r="J60" s="75"/>
      <c r="K60" s="64"/>
      <c r="L60" s="8"/>
    </row>
    <row r="61" spans="1:12" ht="12.75" customHeight="1">
      <c r="A61" s="59" t="s">
        <v>100</v>
      </c>
      <c r="B61" s="32">
        <v>25562.927037960002</v>
      </c>
      <c r="C61" s="32">
        <v>25617.475126259997</v>
      </c>
      <c r="D61" s="32">
        <v>26363.09797957</v>
      </c>
      <c r="E61" s="32">
        <v>35589.497712669996</v>
      </c>
      <c r="F61" s="32">
        <v>36225.563392690005</v>
      </c>
      <c r="G61" s="32">
        <v>38619.49698389</v>
      </c>
      <c r="H61" s="15">
        <f aca="true" t="shared" si="3" ref="H61:H69">G61/F61-1</f>
        <v>0.06608409551148808</v>
      </c>
      <c r="I61" s="15">
        <f aca="true" t="shared" si="4" ref="I61:I69">G61/E61-1</f>
        <v>0.08513745531568184</v>
      </c>
      <c r="J61" s="75"/>
      <c r="K61" s="8"/>
      <c r="L61" s="8"/>
    </row>
    <row r="62" spans="1:12" ht="12.75" customHeight="1">
      <c r="A62" s="59" t="s">
        <v>101</v>
      </c>
      <c r="B62" s="32">
        <v>14461.65337505</v>
      </c>
      <c r="C62" s="32">
        <v>14439.50172882</v>
      </c>
      <c r="D62" s="32">
        <v>14583.94114246</v>
      </c>
      <c r="E62" s="32">
        <v>18300.016493670002</v>
      </c>
      <c r="F62" s="32">
        <v>18500.32621554</v>
      </c>
      <c r="G62" s="32">
        <v>19112.581263739998</v>
      </c>
      <c r="H62" s="15">
        <f t="shared" si="3"/>
        <v>0.03309428390974589</v>
      </c>
      <c r="I62" s="15">
        <f t="shared" si="4"/>
        <v>0.04440240643231452</v>
      </c>
      <c r="J62" s="75"/>
      <c r="K62" s="8"/>
      <c r="L62" s="8"/>
    </row>
    <row r="63" spans="1:12" ht="12.75" customHeight="1">
      <c r="A63" s="59" t="s">
        <v>103</v>
      </c>
      <c r="B63" s="32">
        <v>80.79300453</v>
      </c>
      <c r="C63" s="32">
        <v>81.53507499</v>
      </c>
      <c r="D63" s="32">
        <v>77.61252959999999</v>
      </c>
      <c r="E63" s="32">
        <v>72.08538871</v>
      </c>
      <c r="F63" s="32">
        <v>87.42374348999999</v>
      </c>
      <c r="G63" s="32">
        <v>95.44729980000001</v>
      </c>
      <c r="H63" s="15">
        <f t="shared" si="3"/>
        <v>0.09177777100013795</v>
      </c>
      <c r="I63" s="15">
        <f t="shared" si="4"/>
        <v>0.32408663542046123</v>
      </c>
      <c r="J63" s="75"/>
      <c r="K63" s="8"/>
      <c r="L63" s="8"/>
    </row>
    <row r="64" spans="1:12" ht="12.75" customHeight="1">
      <c r="A64" s="60" t="s">
        <v>104</v>
      </c>
      <c r="B64" s="16">
        <v>18557.88985695</v>
      </c>
      <c r="C64" s="16">
        <v>18156.08036945</v>
      </c>
      <c r="D64" s="16">
        <v>18661.06141011</v>
      </c>
      <c r="E64" s="16">
        <v>25037.123758519996</v>
      </c>
      <c r="F64" s="16">
        <v>24878.31960075</v>
      </c>
      <c r="G64" s="16">
        <v>25926.0951265</v>
      </c>
      <c r="H64" s="15">
        <f>G64/F64-1</f>
        <v>0.04211600874033361</v>
      </c>
      <c r="I64" s="15">
        <f>G64/E64-1</f>
        <v>0.035506129879535164</v>
      </c>
      <c r="J64" s="75"/>
      <c r="L64" s="8"/>
    </row>
    <row r="65" spans="1:12" ht="12.75" customHeight="1">
      <c r="A65" s="59" t="s">
        <v>100</v>
      </c>
      <c r="B65" s="32">
        <v>10893.94829188</v>
      </c>
      <c r="C65" s="32">
        <v>10610.856760120001</v>
      </c>
      <c r="D65" s="32">
        <v>11046.697397670003</v>
      </c>
      <c r="E65" s="32">
        <v>15783.56345506</v>
      </c>
      <c r="F65" s="32">
        <v>15582.23318553</v>
      </c>
      <c r="G65" s="32">
        <v>16354.534146959997</v>
      </c>
      <c r="H65" s="15">
        <f t="shared" si="3"/>
        <v>0.04956291901389154</v>
      </c>
      <c r="I65" s="15">
        <f t="shared" si="4"/>
        <v>0.03617501798790257</v>
      </c>
      <c r="J65" s="75"/>
      <c r="L65" s="8"/>
    </row>
    <row r="66" spans="1:12" ht="12.75" customHeight="1">
      <c r="A66" s="59" t="s">
        <v>101</v>
      </c>
      <c r="B66" s="32">
        <v>7659.897274520001</v>
      </c>
      <c r="C66" s="32">
        <v>7540.050199450001</v>
      </c>
      <c r="D66" s="32">
        <v>7609.680115700001</v>
      </c>
      <c r="E66" s="32">
        <v>9248.53188656</v>
      </c>
      <c r="F66" s="32">
        <v>9291.23078262</v>
      </c>
      <c r="G66" s="32">
        <v>9558.00575998</v>
      </c>
      <c r="H66" s="15">
        <f t="shared" si="3"/>
        <v>0.028712555268676</v>
      </c>
      <c r="I66" s="15">
        <f t="shared" si="4"/>
        <v>0.033461945875942645</v>
      </c>
      <c r="J66" s="75"/>
      <c r="L66" s="8"/>
    </row>
    <row r="67" spans="1:12" ht="12.75" customHeight="1">
      <c r="A67" s="59" t="s">
        <v>103</v>
      </c>
      <c r="B67" s="32">
        <v>4.0442905499999995</v>
      </c>
      <c r="C67" s="32">
        <v>5.17340988</v>
      </c>
      <c r="D67" s="32">
        <v>4.683896740000001</v>
      </c>
      <c r="E67" s="32">
        <v>5.0284169</v>
      </c>
      <c r="F67" s="32">
        <v>4.8556326</v>
      </c>
      <c r="G67" s="32">
        <v>13.555219560000001</v>
      </c>
      <c r="H67" s="15">
        <f>G67/F67-1</f>
        <v>1.7916485197006056</v>
      </c>
      <c r="I67" s="15">
        <f>G67/E67-1</f>
        <v>1.6957230932860803</v>
      </c>
      <c r="J67" s="75"/>
      <c r="L67" s="8"/>
    </row>
    <row r="68" spans="1:12" ht="12.75" customHeight="1">
      <c r="A68" s="60" t="s">
        <v>105</v>
      </c>
      <c r="B68" s="16">
        <v>21547.48356059</v>
      </c>
      <c r="C68" s="16">
        <v>21982.431560619996</v>
      </c>
      <c r="D68" s="16">
        <v>22363.590241519996</v>
      </c>
      <c r="E68" s="16">
        <v>28924.47583653</v>
      </c>
      <c r="F68" s="16">
        <f aca="true" t="shared" si="5" ref="F68:G71">+F60-F64</f>
        <v>29934.993750969996</v>
      </c>
      <c r="G68" s="16">
        <f t="shared" si="5"/>
        <v>31901.43042093</v>
      </c>
      <c r="H68" s="15">
        <f t="shared" si="3"/>
        <v>0.06569023151696118</v>
      </c>
      <c r="I68" s="15">
        <f t="shared" si="4"/>
        <v>0.10292164329008413</v>
      </c>
      <c r="J68" s="75"/>
      <c r="K68" s="8"/>
      <c r="L68" s="8"/>
    </row>
    <row r="69" spans="1:12" ht="12.75" customHeight="1">
      <c r="A69" s="59" t="s">
        <v>100</v>
      </c>
      <c r="B69" s="32">
        <v>14668.978746080002</v>
      </c>
      <c r="C69" s="32">
        <v>15006.618366139995</v>
      </c>
      <c r="D69" s="32">
        <v>15316.400581899998</v>
      </c>
      <c r="E69" s="32">
        <v>19805.934257610003</v>
      </c>
      <c r="F69" s="32">
        <f t="shared" si="5"/>
        <v>20643.330207160005</v>
      </c>
      <c r="G69" s="32">
        <f t="shared" si="5"/>
        <v>22264.962836930004</v>
      </c>
      <c r="H69" s="15">
        <f t="shared" si="3"/>
        <v>0.07855479777228713</v>
      </c>
      <c r="I69" s="15">
        <f t="shared" si="4"/>
        <v>0.12415615175412253</v>
      </c>
      <c r="J69" s="75"/>
      <c r="K69" s="8"/>
      <c r="L69" s="8"/>
    </row>
    <row r="70" spans="1:12" ht="12.75" customHeight="1">
      <c r="A70" s="59" t="s">
        <v>101</v>
      </c>
      <c r="B70" s="32">
        <v>6801.7561005299995</v>
      </c>
      <c r="C70" s="32">
        <v>6899.45152937</v>
      </c>
      <c r="D70" s="32">
        <v>6974.261026759999</v>
      </c>
      <c r="E70" s="32">
        <v>9051.484607110002</v>
      </c>
      <c r="F70" s="32">
        <f t="shared" si="5"/>
        <v>9209.095432920001</v>
      </c>
      <c r="G70" s="32">
        <f t="shared" si="5"/>
        <v>9554.575503759997</v>
      </c>
      <c r="H70" s="15">
        <f>G70/F70-1</f>
        <v>0.0375150929161836</v>
      </c>
      <c r="I70" s="15">
        <f>G70/E70-1</f>
        <v>0.05558103653568769</v>
      </c>
      <c r="J70" s="75"/>
      <c r="K70" s="8"/>
      <c r="L70" s="8"/>
    </row>
    <row r="71" spans="1:12" ht="12.75" customHeight="1">
      <c r="A71" s="59" t="s">
        <v>103</v>
      </c>
      <c r="B71" s="32">
        <v>76.74871398</v>
      </c>
      <c r="C71" s="32">
        <v>76.36166511</v>
      </c>
      <c r="D71" s="32">
        <v>72.92863286</v>
      </c>
      <c r="E71" s="32">
        <v>67.05697181000001</v>
      </c>
      <c r="F71" s="32">
        <f t="shared" si="5"/>
        <v>82.56811088999999</v>
      </c>
      <c r="G71" s="32">
        <f t="shared" si="5"/>
        <v>81.89208024000001</v>
      </c>
      <c r="H71" s="15">
        <f>G71/F71-1</f>
        <v>-0.00818755137683369</v>
      </c>
      <c r="I71" s="15">
        <f>G71/E71-1</f>
        <v>0.2212314100916155</v>
      </c>
      <c r="J71" s="75"/>
      <c r="K71" s="8"/>
      <c r="L71" s="8"/>
    </row>
    <row r="72" spans="2:15" ht="12" customHeight="1">
      <c r="B72" s="11"/>
      <c r="C72" s="11"/>
      <c r="D72" s="11"/>
      <c r="E72" s="11"/>
      <c r="F72" s="15"/>
      <c r="G72" s="15"/>
      <c r="H72" s="115"/>
      <c r="I72" s="78"/>
      <c r="J72"/>
      <c r="K72" s="8"/>
      <c r="L72" s="8"/>
      <c r="M72" s="8"/>
      <c r="N72" s="8"/>
      <c r="O72" s="8"/>
    </row>
    <row r="73" spans="2:9" ht="11.25">
      <c r="B73" s="32"/>
      <c r="C73" s="32"/>
      <c r="I73" s="16"/>
    </row>
    <row r="74" spans="2:9" ht="11.25">
      <c r="B74" s="16"/>
      <c r="C74" s="16"/>
      <c r="I74" s="32"/>
    </row>
    <row r="75" spans="2:9" ht="11.25">
      <c r="B75" s="32"/>
      <c r="C75" s="32"/>
      <c r="I75" s="32"/>
    </row>
    <row r="76" spans="2:9" ht="11.25">
      <c r="B76" s="32"/>
      <c r="C76" s="32"/>
      <c r="D76" s="32"/>
      <c r="F76" s="32"/>
      <c r="G76" s="32"/>
      <c r="I76" s="32"/>
    </row>
    <row r="77" spans="2:9" ht="11.25">
      <c r="B77" s="32"/>
      <c r="C77" s="32"/>
      <c r="D77" s="32"/>
      <c r="F77" s="32"/>
      <c r="G77" s="32"/>
      <c r="I77" s="16"/>
    </row>
    <row r="78" spans="2:9" ht="11.25">
      <c r="B78" s="63"/>
      <c r="C78" s="63"/>
      <c r="D78" s="63"/>
      <c r="E78" s="63"/>
      <c r="F78" s="63"/>
      <c r="I78" s="32"/>
    </row>
    <row r="79" spans="3:6" ht="12.75">
      <c r="C79" s="11"/>
      <c r="D79" s="11"/>
      <c r="E79" s="11"/>
      <c r="F79" s="11"/>
    </row>
    <row r="80" spans="3:6" ht="12.75">
      <c r="C80" s="11"/>
      <c r="D80" s="11"/>
      <c r="E80" s="11"/>
      <c r="F80" s="11"/>
    </row>
    <row r="81" spans="3:6" ht="12.75">
      <c r="C81" s="11"/>
      <c r="D81" s="11"/>
      <c r="E81" s="11"/>
      <c r="F81" s="11"/>
    </row>
    <row r="82" spans="3:6" ht="12.75">
      <c r="C82" s="11"/>
      <c r="D82" s="11"/>
      <c r="E82" s="11"/>
      <c r="F82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2014-03-12T06:52:18Z</cp:lastPrinted>
  <dcterms:created xsi:type="dcterms:W3CDTF">2008-11-05T07:26:31Z</dcterms:created>
  <dcterms:modified xsi:type="dcterms:W3CDTF">2014-03-13T09:09:13Z</dcterms:modified>
  <cp:category/>
  <cp:version/>
  <cp:contentType/>
  <cp:contentStatus/>
</cp:coreProperties>
</file>