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<sst xmlns="http://schemas.openxmlformats.org/spreadsheetml/2006/main" count="535" uniqueCount="117">
  <si>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</si>
  <si>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</si>
  <si>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</si>
  <si>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</si>
  <si>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</si>
  <si>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</si>
  <si>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</si>
  <si>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</si>
  <si>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</si>
  <si>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</si>
  <si>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</si>
  <si>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</si>
  <si>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</si>
  <si>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</si>
  <si>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</si>
  <si>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</si>
  <si>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</si>
  <si>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</si>
  <si>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</si>
  <si>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</si>
  <si>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</si>
  <si>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</si>
  <si>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</si>
  <si>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</si>
  <si>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</si>
  <si>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</si>
  <si>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</si>
  <si>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</si>
  <si>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</si>
  <si>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</si>
  <si>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</si>
  <si>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</si>
  <si>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</si>
  <si>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</si>
  <si>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</si>
  <si>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</si>
  <si>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</si>
  <si>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</si>
  <si>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</si>
  <si>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</si>
  <si>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</si>
  <si>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</si>
  <si>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</si>
  <si>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</si>
  <si>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</si>
  <si>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</si>
  <si>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</si>
  <si>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</si>
  <si>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</si>
  <si>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</si>
  <si>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</si>
  <si>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</si>
  <si>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</si>
  <si>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</si>
  <si>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</si>
  <si>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</si>
  <si>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</si>
  <si>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</si>
  <si>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</si>
  <si>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</si>
  <si>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</si>
  <si>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</si>
  <si>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</si>
  <si>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</si>
  <si>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</si>
  <si>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</si>
  <si>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</si>
  <si>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</si>
  <si>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</si>
  <si>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</si>
  <si>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</si>
  <si>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</si>
  <si>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</si>
  <si>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</si>
  <si>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</si>
  <si>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</si>
  <si>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</si>
  <si>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</si>
  <si>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</si>
  <si>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</si>
  <si>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</si>
  <si>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</si>
  <si>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</si>
  <si>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</si>
  <si>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</si>
  <si>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</si>
  <si>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</si>
  <si>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</si>
  <si>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</si>
  <si>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</si>
  <si>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</si>
  <si>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</si>
  <si>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</si>
  <si>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</si>
  <si>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</si>
  <si>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</si>
  <si>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</si>
  <si>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</si>
  <si>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</si>
  <si>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</si>
  <si>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</si>
  <si>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</si>
  <si>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</si>
  <si>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</si>
  <si>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including operations of SFRB</t>
  </si>
  <si>
    <t>* SFRB - Specialized Fund for Refinancing the Banks</t>
  </si>
  <si>
    <t>Aug 2010</t>
  </si>
  <si>
    <t>Sept 2010</t>
  </si>
  <si>
    <t>Sept 2009</t>
  </si>
  <si>
    <t>October, 2010</t>
  </si>
  <si>
    <t>Oct 2010</t>
  </si>
  <si>
    <t>Oct 2009</t>
  </si>
  <si>
    <t>Jan - Oct 2010</t>
  </si>
  <si>
    <t>Jan - Oct 2009</t>
  </si>
  <si>
    <t>Jan - Okt 2009</t>
  </si>
  <si>
    <t>Jan - Okt 2010</t>
  </si>
  <si>
    <t>Okt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</si>
</sst>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9" fontId="3" fillId="0" borderId="0" xfId="58" applyFont="1" applyFill="1" applyAlignment="1">
      <alignment horizontal="left"/>
    </xf>
    <xf numFmtId="174" fontId="3" fillId="0" borderId="0" xfId="0" applyNumberFormat="1" applyFont="1" applyFill="1" applyAlignment="1">
      <alignment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343"/>
        <c:crosses val="autoZero"/>
        <c:auto val="0"/>
        <c:lblOffset val="100"/>
        <c:tickLblSkip val="1"/>
        <c:noMultiLvlLbl val="0"/>
      </c:catAx>
      <c:valAx>
        <c:axId val="4318934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 val="autoZero"/>
        <c:auto val="0"/>
        <c:lblOffset val="100"/>
        <c:tickLblSkip val="1"/>
        <c:noMultiLvlLbl val="0"/>
      </c:catAx>
      <c:valAx>
        <c:axId val="93484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026908"/>
        <c:axId val="190244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7002278"/>
        <c:axId val="64585047"/>
      </c:lineChart>
      <c:catAx>
        <c:axId val="170269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24445"/>
        <c:crosses val="autoZero"/>
        <c:auto val="0"/>
        <c:lblOffset val="100"/>
        <c:tickLblSkip val="5"/>
        <c:noMultiLvlLbl val="0"/>
      </c:catAx>
      <c:valAx>
        <c:axId val="190244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  <c:majorUnit val="2000"/>
        <c:minorUnit val="100"/>
      </c:valAx>
      <c:catAx>
        <c:axId val="3700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64585047"/>
        <c:crossesAt val="39"/>
        <c:auto val="0"/>
        <c:lblOffset val="100"/>
        <c:tickLblSkip val="1"/>
        <c:noMultiLvlLbl val="0"/>
      </c:catAx>
      <c:valAx>
        <c:axId val="6458504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4394512"/>
        <c:axId val="6400628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94512"/>
        <c:axId val="6400628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85690"/>
        <c:axId val="17126891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06289"/>
        <c:crosses val="autoZero"/>
        <c:auto val="0"/>
        <c:lblOffset val="100"/>
        <c:tickLblSkip val="1"/>
        <c:noMultiLvlLbl val="0"/>
      </c:catAx>
      <c:valAx>
        <c:axId val="640062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At val="1"/>
        <c:crossBetween val="between"/>
        <c:dispUnits/>
        <c:majorUnit val="1"/>
      </c:valAx>
      <c:catAx>
        <c:axId val="3918569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26891"/>
        <c:crosses val="autoZero"/>
        <c:auto val="0"/>
        <c:lblOffset val="100"/>
        <c:tickLblSkip val="1"/>
        <c:noMultiLvlLbl val="0"/>
      </c:catAx>
      <c:valAx>
        <c:axId val="171268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9924292"/>
        <c:axId val="4510090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242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3159768"/>
        <c:axId val="867586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597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973922"/>
        <c:axId val="3165643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72460"/>
        <c:axId val="14034413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73922"/>
        <c:crossesAt val="1"/>
        <c:crossBetween val="between"/>
        <c:dispUnits/>
        <c:majorUnit val="400"/>
      </c:valAx>
      <c:catAx>
        <c:axId val="164724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7246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200854"/>
        <c:axId val="630456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008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539840"/>
        <c:axId val="64231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398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807946"/>
        <c:axId val="505094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79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932020"/>
        <c:axId val="647349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320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744062"/>
        <c:axId val="90433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44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4281512"/>
        <c:axId val="6142474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815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0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220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94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21361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21361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27</xdr:row>
      <xdr:rowOff>0</xdr:rowOff>
    </xdr:from>
    <xdr:to>
      <xdr:col>39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213610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21361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2" width="10.75390625" style="11" customWidth="1"/>
    <col min="13" max="16" width="8.25390625" style="11" customWidth="1"/>
    <col min="17" max="19" width="8.375" style="11" bestFit="1" customWidth="1"/>
    <col min="20" max="16384" width="8.00390625" style="11" customWidth="1"/>
  </cols>
  <sheetData>
    <row r="1" spans="1:9" ht="15.75">
      <c r="A1" s="140" t="s">
        <v>78</v>
      </c>
      <c r="B1" s="140"/>
      <c r="C1" s="140"/>
      <c r="D1" s="140"/>
      <c r="E1" s="140"/>
      <c r="F1" s="140"/>
      <c r="G1" s="140"/>
      <c r="H1" s="140"/>
      <c r="I1" s="73"/>
    </row>
    <row r="2" spans="1:9" ht="15.75">
      <c r="A2" s="141" t="s">
        <v>109</v>
      </c>
      <c r="B2" s="141"/>
      <c r="C2" s="141"/>
      <c r="D2" s="141"/>
      <c r="E2" s="141"/>
      <c r="F2" s="141"/>
      <c r="G2" s="141"/>
      <c r="H2" s="141"/>
      <c r="I2" s="74"/>
    </row>
    <row r="3" spans="1:9" ht="15.75">
      <c r="A3" s="75"/>
      <c r="B3" s="75"/>
      <c r="C3" s="75"/>
      <c r="D3" s="75"/>
      <c r="E3" s="75"/>
      <c r="F3" s="75"/>
      <c r="G3" s="75"/>
      <c r="H3" s="75"/>
      <c r="I3" s="75"/>
    </row>
    <row r="4" spans="1:3" ht="15" customHeight="1">
      <c r="A4" s="76" t="s">
        <v>40</v>
      </c>
      <c r="B4" s="9"/>
      <c r="C4" s="9"/>
    </row>
    <row r="5" spans="1:6" ht="12.75" customHeight="1">
      <c r="A5" s="77" t="s">
        <v>41</v>
      </c>
      <c r="B5" s="78"/>
      <c r="C5" s="78"/>
      <c r="D5" s="79"/>
      <c r="E5" s="80"/>
      <c r="F5" s="80"/>
    </row>
    <row r="6" spans="1:15" s="13" customFormat="1" ht="26.25" customHeight="1">
      <c r="A6" s="29"/>
      <c r="B6" s="81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106</v>
      </c>
      <c r="K6" s="30" t="s">
        <v>107</v>
      </c>
      <c r="L6" s="30" t="s">
        <v>110</v>
      </c>
      <c r="M6" s="52"/>
      <c r="N6" s="52"/>
      <c r="O6" s="52"/>
    </row>
    <row r="7" spans="1:16" ht="26.25" customHeight="1">
      <c r="A7" s="14" t="s">
        <v>88</v>
      </c>
      <c r="B7" s="113">
        <v>2.3</v>
      </c>
      <c r="C7" s="113">
        <v>16.6</v>
      </c>
      <c r="D7" s="113">
        <v>19</v>
      </c>
      <c r="E7" s="113">
        <v>16.4</v>
      </c>
      <c r="F7" s="113">
        <v>11.3</v>
      </c>
      <c r="G7" s="113">
        <v>9.7</v>
      </c>
      <c r="H7" s="113">
        <v>5</v>
      </c>
      <c r="I7" s="113">
        <v>2.4</v>
      </c>
      <c r="J7" s="113">
        <v>0.3</v>
      </c>
      <c r="K7" s="113">
        <v>-0.5</v>
      </c>
      <c r="L7" s="113">
        <v>-0.5999999999999943</v>
      </c>
      <c r="M7" s="53"/>
      <c r="N7" s="53"/>
      <c r="O7" s="53"/>
      <c r="P7" s="53"/>
    </row>
    <row r="8" spans="1:16" ht="26.25" customHeight="1">
      <c r="A8" s="14" t="s">
        <v>87</v>
      </c>
      <c r="B8" s="113">
        <v>99.96509079466416</v>
      </c>
      <c r="C8" s="113">
        <v>101.3</v>
      </c>
      <c r="D8" s="113">
        <v>103.8</v>
      </c>
      <c r="E8" s="113">
        <v>104.8</v>
      </c>
      <c r="F8" s="113">
        <v>103.8</v>
      </c>
      <c r="G8" s="113">
        <v>104</v>
      </c>
      <c r="H8" s="113">
        <v>104.1</v>
      </c>
      <c r="I8" s="113">
        <v>105.2</v>
      </c>
      <c r="J8" s="113">
        <v>107.2</v>
      </c>
      <c r="K8" s="113">
        <v>110.3</v>
      </c>
      <c r="L8" s="113">
        <v>113.1</v>
      </c>
      <c r="M8" s="53"/>
      <c r="N8" s="53"/>
      <c r="O8" s="53"/>
      <c r="P8" s="53"/>
    </row>
    <row r="9" spans="1:16" ht="26.25" customHeight="1">
      <c r="A9" s="14" t="s">
        <v>89</v>
      </c>
      <c r="B9" s="113" t="s">
        <v>0</v>
      </c>
      <c r="C9" s="113">
        <v>101.26270531775367</v>
      </c>
      <c r="D9" s="113">
        <v>102.4596454097414</v>
      </c>
      <c r="E9" s="113">
        <v>101.0033260604788</v>
      </c>
      <c r="F9" s="113">
        <v>99.03</v>
      </c>
      <c r="G9" s="113">
        <v>100.2127148961189</v>
      </c>
      <c r="H9" s="113">
        <v>100.1</v>
      </c>
      <c r="I9" s="113">
        <v>101</v>
      </c>
      <c r="J9" s="113">
        <v>101.9</v>
      </c>
      <c r="K9" s="113">
        <v>102.9</v>
      </c>
      <c r="L9" s="113">
        <v>102.58</v>
      </c>
      <c r="M9" s="53"/>
      <c r="N9" s="53"/>
      <c r="O9" s="53"/>
      <c r="P9" s="53"/>
    </row>
    <row r="10" spans="1:16" ht="26.25" customHeight="1">
      <c r="A10" s="14" t="s">
        <v>2</v>
      </c>
      <c r="B10" s="113">
        <v>0.9</v>
      </c>
      <c r="C10" s="113">
        <v>1.02</v>
      </c>
      <c r="D10" s="113">
        <v>1</v>
      </c>
      <c r="E10" s="113">
        <v>0.85</v>
      </c>
      <c r="F10" s="113">
        <v>2.47</v>
      </c>
      <c r="G10" s="113">
        <v>3.42</v>
      </c>
      <c r="H10" s="113">
        <v>2.7</v>
      </c>
      <c r="I10" s="113">
        <v>2.38</v>
      </c>
      <c r="J10" s="113">
        <v>2.26</v>
      </c>
      <c r="K10" s="113">
        <v>2.84</v>
      </c>
      <c r="L10" s="113">
        <v>3.55</v>
      </c>
      <c r="M10" s="53"/>
      <c r="N10" s="53"/>
      <c r="O10" s="53"/>
      <c r="P10" s="53"/>
    </row>
    <row r="11" spans="1:16" ht="26.25" customHeight="1">
      <c r="A11" s="14" t="s">
        <v>74</v>
      </c>
      <c r="B11" s="114">
        <v>44.0917</v>
      </c>
      <c r="C11" s="114">
        <v>44.28</v>
      </c>
      <c r="D11" s="114">
        <v>44.6522</v>
      </c>
      <c r="E11" s="114">
        <v>45.2203</v>
      </c>
      <c r="F11" s="114">
        <v>45.5518</v>
      </c>
      <c r="G11" s="114">
        <v>45.9397</v>
      </c>
      <c r="H11" s="114">
        <v>46.3896</v>
      </c>
      <c r="I11" s="114">
        <v>46.7075</v>
      </c>
      <c r="J11" s="114">
        <v>46.7115</v>
      </c>
      <c r="K11" s="114">
        <v>46.6377</v>
      </c>
      <c r="L11" s="114">
        <v>46.7409</v>
      </c>
      <c r="M11" s="53"/>
      <c r="N11" s="53"/>
      <c r="O11" s="53"/>
      <c r="P11" s="53"/>
    </row>
    <row r="12" spans="1:16" ht="26.25" customHeight="1">
      <c r="A12" s="14" t="s">
        <v>90</v>
      </c>
      <c r="B12" s="68">
        <v>11.856482174432557</v>
      </c>
      <c r="C12" s="117">
        <v>0.4270645042037273</v>
      </c>
      <c r="D12" s="117">
        <v>1.2712143101762905</v>
      </c>
      <c r="E12" s="117">
        <v>2.5596654245583608</v>
      </c>
      <c r="F12" s="117">
        <v>3.311507608007844</v>
      </c>
      <c r="G12" s="117">
        <v>4.191265022668659</v>
      </c>
      <c r="H12" s="117">
        <v>5.211638471639787</v>
      </c>
      <c r="I12" s="117">
        <v>5.932635847563134</v>
      </c>
      <c r="J12" s="117">
        <v>5.941707849776705</v>
      </c>
      <c r="K12" s="117">
        <v>5.7743294089363815</v>
      </c>
      <c r="L12" s="117">
        <v>6.008387066046453</v>
      </c>
      <c r="M12" s="53"/>
      <c r="N12" s="53"/>
      <c r="O12" s="53"/>
      <c r="P12" s="53"/>
    </row>
    <row r="13" spans="1:16" ht="26.25" customHeight="1">
      <c r="A13" s="14" t="s">
        <v>91</v>
      </c>
      <c r="B13" s="68" t="s">
        <v>0</v>
      </c>
      <c r="C13" s="117">
        <v>0.4270645042037273</v>
      </c>
      <c r="D13" s="117">
        <v>0.8405600722673796</v>
      </c>
      <c r="E13" s="117">
        <v>1.2722777377150578</v>
      </c>
      <c r="F13" s="117">
        <v>0.733077843357961</v>
      </c>
      <c r="G13" s="117">
        <v>0.8515580064893271</v>
      </c>
      <c r="H13" s="117">
        <v>0.9793272485453741</v>
      </c>
      <c r="I13" s="117">
        <v>0.6852829082380651</v>
      </c>
      <c r="J13" s="117">
        <v>0.008563935128179878</v>
      </c>
      <c r="K13" s="117">
        <v>-0.15799107286214564</v>
      </c>
      <c r="L13" s="117">
        <v>0.22128020892968436</v>
      </c>
      <c r="M13" s="53"/>
      <c r="N13" s="53"/>
      <c r="O13" s="53"/>
      <c r="P13" s="53"/>
    </row>
    <row r="14" spans="1:13" ht="15" customHeight="1">
      <c r="A14" s="15"/>
      <c r="B14" s="27"/>
      <c r="C14" s="49"/>
      <c r="D14" s="54"/>
      <c r="E14" s="51"/>
      <c r="F14" s="51"/>
      <c r="I14" s="12"/>
      <c r="J14" s="55"/>
      <c r="K14" s="55"/>
      <c r="L14" s="55"/>
      <c r="M14" s="55"/>
    </row>
    <row r="15" spans="1:20" ht="15" customHeight="1">
      <c r="A15" s="76" t="s">
        <v>93</v>
      </c>
      <c r="B15" s="27"/>
      <c r="C15" s="27"/>
      <c r="D15" s="27"/>
      <c r="E15" s="27"/>
      <c r="F15" s="27"/>
      <c r="I15" s="12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9" ht="12.75" customHeight="1">
      <c r="A16" s="77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1">
        <v>2008</v>
      </c>
      <c r="C17" s="33" t="s">
        <v>108</v>
      </c>
      <c r="D17" s="33" t="s">
        <v>111</v>
      </c>
      <c r="E17" s="81">
        <v>2009</v>
      </c>
      <c r="F17" s="33" t="s">
        <v>107</v>
      </c>
      <c r="G17" s="33" t="s">
        <v>110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31107.5157</v>
      </c>
      <c r="D18" s="46">
        <v>32276.6521</v>
      </c>
      <c r="E18" s="46">
        <v>35738.69414187</v>
      </c>
      <c r="F18" s="46">
        <v>39991.5555</v>
      </c>
      <c r="G18" s="46">
        <v>41484.8171</v>
      </c>
      <c r="H18" s="66">
        <f>G18-F18</f>
        <v>1493.261599999998</v>
      </c>
      <c r="I18" s="66">
        <f>G18-E18</f>
        <v>5746.1229581299995</v>
      </c>
    </row>
    <row r="19" spans="1:9" ht="13.5" customHeight="1">
      <c r="A19" s="14" t="s">
        <v>82</v>
      </c>
      <c r="B19" s="46">
        <v>34541.7765</v>
      </c>
      <c r="C19" s="46">
        <v>36248.8244</v>
      </c>
      <c r="D19" s="46">
        <v>36588.02850000001</v>
      </c>
      <c r="E19" s="46">
        <v>41060.6524</v>
      </c>
      <c r="F19" s="46">
        <v>44106.5346</v>
      </c>
      <c r="G19" s="46">
        <v>45585.9239</v>
      </c>
      <c r="H19" s="66">
        <f>G19-F19</f>
        <v>1479.3893000000025</v>
      </c>
      <c r="I19" s="66">
        <f>G19-E19</f>
        <v>4525.271500000003</v>
      </c>
    </row>
    <row r="20" spans="1:9" ht="13.5" customHeight="1">
      <c r="A20" s="14" t="s">
        <v>3</v>
      </c>
      <c r="B20" s="46">
        <v>48453.18036</v>
      </c>
      <c r="C20" s="46">
        <v>51071.02895508</v>
      </c>
      <c r="D20" s="46">
        <v>50940.900166960004</v>
      </c>
      <c r="E20" s="46">
        <v>58347.24441854001</v>
      </c>
      <c r="F20" s="46">
        <v>62909.20802353</v>
      </c>
      <c r="G20" s="46">
        <v>65119.28353630001</v>
      </c>
      <c r="H20" s="66">
        <f>G20-F20</f>
        <v>2210.0755127700104</v>
      </c>
      <c r="I20" s="66">
        <f>G20-E20</f>
        <v>6772.039117760003</v>
      </c>
    </row>
    <row r="21" spans="1:9" ht="13.5" customHeight="1">
      <c r="A21" s="36" t="s">
        <v>6</v>
      </c>
      <c r="B21" s="70">
        <v>24.14920919908429</v>
      </c>
      <c r="C21" s="70">
        <v>23.8533672462168</v>
      </c>
      <c r="D21" s="70">
        <v>23.862678317267704</v>
      </c>
      <c r="E21" s="70">
        <v>24.190570625236205</v>
      </c>
      <c r="F21" s="70">
        <v>27.69125204523386</v>
      </c>
      <c r="G21" s="70">
        <v>28.125491268538415</v>
      </c>
      <c r="H21" s="71"/>
      <c r="I21" s="71"/>
    </row>
    <row r="22" spans="1:9" ht="4.5" customHeight="1">
      <c r="A22" s="36"/>
      <c r="B22" s="70"/>
      <c r="C22" s="70"/>
      <c r="D22" s="70"/>
      <c r="E22" s="70"/>
      <c r="F22" s="70"/>
      <c r="G22" s="70"/>
      <c r="H22" s="71"/>
      <c r="I22" s="71"/>
    </row>
    <row r="23" spans="1:9" ht="14.25" customHeight="1">
      <c r="A23" s="142" t="s">
        <v>83</v>
      </c>
      <c r="B23" s="142"/>
      <c r="C23" s="142"/>
      <c r="D23" s="142"/>
      <c r="E23" s="142"/>
      <c r="F23" s="142"/>
      <c r="G23" s="142"/>
      <c r="H23" s="142"/>
      <c r="I23" s="142"/>
    </row>
    <row r="24" ht="15.75" customHeight="1">
      <c r="H24" s="82"/>
    </row>
    <row r="25" spans="1:6" s="83" customFormat="1" ht="15" customHeight="1">
      <c r="A25" s="18" t="s">
        <v>94</v>
      </c>
      <c r="B25" s="20"/>
      <c r="C25" s="21"/>
      <c r="D25" s="21"/>
      <c r="E25" s="26"/>
      <c r="F25" s="26"/>
    </row>
    <row r="26" spans="1:7" s="83" customFormat="1" ht="12.75" customHeight="1">
      <c r="A26" s="19" t="s">
        <v>43</v>
      </c>
      <c r="B26" s="122"/>
      <c r="C26" s="123"/>
      <c r="D26" s="123"/>
      <c r="E26" s="124"/>
      <c r="F26" s="124"/>
      <c r="G26" s="125"/>
    </row>
    <row r="27" spans="1:9" s="83" customFormat="1" ht="42">
      <c r="A27" s="31"/>
      <c r="B27" s="81">
        <v>2008</v>
      </c>
      <c r="C27" s="33" t="s">
        <v>108</v>
      </c>
      <c r="D27" s="33" t="s">
        <v>111</v>
      </c>
      <c r="E27" s="81">
        <v>2009</v>
      </c>
      <c r="F27" s="30" t="s">
        <v>107</v>
      </c>
      <c r="G27" s="33" t="s">
        <v>110</v>
      </c>
      <c r="H27" s="34" t="s">
        <v>44</v>
      </c>
      <c r="I27" s="34" t="s">
        <v>45</v>
      </c>
    </row>
    <row r="28" spans="1:9" s="84" customFormat="1" ht="26.25" customHeight="1">
      <c r="A28" s="14" t="s">
        <v>5</v>
      </c>
      <c r="B28" s="69">
        <v>1224.62</v>
      </c>
      <c r="C28" s="69">
        <v>1496.45</v>
      </c>
      <c r="D28" s="69">
        <v>1551.29</v>
      </c>
      <c r="E28" s="69">
        <v>1588.18</v>
      </c>
      <c r="F28" s="69">
        <v>1684.55</v>
      </c>
      <c r="G28" s="69">
        <v>1727.3664638967</v>
      </c>
      <c r="H28" s="66">
        <f>G28-F28</f>
        <v>42.81646389670004</v>
      </c>
      <c r="I28" s="66">
        <f>G28-E28</f>
        <v>139.18646389669993</v>
      </c>
    </row>
    <row r="29" spans="4:7" ht="15">
      <c r="D29" s="10"/>
      <c r="G29" s="11"/>
    </row>
    <row r="30" spans="1:2" s="3" customFormat="1" ht="15.75" customHeight="1">
      <c r="A30" s="85" t="s">
        <v>95</v>
      </c>
      <c r="B30" s="86"/>
    </row>
    <row r="31" spans="2:3" s="3" customFormat="1" ht="12.75" customHeight="1">
      <c r="B31" s="11"/>
      <c r="C31" s="11"/>
    </row>
    <row r="32" spans="1:9" s="3" customFormat="1" ht="42">
      <c r="A32" s="35"/>
      <c r="B32" s="81">
        <v>2008</v>
      </c>
      <c r="C32" s="30" t="s">
        <v>108</v>
      </c>
      <c r="D32" s="30" t="s">
        <v>111</v>
      </c>
      <c r="E32" s="81">
        <v>2009</v>
      </c>
      <c r="F32" s="30" t="s">
        <v>107</v>
      </c>
      <c r="G32" s="30" t="s">
        <v>110</v>
      </c>
      <c r="H32" s="34" t="s">
        <v>44</v>
      </c>
      <c r="I32" s="34" t="s">
        <v>45</v>
      </c>
    </row>
    <row r="33" spans="1:14" s="3" customFormat="1" ht="26.25" customHeight="1">
      <c r="A33" s="5" t="s">
        <v>79</v>
      </c>
      <c r="B33" s="1">
        <v>39.4181</v>
      </c>
      <c r="C33" s="1">
        <v>43.6293</v>
      </c>
      <c r="D33" s="1">
        <v>43.7196</v>
      </c>
      <c r="E33" s="1">
        <v>44.09169253365973</v>
      </c>
      <c r="F33" s="1">
        <v>46.6377</v>
      </c>
      <c r="G33" s="1">
        <v>46.7409</v>
      </c>
      <c r="H33" s="72">
        <f>G33/F33-1</f>
        <v>0.0022128020892968614</v>
      </c>
      <c r="I33" s="72">
        <f>G33/E33-1</f>
        <v>0.06008405017153429</v>
      </c>
      <c r="J33" s="120"/>
      <c r="K33" s="120"/>
      <c r="L33" s="120"/>
      <c r="M33" s="138"/>
      <c r="N33" s="138"/>
    </row>
    <row r="34" spans="1:14" s="3" customFormat="1" ht="26.25" customHeight="1">
      <c r="A34" s="5" t="s">
        <v>80</v>
      </c>
      <c r="B34" s="1">
        <v>39.5934</v>
      </c>
      <c r="C34" s="1">
        <v>43.5597</v>
      </c>
      <c r="D34" s="1">
        <v>43.8192</v>
      </c>
      <c r="E34" s="1">
        <v>44.0742</v>
      </c>
      <c r="F34" s="1">
        <v>46.5291</v>
      </c>
      <c r="G34" s="1">
        <v>46.7409</v>
      </c>
      <c r="H34" s="72">
        <f>G34/F34-1</f>
        <v>0.00455199004493978</v>
      </c>
      <c r="I34" s="72">
        <f>G34/E34-1</f>
        <v>0.06050478511237878</v>
      </c>
      <c r="J34" s="120"/>
      <c r="K34" s="120"/>
      <c r="L34" s="120"/>
      <c r="M34" s="138"/>
      <c r="N34" s="138"/>
    </row>
    <row r="35" spans="1:14" s="3" customFormat="1" ht="26.25" customHeight="1">
      <c r="A35" s="5" t="s">
        <v>46</v>
      </c>
      <c r="B35" s="1">
        <v>1.4071</v>
      </c>
      <c r="C35" s="1">
        <v>1.4637</v>
      </c>
      <c r="D35" s="1">
        <v>1.4715</v>
      </c>
      <c r="E35" s="1">
        <v>1.4316</v>
      </c>
      <c r="F35" s="1">
        <v>1.363</v>
      </c>
      <c r="G35" s="1">
        <v>1.3947</v>
      </c>
      <c r="H35" s="72">
        <f>G35/F35-1</f>
        <v>0.02325752017608229</v>
      </c>
      <c r="I35" s="72">
        <f>G35/E35-1</f>
        <v>-0.025775356244761016</v>
      </c>
      <c r="J35" s="121"/>
      <c r="K35" s="121"/>
      <c r="L35" s="121"/>
      <c r="M35" s="138"/>
      <c r="N35" s="138"/>
    </row>
    <row r="36" spans="1:14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2"/>
      <c r="I36" s="72"/>
      <c r="J36" s="121"/>
      <c r="K36" s="121"/>
      <c r="L36" s="121"/>
      <c r="M36" s="138"/>
      <c r="N36" s="138"/>
    </row>
    <row r="37" spans="1:14" s="3" customFormat="1" ht="13.5" customHeight="1">
      <c r="A37" s="37" t="s">
        <v>7</v>
      </c>
      <c r="B37" s="1">
        <v>39.7217</v>
      </c>
      <c r="C37" s="1">
        <v>43.4804</v>
      </c>
      <c r="D37" s="1">
        <v>43.7032</v>
      </c>
      <c r="E37" s="1">
        <v>44.2341</v>
      </c>
      <c r="F37" s="1">
        <v>46.5482</v>
      </c>
      <c r="G37" s="1">
        <v>46.8046</v>
      </c>
      <c r="H37" s="72">
        <f>G37/F37-1</f>
        <v>0.005508268848204656</v>
      </c>
      <c r="I37" s="72">
        <f>G37/E37-1</f>
        <v>0.05811127614216183</v>
      </c>
      <c r="J37" s="120"/>
      <c r="K37" s="120"/>
      <c r="L37" s="120"/>
      <c r="M37" s="138"/>
      <c r="N37" s="138"/>
    </row>
    <row r="38" spans="1:14" s="3" customFormat="1" ht="13.5" customHeight="1">
      <c r="A38" s="37" t="s">
        <v>8</v>
      </c>
      <c r="B38" s="1">
        <v>55.2291</v>
      </c>
      <c r="C38" s="1">
        <v>63.9795</v>
      </c>
      <c r="D38" s="1">
        <v>65.1903</v>
      </c>
      <c r="E38" s="1">
        <v>63.9915</v>
      </c>
      <c r="F38" s="1">
        <v>63.0989</v>
      </c>
      <c r="G38" s="1">
        <v>64.8112</v>
      </c>
      <c r="H38" s="72">
        <f>G38/F38-1</f>
        <v>0.027136764666261914</v>
      </c>
      <c r="I38" s="72">
        <f>G38/E38-1</f>
        <v>0.012809513763546665</v>
      </c>
      <c r="J38" s="120"/>
      <c r="K38" s="120"/>
      <c r="L38" s="120"/>
      <c r="M38" s="138"/>
      <c r="N38" s="138"/>
    </row>
    <row r="39" spans="1:14" s="3" customFormat="1" ht="13.5" customHeight="1">
      <c r="A39" s="37" t="s">
        <v>9</v>
      </c>
      <c r="B39" s="1">
        <v>1.2903</v>
      </c>
      <c r="C39" s="1">
        <v>1.4345</v>
      </c>
      <c r="D39" s="1">
        <v>1.4924</v>
      </c>
      <c r="E39" s="1">
        <v>1.4394</v>
      </c>
      <c r="F39" s="1">
        <v>1.5169</v>
      </c>
      <c r="G39" s="1">
        <v>1.5215</v>
      </c>
      <c r="H39" s="72">
        <f>G39/F39-1</f>
        <v>0.003032500494429602</v>
      </c>
      <c r="I39" s="72">
        <f>G39/E39-1</f>
        <v>0.05703765457829646</v>
      </c>
      <c r="J39" s="120"/>
      <c r="K39" s="120"/>
      <c r="L39" s="120"/>
      <c r="M39" s="138"/>
      <c r="N39" s="138"/>
    </row>
    <row r="40" spans="1:19" s="3" customFormat="1" ht="13.5" customHeight="1">
      <c r="A40" s="37" t="s">
        <v>10</v>
      </c>
      <c r="B40" s="1">
        <v>0.324657923963241</v>
      </c>
      <c r="C40" s="1">
        <v>0.2876</v>
      </c>
      <c r="D40" s="1">
        <v>0.289</v>
      </c>
      <c r="E40" s="1">
        <v>0.2954</v>
      </c>
      <c r="F40" s="1">
        <v>0.315</v>
      </c>
      <c r="G40" s="1">
        <v>0.3156</v>
      </c>
      <c r="H40" s="72">
        <f>G40/F40-1</f>
        <v>0.0019047619047618536</v>
      </c>
      <c r="I40" s="72">
        <f>G40/E40-1</f>
        <v>0.06838185511171302</v>
      </c>
      <c r="J40" s="120"/>
      <c r="K40" s="120"/>
      <c r="L40" s="120"/>
      <c r="M40" s="138"/>
      <c r="N40" s="138"/>
      <c r="O40" s="4"/>
      <c r="P40" s="4"/>
      <c r="Q40" s="4"/>
      <c r="R40" s="4"/>
      <c r="S40" s="4"/>
    </row>
    <row r="41" spans="13:14" ht="15">
      <c r="M41" s="138"/>
      <c r="N41" s="138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28">
      <selection activeCell="L10" sqref="L10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0.125" style="3" customWidth="1"/>
    <col min="10" max="10" width="9.875" style="3" customWidth="1"/>
    <col min="11" max="11" width="8.375" style="3" customWidth="1"/>
    <col min="12" max="12" width="9.25390625" style="3" customWidth="1"/>
    <col min="13" max="13" width="10.375" style="3" customWidth="1"/>
    <col min="14" max="14" width="10.00390625" style="3" customWidth="1"/>
    <col min="15" max="15" width="9.625" style="3" customWidth="1"/>
    <col min="16" max="16" width="8.625" style="3" customWidth="1"/>
    <col min="17" max="16384" width="9.125" style="3" customWidth="1"/>
  </cols>
  <sheetData>
    <row r="1" ht="15" customHeight="1">
      <c r="A1" s="85" t="s">
        <v>100</v>
      </c>
    </row>
    <row r="2" spans="1:8" s="28" customFormat="1" ht="12.75" customHeight="1">
      <c r="A2" s="87" t="s">
        <v>47</v>
      </c>
      <c r="B2" s="87"/>
      <c r="C2" s="87"/>
      <c r="D2" s="2"/>
      <c r="E2" s="2"/>
      <c r="F2" s="2"/>
      <c r="G2" s="2"/>
      <c r="H2" s="2"/>
    </row>
    <row r="3" spans="1:11" ht="26.25" customHeight="1">
      <c r="A3" s="32"/>
      <c r="B3" s="81">
        <v>2009</v>
      </c>
      <c r="C3" s="81" t="s">
        <v>113</v>
      </c>
      <c r="D3" s="81" t="s">
        <v>112</v>
      </c>
      <c r="E3" s="81" t="s">
        <v>107</v>
      </c>
      <c r="F3" s="33" t="s">
        <v>110</v>
      </c>
      <c r="G3" s="34" t="s">
        <v>44</v>
      </c>
      <c r="H3" s="34" t="s">
        <v>53</v>
      </c>
      <c r="J3" s="88"/>
      <c r="K3" s="88"/>
    </row>
    <row r="4" spans="1:16" ht="26.25" customHeight="1">
      <c r="A4" s="89" t="s">
        <v>48</v>
      </c>
      <c r="B4" s="47">
        <f>B6+B7</f>
        <v>288.75</v>
      </c>
      <c r="C4" s="47">
        <f>C6+C7</f>
        <v>278.15</v>
      </c>
      <c r="D4" s="47">
        <f>D6+D7+D8</f>
        <v>254.35</v>
      </c>
      <c r="E4" s="47">
        <f>E6+E7+E8</f>
        <v>20.400000000000002</v>
      </c>
      <c r="F4" s="47">
        <f>F6+F7+F8</f>
        <v>24.85</v>
      </c>
      <c r="G4" s="48">
        <f>F4-E4</f>
        <v>4.449999999999999</v>
      </c>
      <c r="H4" s="48">
        <f>D4-C4</f>
        <v>-23.799999999999983</v>
      </c>
      <c r="I4" s="47"/>
      <c r="J4" s="47"/>
      <c r="K4" s="47"/>
      <c r="L4" s="47"/>
      <c r="M4" s="47"/>
      <c r="N4" s="48"/>
      <c r="O4" s="48"/>
      <c r="P4" s="48"/>
    </row>
    <row r="5" spans="1:16" ht="13.5" customHeight="1">
      <c r="A5" s="91" t="s">
        <v>50</v>
      </c>
      <c r="B5" s="45">
        <f>B6-B7</f>
        <v>-155.14999999999998</v>
      </c>
      <c r="C5" s="45">
        <f>C6-C7</f>
        <v>-145.55</v>
      </c>
      <c r="D5" s="45">
        <f>D6-D7</f>
        <v>-185.1</v>
      </c>
      <c r="E5" s="45">
        <f>E6-E7</f>
        <v>-10.5</v>
      </c>
      <c r="F5" s="45">
        <f>F6-F7</f>
        <v>0.8499999999999996</v>
      </c>
      <c r="G5" s="66">
        <f>(F5)+(E5)</f>
        <v>-9.65</v>
      </c>
      <c r="H5" s="66">
        <f>D5-C5</f>
        <v>-39.54999999999998</v>
      </c>
      <c r="I5" s="45"/>
      <c r="J5" s="45"/>
      <c r="K5" s="45"/>
      <c r="L5" s="45"/>
      <c r="M5" s="45"/>
      <c r="N5" s="66"/>
      <c r="O5" s="66"/>
      <c r="P5" s="66"/>
    </row>
    <row r="6" spans="1:16" ht="13.5" customHeight="1">
      <c r="A6" s="92" t="s">
        <v>11</v>
      </c>
      <c r="B6" s="46">
        <v>66.8</v>
      </c>
      <c r="C6" s="46">
        <v>66.3</v>
      </c>
      <c r="D6" s="46">
        <v>28.9</v>
      </c>
      <c r="E6" s="46">
        <v>3.8</v>
      </c>
      <c r="F6" s="46">
        <v>9.85</v>
      </c>
      <c r="G6" s="66">
        <f>F6-E6</f>
        <v>6.05</v>
      </c>
      <c r="H6" s="66">
        <f>D6-C6</f>
        <v>-37.4</v>
      </c>
      <c r="I6" s="46"/>
      <c r="J6" s="46"/>
      <c r="K6" s="46"/>
      <c r="L6" s="46"/>
      <c r="M6" s="46"/>
      <c r="N6" s="66"/>
      <c r="O6" s="66"/>
      <c r="P6" s="66"/>
    </row>
    <row r="7" spans="1:16" ht="13.5" customHeight="1">
      <c r="A7" s="92" t="s">
        <v>12</v>
      </c>
      <c r="B7" s="46">
        <v>221.95</v>
      </c>
      <c r="C7" s="46">
        <v>211.85</v>
      </c>
      <c r="D7" s="46">
        <v>214</v>
      </c>
      <c r="E7" s="46">
        <v>14.3</v>
      </c>
      <c r="F7" s="46">
        <v>9</v>
      </c>
      <c r="G7" s="66">
        <f>F7-E7</f>
        <v>-5.300000000000001</v>
      </c>
      <c r="H7" s="66">
        <f>D7-C7</f>
        <v>2.1500000000000057</v>
      </c>
      <c r="I7" s="46"/>
      <c r="J7" s="46"/>
      <c r="K7" s="46"/>
      <c r="L7" s="46"/>
      <c r="M7" s="46"/>
      <c r="N7" s="66"/>
      <c r="O7" s="66"/>
      <c r="P7" s="66"/>
    </row>
    <row r="8" spans="1:16" ht="13.5" customHeight="1">
      <c r="A8" s="91" t="s">
        <v>13</v>
      </c>
      <c r="B8" s="46" t="s">
        <v>0</v>
      </c>
      <c r="C8" s="46" t="s">
        <v>0</v>
      </c>
      <c r="D8" s="67">
        <v>11.45</v>
      </c>
      <c r="E8" s="67">
        <v>2.3</v>
      </c>
      <c r="F8" s="67">
        <v>6</v>
      </c>
      <c r="G8" s="66">
        <f>F8-E8</f>
        <v>3.7</v>
      </c>
      <c r="H8" s="66">
        <f>D8</f>
        <v>11.45</v>
      </c>
      <c r="I8" s="46"/>
      <c r="J8" s="46"/>
      <c r="K8" s="67"/>
      <c r="L8" s="67"/>
      <c r="M8" s="67"/>
      <c r="N8" s="66"/>
      <c r="O8" s="66"/>
      <c r="P8" s="66"/>
    </row>
    <row r="9" spans="9:16" ht="15" customHeight="1">
      <c r="I9" s="90"/>
      <c r="J9" s="90"/>
      <c r="K9" s="90"/>
      <c r="L9" s="90"/>
      <c r="M9" s="90"/>
      <c r="N9" s="90"/>
      <c r="O9" s="90"/>
      <c r="P9" s="90"/>
    </row>
    <row r="10" spans="1:16" ht="15" customHeight="1">
      <c r="A10" s="85" t="s">
        <v>101</v>
      </c>
      <c r="I10" s="139"/>
      <c r="J10" s="139"/>
      <c r="K10" s="139"/>
      <c r="L10" s="139"/>
      <c r="M10" s="139"/>
      <c r="N10" s="139"/>
      <c r="O10" s="139"/>
      <c r="P10" s="139"/>
    </row>
    <row r="11" spans="1:16" s="28" customFormat="1" ht="12.75" customHeight="1">
      <c r="A11" s="87" t="s">
        <v>49</v>
      </c>
      <c r="B11" s="87"/>
      <c r="C11" s="87"/>
      <c r="D11" s="2"/>
      <c r="E11" s="2"/>
      <c r="F11" s="2"/>
      <c r="G11" s="2"/>
      <c r="H11" s="2"/>
      <c r="I11" s="139"/>
      <c r="J11" s="139"/>
      <c r="K11" s="139"/>
      <c r="L11" s="139"/>
      <c r="M11" s="139"/>
      <c r="N11" s="139"/>
      <c r="O11" s="139"/>
      <c r="P11" s="139"/>
    </row>
    <row r="12" spans="1:16" ht="26.25" customHeight="1">
      <c r="A12" s="32"/>
      <c r="B12" s="81">
        <v>2009</v>
      </c>
      <c r="C12" s="81" t="s">
        <v>113</v>
      </c>
      <c r="D12" s="81" t="s">
        <v>112</v>
      </c>
      <c r="E12" s="81" t="s">
        <v>107</v>
      </c>
      <c r="F12" s="33" t="s">
        <v>110</v>
      </c>
      <c r="G12" s="34" t="s">
        <v>44</v>
      </c>
      <c r="H12" s="34" t="s">
        <v>53</v>
      </c>
      <c r="I12" s="139"/>
      <c r="J12" s="139"/>
      <c r="K12" s="139"/>
      <c r="L12" s="139"/>
      <c r="M12" s="139"/>
      <c r="N12" s="139"/>
      <c r="O12" s="139"/>
      <c r="P12" s="139"/>
    </row>
    <row r="13" spans="1:16" ht="22.5" customHeight="1">
      <c r="A13" s="89" t="s">
        <v>48</v>
      </c>
      <c r="B13" s="47">
        <f>+B14+B18</f>
        <v>1692.64362</v>
      </c>
      <c r="C13" s="47">
        <v>962.64361</v>
      </c>
      <c r="D13" s="47">
        <v>2840</v>
      </c>
      <c r="E13" s="47">
        <v>7</v>
      </c>
      <c r="F13" s="47">
        <v>282</v>
      </c>
      <c r="G13" s="48">
        <f>F13-E13</f>
        <v>275</v>
      </c>
      <c r="H13" s="48">
        <f>D13-C13</f>
        <v>1877.35639</v>
      </c>
      <c r="I13" s="139"/>
      <c r="J13" s="139"/>
      <c r="K13" s="139"/>
      <c r="L13" s="139"/>
      <c r="M13" s="139"/>
      <c r="N13" s="139"/>
      <c r="O13" s="139"/>
      <c r="P13" s="139"/>
    </row>
    <row r="14" spans="1:16" ht="13.5" customHeight="1">
      <c r="A14" s="91" t="s">
        <v>14</v>
      </c>
      <c r="B14" s="45">
        <v>1056.81237</v>
      </c>
      <c r="C14" s="45">
        <v>956.81236</v>
      </c>
      <c r="D14" s="45">
        <v>400</v>
      </c>
      <c r="E14" s="67" t="s">
        <v>0</v>
      </c>
      <c r="F14" s="67" t="s">
        <v>0</v>
      </c>
      <c r="G14" s="66" t="s">
        <v>0</v>
      </c>
      <c r="H14" s="66">
        <f>D14-C14</f>
        <v>-556.81236</v>
      </c>
      <c r="I14" s="139"/>
      <c r="J14" s="139"/>
      <c r="K14" s="139"/>
      <c r="L14" s="139"/>
      <c r="M14" s="139"/>
      <c r="N14" s="139"/>
      <c r="O14" s="139"/>
      <c r="P14" s="139"/>
    </row>
    <row r="15" spans="1:16" ht="13.5" customHeight="1">
      <c r="A15" s="92" t="s">
        <v>11</v>
      </c>
      <c r="B15" s="67">
        <v>500.00001</v>
      </c>
      <c r="C15" s="67">
        <v>400</v>
      </c>
      <c r="D15" s="67">
        <v>400</v>
      </c>
      <c r="E15" s="47" t="s">
        <v>0</v>
      </c>
      <c r="F15" s="47" t="s">
        <v>0</v>
      </c>
      <c r="G15" s="66" t="s">
        <v>0</v>
      </c>
      <c r="H15" s="66">
        <f>D15-C15</f>
        <v>0</v>
      </c>
      <c r="I15" s="90"/>
      <c r="J15" s="90"/>
      <c r="K15" s="90"/>
      <c r="L15" s="90"/>
      <c r="M15" s="90"/>
      <c r="N15" s="90"/>
      <c r="O15" s="90"/>
      <c r="P15" s="90"/>
    </row>
    <row r="16" spans="1:9" ht="22.5">
      <c r="A16" s="133" t="s">
        <v>104</v>
      </c>
      <c r="B16" s="131">
        <v>500.00001</v>
      </c>
      <c r="C16" s="131">
        <v>400</v>
      </c>
      <c r="D16" s="131">
        <v>400</v>
      </c>
      <c r="E16" s="47" t="s">
        <v>0</v>
      </c>
      <c r="F16" s="47" t="s">
        <v>0</v>
      </c>
      <c r="G16" s="66" t="s">
        <v>0</v>
      </c>
      <c r="H16" s="66">
        <f>D16-C16</f>
        <v>0</v>
      </c>
      <c r="I16" s="66"/>
    </row>
    <row r="17" spans="1:9" ht="13.5" customHeight="1">
      <c r="A17" s="92" t="s">
        <v>12</v>
      </c>
      <c r="B17" s="46">
        <v>556.81236</v>
      </c>
      <c r="C17" s="46">
        <v>556.81236</v>
      </c>
      <c r="D17" s="46" t="s">
        <v>0</v>
      </c>
      <c r="E17" s="47" t="s">
        <v>0</v>
      </c>
      <c r="F17" s="47" t="s">
        <v>0</v>
      </c>
      <c r="G17" s="66" t="s">
        <v>0</v>
      </c>
      <c r="H17" s="66">
        <f>-C17</f>
        <v>-556.81236</v>
      </c>
      <c r="I17" s="66"/>
    </row>
    <row r="18" spans="1:10" ht="13.5" customHeight="1">
      <c r="A18" s="91" t="s">
        <v>15</v>
      </c>
      <c r="B18" s="46">
        <v>635.83125</v>
      </c>
      <c r="C18" s="46">
        <v>5.83125</v>
      </c>
      <c r="D18" s="46">
        <v>2440</v>
      </c>
      <c r="E18" s="67">
        <v>7</v>
      </c>
      <c r="F18" s="46">
        <v>282</v>
      </c>
      <c r="G18" s="66">
        <f>F18-E18</f>
        <v>275</v>
      </c>
      <c r="H18" s="66">
        <f>D18-C18</f>
        <v>2434.16875</v>
      </c>
      <c r="I18" s="66"/>
      <c r="J18" s="5"/>
    </row>
    <row r="19" spans="1:10" ht="13.5" customHeight="1">
      <c r="A19" s="91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66" t="s">
        <v>0</v>
      </c>
      <c r="H19" s="66" t="s">
        <v>0</v>
      </c>
      <c r="I19" s="66"/>
      <c r="J19" s="5"/>
    </row>
    <row r="20" spans="1:10" ht="22.5" customHeight="1">
      <c r="A20" s="89" t="s">
        <v>17</v>
      </c>
      <c r="B20" s="16"/>
      <c r="C20" s="16"/>
      <c r="D20" s="16"/>
      <c r="E20" s="16"/>
      <c r="F20" s="16"/>
      <c r="G20" s="48"/>
      <c r="H20" s="48"/>
      <c r="I20" s="94"/>
      <c r="J20" s="5"/>
    </row>
    <row r="21" spans="1:10" ht="13.5" customHeight="1">
      <c r="A21" s="91" t="s">
        <v>51</v>
      </c>
      <c r="B21" s="16">
        <v>0.9</v>
      </c>
      <c r="C21" s="16">
        <v>2.38</v>
      </c>
      <c r="D21" s="16">
        <v>3.55</v>
      </c>
      <c r="E21" s="16">
        <v>2.84</v>
      </c>
      <c r="F21" s="16">
        <v>3.55</v>
      </c>
      <c r="G21" s="66">
        <f>F21-E21</f>
        <v>0.71</v>
      </c>
      <c r="H21" s="66">
        <f>D21-C21</f>
        <v>1.17</v>
      </c>
      <c r="I21" s="94"/>
      <c r="J21" s="5"/>
    </row>
    <row r="22" spans="1:10" ht="13.5" customHeight="1">
      <c r="A22" s="91" t="s">
        <v>18</v>
      </c>
      <c r="B22" s="16">
        <v>9.7</v>
      </c>
      <c r="C22" s="16">
        <v>9</v>
      </c>
      <c r="D22" s="16">
        <v>4.525</v>
      </c>
      <c r="E22" s="16" t="s">
        <v>0</v>
      </c>
      <c r="F22" s="16" t="s">
        <v>0</v>
      </c>
      <c r="G22" s="16" t="s">
        <v>0</v>
      </c>
      <c r="H22" s="66">
        <f>D22-C22</f>
        <v>-4.475</v>
      </c>
      <c r="I22" s="94"/>
      <c r="J22" s="5"/>
    </row>
    <row r="23" spans="1:10" ht="13.5" customHeight="1">
      <c r="A23" s="91" t="s">
        <v>19</v>
      </c>
      <c r="B23" s="16">
        <v>13.31</v>
      </c>
      <c r="C23" s="16">
        <v>13.31</v>
      </c>
      <c r="D23" s="16" t="s">
        <v>0</v>
      </c>
      <c r="E23" s="16" t="s">
        <v>0</v>
      </c>
      <c r="F23" s="16" t="s">
        <v>0</v>
      </c>
      <c r="G23" s="118" t="s">
        <v>0</v>
      </c>
      <c r="H23" s="118" t="s">
        <v>0</v>
      </c>
      <c r="I23" s="94"/>
      <c r="J23" s="5"/>
    </row>
    <row r="24" spans="1:10" ht="22.5" customHeight="1">
      <c r="A24" s="91" t="s">
        <v>52</v>
      </c>
      <c r="B24" s="16">
        <f>B21*1.2</f>
        <v>1.08</v>
      </c>
      <c r="C24" s="16">
        <f>C21*1.2</f>
        <v>2.856</v>
      </c>
      <c r="D24" s="16">
        <f>D21*1.2</f>
        <v>4.26</v>
      </c>
      <c r="E24" s="16">
        <f>E21*1.2</f>
        <v>3.408</v>
      </c>
      <c r="F24" s="16">
        <f>F21*1.2</f>
        <v>4.26</v>
      </c>
      <c r="G24" s="66">
        <f>F24-E24</f>
        <v>0.8519999999999999</v>
      </c>
      <c r="H24" s="66">
        <f>D24-C24</f>
        <v>1.404</v>
      </c>
      <c r="I24" s="94"/>
      <c r="J24" s="5"/>
    </row>
    <row r="25" spans="1:10" ht="13.5" customHeight="1">
      <c r="A25" s="91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J25" s="5"/>
    </row>
    <row r="26" spans="1:10" ht="13.5" customHeight="1">
      <c r="A26" s="132" t="s">
        <v>105</v>
      </c>
      <c r="B26" s="16"/>
      <c r="C26" s="16"/>
      <c r="D26" s="16"/>
      <c r="E26" s="16"/>
      <c r="F26" s="16"/>
      <c r="G26" s="16"/>
      <c r="H26" s="16"/>
      <c r="J26" s="5"/>
    </row>
    <row r="27" ht="15" customHeight="1"/>
    <row r="28" spans="1:3" ht="15" customHeight="1">
      <c r="A28" s="85" t="s">
        <v>102</v>
      </c>
      <c r="B28" s="86"/>
      <c r="C28" s="86"/>
    </row>
    <row r="29" spans="1:8" s="28" customFormat="1" ht="12.75" customHeight="1">
      <c r="A29" s="87" t="s">
        <v>49</v>
      </c>
      <c r="B29" s="87"/>
      <c r="C29" s="87"/>
      <c r="D29" s="2"/>
      <c r="E29" s="2"/>
      <c r="F29" s="2"/>
      <c r="G29" s="2"/>
      <c r="H29" s="2"/>
    </row>
    <row r="30" spans="1:8" ht="26.25" customHeight="1">
      <c r="A30" s="32"/>
      <c r="B30" s="81">
        <v>2009</v>
      </c>
      <c r="C30" s="81" t="s">
        <v>114</v>
      </c>
      <c r="D30" s="81" t="s">
        <v>115</v>
      </c>
      <c r="E30" s="81" t="s">
        <v>107</v>
      </c>
      <c r="F30" s="33" t="s">
        <v>116</v>
      </c>
      <c r="G30" s="34" t="s">
        <v>44</v>
      </c>
      <c r="H30" s="34" t="s">
        <v>53</v>
      </c>
    </row>
    <row r="31" spans="1:16" ht="22.5" customHeight="1">
      <c r="A31" s="89" t="s">
        <v>20</v>
      </c>
      <c r="B31" s="126">
        <f>SUM(B32:B35)</f>
        <v>24680</v>
      </c>
      <c r="C31" s="126">
        <f>SUM(C32:C35)</f>
        <v>20900</v>
      </c>
      <c r="D31" s="126">
        <f>SUM(D32:D35)</f>
        <v>8760</v>
      </c>
      <c r="E31" s="126">
        <v>500</v>
      </c>
      <c r="F31" s="126">
        <f>SUM(F32:F34)</f>
        <v>830</v>
      </c>
      <c r="G31" s="48">
        <f>F31-E31</f>
        <v>330</v>
      </c>
      <c r="H31" s="48">
        <f>D31-C31</f>
        <v>-12140</v>
      </c>
      <c r="M31" s="95"/>
      <c r="N31" s="95"/>
      <c r="O31" s="95"/>
      <c r="P31" s="95"/>
    </row>
    <row r="32" spans="1:16" ht="12.75" customHeight="1">
      <c r="A32" s="96" t="s">
        <v>21</v>
      </c>
      <c r="B32" s="61">
        <v>6360</v>
      </c>
      <c r="C32" s="61">
        <v>5560</v>
      </c>
      <c r="D32" s="61">
        <v>1300</v>
      </c>
      <c r="E32" s="61">
        <v>0</v>
      </c>
      <c r="F32" s="61">
        <v>0</v>
      </c>
      <c r="G32" s="61">
        <v>0</v>
      </c>
      <c r="H32" s="66">
        <f>D32-C32</f>
        <v>-4260</v>
      </c>
      <c r="M32" s="95"/>
      <c r="N32" s="95"/>
      <c r="O32" s="95"/>
      <c r="P32" s="95"/>
    </row>
    <row r="33" spans="1:16" ht="12.75" customHeight="1">
      <c r="A33" s="96" t="s">
        <v>22</v>
      </c>
      <c r="B33" s="61">
        <v>8470</v>
      </c>
      <c r="C33" s="61">
        <v>7350</v>
      </c>
      <c r="D33" s="61">
        <v>1570</v>
      </c>
      <c r="E33" s="61">
        <v>0</v>
      </c>
      <c r="F33" s="61">
        <v>50</v>
      </c>
      <c r="G33" s="66">
        <f>+F33</f>
        <v>50</v>
      </c>
      <c r="H33" s="66">
        <f>D33-C33</f>
        <v>-5780</v>
      </c>
      <c r="M33" s="95"/>
      <c r="N33" s="95"/>
      <c r="O33" s="95"/>
      <c r="P33" s="95"/>
    </row>
    <row r="34" spans="1:16" ht="12.75" customHeight="1">
      <c r="A34" s="96" t="s">
        <v>23</v>
      </c>
      <c r="B34" s="61">
        <v>9310</v>
      </c>
      <c r="C34" s="61">
        <v>7450</v>
      </c>
      <c r="D34" s="61">
        <v>5890</v>
      </c>
      <c r="E34" s="61">
        <v>500</v>
      </c>
      <c r="F34" s="61">
        <v>780</v>
      </c>
      <c r="G34" s="66">
        <f>F34-E34</f>
        <v>280</v>
      </c>
      <c r="H34" s="66">
        <f>D34-C34</f>
        <v>-1560</v>
      </c>
      <c r="M34" s="95"/>
      <c r="N34" s="95"/>
      <c r="O34" s="95"/>
      <c r="P34" s="95"/>
    </row>
    <row r="35" spans="1:16" ht="12.75" customHeight="1">
      <c r="A35" s="96" t="s">
        <v>24</v>
      </c>
      <c r="B35" s="61">
        <v>540</v>
      </c>
      <c r="C35" s="61">
        <v>540</v>
      </c>
      <c r="D35" s="62">
        <v>0</v>
      </c>
      <c r="E35" s="62">
        <v>0</v>
      </c>
      <c r="F35" s="62">
        <v>0</v>
      </c>
      <c r="G35" s="62">
        <v>0</v>
      </c>
      <c r="H35" s="66">
        <f>D35-C35</f>
        <v>-540</v>
      </c>
      <c r="M35" s="95"/>
      <c r="N35" s="95"/>
      <c r="O35" s="95"/>
      <c r="P35" s="95"/>
    </row>
    <row r="36" spans="1:16" ht="12.75" customHeight="1" hidden="1">
      <c r="A36" s="96" t="s">
        <v>25</v>
      </c>
      <c r="B36" s="62">
        <v>0</v>
      </c>
      <c r="C36" s="62">
        <v>0</v>
      </c>
      <c r="D36" s="62">
        <v>0</v>
      </c>
      <c r="E36" s="62">
        <v>0</v>
      </c>
      <c r="F36" s="129">
        <v>0</v>
      </c>
      <c r="G36" s="62">
        <v>0</v>
      </c>
      <c r="H36" s="62">
        <v>0</v>
      </c>
      <c r="M36" s="95"/>
      <c r="N36" s="95"/>
      <c r="O36" s="95"/>
      <c r="P36" s="95"/>
    </row>
    <row r="37" spans="1:16" ht="22.5" customHeight="1">
      <c r="A37" s="89" t="s">
        <v>55</v>
      </c>
      <c r="B37" s="126">
        <f>SUM(B38:B41)</f>
        <v>31666.639999999996</v>
      </c>
      <c r="C37" s="126">
        <f>SUM(C38:C41)</f>
        <v>26133.44</v>
      </c>
      <c r="D37" s="126">
        <f>SUM(D38:D41)</f>
        <v>11023.4</v>
      </c>
      <c r="E37" s="126">
        <v>461.9</v>
      </c>
      <c r="F37" s="126">
        <f>SUM(F38:F40)</f>
        <v>409.5</v>
      </c>
      <c r="G37" s="48">
        <f>F37-E37</f>
        <v>-52.39999999999998</v>
      </c>
      <c r="H37" s="48">
        <f>D37-C37</f>
        <v>-15110.039999999999</v>
      </c>
      <c r="M37" s="95"/>
      <c r="N37" s="95"/>
      <c r="O37" s="95"/>
      <c r="P37" s="95"/>
    </row>
    <row r="38" spans="1:16" ht="12.75" customHeight="1">
      <c r="A38" s="96" t="s">
        <v>21</v>
      </c>
      <c r="B38" s="61">
        <v>7049.91</v>
      </c>
      <c r="C38" s="61">
        <v>5862.41</v>
      </c>
      <c r="D38" s="61">
        <v>2205.5</v>
      </c>
      <c r="E38" s="61">
        <v>0</v>
      </c>
      <c r="F38" s="61">
        <v>0</v>
      </c>
      <c r="G38" s="61">
        <v>0</v>
      </c>
      <c r="H38" s="66">
        <f>D38-C38</f>
        <v>-3656.91</v>
      </c>
      <c r="M38" s="95"/>
      <c r="N38" s="95"/>
      <c r="O38" s="95"/>
      <c r="P38" s="95"/>
    </row>
    <row r="39" spans="1:16" ht="12.75" customHeight="1">
      <c r="A39" s="96" t="s">
        <v>22</v>
      </c>
      <c r="B39" s="61">
        <v>10324.4</v>
      </c>
      <c r="C39" s="61">
        <v>8992.6</v>
      </c>
      <c r="D39" s="61">
        <v>2116.9</v>
      </c>
      <c r="E39" s="61">
        <v>0</v>
      </c>
      <c r="F39" s="61">
        <v>12</v>
      </c>
      <c r="G39" s="66">
        <f>+F39</f>
        <v>12</v>
      </c>
      <c r="H39" s="66">
        <f>D39-C39</f>
        <v>-6875.700000000001</v>
      </c>
      <c r="M39" s="95"/>
      <c r="N39" s="95"/>
      <c r="O39" s="95"/>
      <c r="P39" s="95"/>
    </row>
    <row r="40" spans="1:16" ht="12.75" customHeight="1">
      <c r="A40" s="96" t="s">
        <v>23</v>
      </c>
      <c r="B40" s="61">
        <v>14051.92</v>
      </c>
      <c r="C40" s="61">
        <v>11038.02</v>
      </c>
      <c r="D40" s="61">
        <v>6701</v>
      </c>
      <c r="E40" s="61">
        <v>461.9</v>
      </c>
      <c r="F40" s="61">
        <v>397.5</v>
      </c>
      <c r="G40" s="66">
        <f>F40-E40</f>
        <v>-64.39999999999998</v>
      </c>
      <c r="H40" s="66">
        <f>D40-C40</f>
        <v>-4337.02</v>
      </c>
      <c r="M40" s="95"/>
      <c r="N40" s="95"/>
      <c r="O40" s="95"/>
      <c r="P40" s="95"/>
    </row>
    <row r="41" spans="1:16" ht="12.75" customHeight="1">
      <c r="A41" s="96" t="s">
        <v>24</v>
      </c>
      <c r="B41" s="61">
        <v>240.41</v>
      </c>
      <c r="C41" s="61">
        <v>240.41</v>
      </c>
      <c r="D41" s="127">
        <v>0</v>
      </c>
      <c r="E41" s="62">
        <v>0</v>
      </c>
      <c r="F41" s="62">
        <v>0</v>
      </c>
      <c r="G41" s="62">
        <v>0</v>
      </c>
      <c r="H41" s="66">
        <f>D41-C41</f>
        <v>-240.41</v>
      </c>
      <c r="M41" s="95"/>
      <c r="N41" s="95"/>
      <c r="O41" s="95"/>
      <c r="P41" s="95"/>
    </row>
    <row r="42" spans="1:16" ht="12.75" customHeight="1" hidden="1">
      <c r="A42" s="96" t="s">
        <v>25</v>
      </c>
      <c r="B42" s="62">
        <v>0</v>
      </c>
      <c r="C42" s="129">
        <v>0</v>
      </c>
      <c r="D42" s="129">
        <v>0</v>
      </c>
      <c r="E42" s="62">
        <v>0</v>
      </c>
      <c r="F42" s="129">
        <v>0</v>
      </c>
      <c r="G42" s="62">
        <v>0</v>
      </c>
      <c r="H42" s="62">
        <v>0</v>
      </c>
      <c r="M42" s="95"/>
      <c r="N42" s="95"/>
      <c r="O42" s="95"/>
      <c r="P42" s="95"/>
    </row>
    <row r="43" spans="1:16" ht="22.5" customHeight="1">
      <c r="A43" s="89" t="s">
        <v>56</v>
      </c>
      <c r="B43" s="126">
        <f>SUM(B44:B47)</f>
        <v>20671.65</v>
      </c>
      <c r="C43" s="126">
        <f>SUM(C44:C47)</f>
        <v>17127.25</v>
      </c>
      <c r="D43" s="126">
        <f>SUM(D44:D47)</f>
        <v>7030.5</v>
      </c>
      <c r="E43" s="126">
        <v>407.1</v>
      </c>
      <c r="F43" s="126">
        <f>SUM(F44:F46)</f>
        <v>348.5</v>
      </c>
      <c r="G43" s="48">
        <f>F43-E43</f>
        <v>-58.60000000000002</v>
      </c>
      <c r="H43" s="48">
        <f>D43-C43</f>
        <v>-10096.75</v>
      </c>
      <c r="M43" s="95"/>
      <c r="N43" s="95"/>
      <c r="O43" s="95"/>
      <c r="P43" s="95"/>
    </row>
    <row r="44" spans="1:16" ht="12.75" customHeight="1">
      <c r="A44" s="96" t="s">
        <v>21</v>
      </c>
      <c r="B44" s="61">
        <v>4987.56</v>
      </c>
      <c r="C44" s="61">
        <v>4237.46</v>
      </c>
      <c r="D44" s="61">
        <v>1181</v>
      </c>
      <c r="E44" s="61">
        <v>0</v>
      </c>
      <c r="F44" s="61">
        <v>0</v>
      </c>
      <c r="G44" s="61">
        <v>0</v>
      </c>
      <c r="H44" s="66">
        <f>D44-C44</f>
        <v>-3056.46</v>
      </c>
      <c r="M44" s="95"/>
      <c r="N44" s="95"/>
      <c r="O44" s="95"/>
      <c r="P44" s="95"/>
    </row>
    <row r="45" spans="1:16" ht="12.75" customHeight="1">
      <c r="A45" s="96" t="s">
        <v>22</v>
      </c>
      <c r="B45" s="61">
        <v>7182.04</v>
      </c>
      <c r="C45" s="61">
        <v>6135.84</v>
      </c>
      <c r="D45" s="61">
        <v>1268.5</v>
      </c>
      <c r="E45" s="61">
        <v>0</v>
      </c>
      <c r="F45" s="61">
        <v>12</v>
      </c>
      <c r="G45" s="66">
        <f>+F45</f>
        <v>12</v>
      </c>
      <c r="H45" s="66">
        <f>D45-C45</f>
        <v>-4867.34</v>
      </c>
      <c r="M45" s="95"/>
      <c r="N45" s="95"/>
      <c r="O45" s="95"/>
      <c r="P45" s="95"/>
    </row>
    <row r="46" spans="1:16" ht="12.75" customHeight="1">
      <c r="A46" s="96" t="s">
        <v>23</v>
      </c>
      <c r="B46" s="61">
        <v>8346.05</v>
      </c>
      <c r="C46" s="61">
        <v>6597.95</v>
      </c>
      <c r="D46" s="61">
        <v>4581</v>
      </c>
      <c r="E46" s="61">
        <v>407.1</v>
      </c>
      <c r="F46" s="61">
        <v>336.5</v>
      </c>
      <c r="G46" s="66">
        <f>F46-E46</f>
        <v>-70.60000000000002</v>
      </c>
      <c r="H46" s="66">
        <f>D46-C46</f>
        <v>-2016.9499999999998</v>
      </c>
      <c r="M46" s="95"/>
      <c r="N46" s="95"/>
      <c r="O46" s="95"/>
      <c r="P46" s="95"/>
    </row>
    <row r="47" spans="1:16" ht="12.75" customHeight="1">
      <c r="A47" s="96" t="s">
        <v>24</v>
      </c>
      <c r="B47" s="61">
        <v>156</v>
      </c>
      <c r="C47" s="61">
        <v>156</v>
      </c>
      <c r="D47" s="62">
        <v>0</v>
      </c>
      <c r="E47" s="62">
        <v>0</v>
      </c>
      <c r="F47" s="62">
        <v>0</v>
      </c>
      <c r="G47" s="62">
        <v>0</v>
      </c>
      <c r="H47" s="66">
        <f>D47-C47</f>
        <v>-156</v>
      </c>
      <c r="M47" s="95"/>
      <c r="N47" s="95"/>
      <c r="O47" s="95"/>
      <c r="P47" s="95"/>
    </row>
    <row r="48" spans="1:16" ht="12.75" customHeight="1" hidden="1">
      <c r="A48" s="96" t="s">
        <v>25</v>
      </c>
      <c r="B48" s="62">
        <v>0</v>
      </c>
      <c r="C48" s="129">
        <v>0</v>
      </c>
      <c r="D48" s="129">
        <v>0</v>
      </c>
      <c r="E48" s="62">
        <v>0</v>
      </c>
      <c r="F48" s="129">
        <v>0</v>
      </c>
      <c r="G48" s="62">
        <v>0</v>
      </c>
      <c r="H48" s="62">
        <v>0</v>
      </c>
      <c r="M48" s="95"/>
      <c r="N48" s="95"/>
      <c r="O48" s="95"/>
      <c r="P48" s="95"/>
    </row>
    <row r="49" spans="1:16" ht="22.5" customHeight="1">
      <c r="A49" s="89" t="s">
        <v>54</v>
      </c>
      <c r="B49" s="115">
        <v>6.681703711233015</v>
      </c>
      <c r="C49" s="130">
        <v>7.787015618011179</v>
      </c>
      <c r="D49" s="130">
        <v>2.203577110726342</v>
      </c>
      <c r="E49" s="130">
        <v>2.7903729289174746</v>
      </c>
      <c r="F49" s="130">
        <v>3.554622425285629</v>
      </c>
      <c r="G49" s="48">
        <f>F49-E49</f>
        <v>0.7642494963681545</v>
      </c>
      <c r="H49" s="48">
        <f>D49-C49</f>
        <v>-5.583438507284837</v>
      </c>
      <c r="J49" s="97"/>
      <c r="K49" s="97"/>
      <c r="L49" s="97"/>
      <c r="M49" s="95"/>
      <c r="N49" s="95"/>
      <c r="O49" s="95"/>
      <c r="P49" s="95"/>
    </row>
    <row r="50" spans="1:16" ht="12.75" customHeight="1">
      <c r="A50" s="96" t="s">
        <v>21</v>
      </c>
      <c r="B50" s="57">
        <v>4.809094941218612</v>
      </c>
      <c r="C50" s="57">
        <v>5.581747150426105</v>
      </c>
      <c r="D50" s="57">
        <v>0.4010104385075408</v>
      </c>
      <c r="E50" s="58">
        <v>0</v>
      </c>
      <c r="F50" s="58">
        <v>0</v>
      </c>
      <c r="G50" s="58">
        <v>0</v>
      </c>
      <c r="H50" s="66">
        <f>D50-C50</f>
        <v>-5.1807367119185646</v>
      </c>
      <c r="J50" s="97"/>
      <c r="K50" s="97"/>
      <c r="L50" s="97"/>
      <c r="M50" s="95"/>
      <c r="N50" s="95"/>
      <c r="O50" s="95"/>
      <c r="P50" s="95"/>
    </row>
    <row r="51" spans="1:16" ht="12.75" customHeight="1">
      <c r="A51" s="96" t="s">
        <v>22</v>
      </c>
      <c r="B51" s="57">
        <v>6.878414161541948</v>
      </c>
      <c r="C51" s="57">
        <v>8.015615153799859</v>
      </c>
      <c r="D51" s="57">
        <v>1.2352268247918343</v>
      </c>
      <c r="E51" s="58">
        <v>0</v>
      </c>
      <c r="F51" s="58">
        <v>3.4168198342058185</v>
      </c>
      <c r="G51" s="58">
        <v>0</v>
      </c>
      <c r="H51" s="66">
        <f>D51-C51</f>
        <v>-6.780388329008025</v>
      </c>
      <c r="J51" s="97"/>
      <c r="K51" s="97"/>
      <c r="L51" s="97"/>
      <c r="M51" s="95"/>
      <c r="N51" s="95"/>
      <c r="O51" s="95"/>
      <c r="P51" s="95"/>
    </row>
    <row r="52" spans="1:16" ht="12.75" customHeight="1">
      <c r="A52" s="96" t="s">
        <v>23</v>
      </c>
      <c r="B52" s="57">
        <v>7.555535874848766</v>
      </c>
      <c r="C52" s="57">
        <v>8.812131461262975</v>
      </c>
      <c r="D52" s="57">
        <v>2.293013562815435</v>
      </c>
      <c r="E52" s="57">
        <v>2.7903729289174746</v>
      </c>
      <c r="F52" s="57">
        <v>3.5595366335856524</v>
      </c>
      <c r="G52" s="66">
        <f>F52-E52</f>
        <v>0.7691637046681779</v>
      </c>
      <c r="H52" s="66">
        <f>D52-C52</f>
        <v>-6.51911789844754</v>
      </c>
      <c r="J52" s="97"/>
      <c r="K52" s="97"/>
      <c r="L52" s="97"/>
      <c r="M52" s="95"/>
      <c r="N52" s="95"/>
      <c r="O52" s="95"/>
      <c r="P52" s="95"/>
    </row>
    <row r="53" spans="1:16" ht="12.75" customHeight="1">
      <c r="A53" s="96" t="s">
        <v>24</v>
      </c>
      <c r="B53" s="58">
        <v>18.44012367720777</v>
      </c>
      <c r="C53" s="58">
        <v>18.44012367720777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J53" s="97"/>
      <c r="K53" s="97"/>
      <c r="L53" s="97"/>
      <c r="M53" s="95"/>
      <c r="N53" s="95"/>
      <c r="O53" s="95"/>
      <c r="P53" s="95"/>
    </row>
    <row r="54" spans="1:8" ht="12.75" customHeight="1" hidden="1">
      <c r="A54" s="96" t="s">
        <v>25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5" t="s">
        <v>98</v>
      </c>
      <c r="B1" s="86"/>
      <c r="C1" s="86"/>
      <c r="K1" s="98"/>
    </row>
    <row r="2" spans="1:8" s="28" customFormat="1" ht="12.75" customHeight="1">
      <c r="A2" s="87" t="s">
        <v>57</v>
      </c>
      <c r="B2" s="87"/>
      <c r="C2" s="87"/>
      <c r="D2" s="2"/>
      <c r="E2" s="2"/>
      <c r="F2" s="2"/>
      <c r="G2" s="2"/>
      <c r="H2" s="2"/>
    </row>
    <row r="3" spans="1:9" ht="26.25" customHeight="1">
      <c r="A3" s="32"/>
      <c r="B3" s="81">
        <v>2009</v>
      </c>
      <c r="C3" s="81" t="s">
        <v>113</v>
      </c>
      <c r="D3" s="81" t="s">
        <v>112</v>
      </c>
      <c r="E3" s="81" t="s">
        <v>107</v>
      </c>
      <c r="F3" s="33" t="s">
        <v>110</v>
      </c>
      <c r="G3" s="34" t="s">
        <v>44</v>
      </c>
      <c r="H3" s="34" t="s">
        <v>53</v>
      </c>
      <c r="I3" s="98"/>
    </row>
    <row r="4" spans="1:15" ht="12.75" customHeight="1">
      <c r="A4" s="99" t="s">
        <v>26</v>
      </c>
      <c r="B4" s="63">
        <f>SUM(B5:B7)</f>
        <v>4911.84</v>
      </c>
      <c r="C4" s="63">
        <f>SUM(C5:C7)</f>
        <v>4126.84</v>
      </c>
      <c r="D4" s="63">
        <f>SUM(D5:D7)</f>
        <v>3955</v>
      </c>
      <c r="E4" s="63">
        <v>495</v>
      </c>
      <c r="F4" s="63">
        <f>SUM(F5:F7)</f>
        <v>400</v>
      </c>
      <c r="G4" s="48">
        <f>F4-E4</f>
        <v>-95</v>
      </c>
      <c r="H4" s="48">
        <f>D4-C4</f>
        <v>-171.84000000000015</v>
      </c>
      <c r="I4" s="98"/>
      <c r="M4" s="100"/>
      <c r="N4" s="100"/>
      <c r="O4" s="100"/>
    </row>
    <row r="5" spans="1:15" ht="12.75" customHeight="1">
      <c r="A5" s="101" t="s">
        <v>58</v>
      </c>
      <c r="B5" s="60">
        <v>1145</v>
      </c>
      <c r="C5" s="60">
        <v>1020</v>
      </c>
      <c r="D5" s="60">
        <v>535</v>
      </c>
      <c r="E5" s="60">
        <v>75</v>
      </c>
      <c r="F5" s="60">
        <v>50</v>
      </c>
      <c r="G5" s="66">
        <f aca="true" t="shared" si="0" ref="G5:G25">F5-E5</f>
        <v>-25</v>
      </c>
      <c r="H5" s="66">
        <f>D5-C5</f>
        <v>-485</v>
      </c>
      <c r="I5" s="98"/>
      <c r="M5" s="100"/>
      <c r="N5" s="100"/>
      <c r="O5" s="100"/>
    </row>
    <row r="6" spans="1:15" ht="12.75" customHeight="1">
      <c r="A6" s="101" t="s">
        <v>59</v>
      </c>
      <c r="B6" s="60">
        <v>1290</v>
      </c>
      <c r="C6" s="60">
        <v>1170</v>
      </c>
      <c r="D6" s="60">
        <v>685</v>
      </c>
      <c r="E6" s="60">
        <v>70</v>
      </c>
      <c r="F6" s="60">
        <v>70</v>
      </c>
      <c r="G6" s="66">
        <f t="shared" si="0"/>
        <v>0</v>
      </c>
      <c r="H6" s="66">
        <f aca="true" t="shared" si="1" ref="H6:H25">D6-C6</f>
        <v>-485</v>
      </c>
      <c r="I6" s="98"/>
      <c r="M6" s="100"/>
      <c r="N6" s="100"/>
      <c r="O6" s="100"/>
    </row>
    <row r="7" spans="1:15" ht="12.75" customHeight="1">
      <c r="A7" s="101" t="s">
        <v>60</v>
      </c>
      <c r="B7" s="60">
        <v>2476.84</v>
      </c>
      <c r="C7" s="60">
        <v>1936.84</v>
      </c>
      <c r="D7" s="60">
        <v>2735</v>
      </c>
      <c r="E7" s="60">
        <v>350</v>
      </c>
      <c r="F7" s="60">
        <v>280</v>
      </c>
      <c r="G7" s="66">
        <f t="shared" si="0"/>
        <v>-70</v>
      </c>
      <c r="H7" s="66">
        <f t="shared" si="1"/>
        <v>798.1600000000001</v>
      </c>
      <c r="I7" s="98"/>
      <c r="M7" s="100"/>
      <c r="N7" s="100"/>
      <c r="O7" s="100"/>
    </row>
    <row r="8" spans="1:15" ht="12.75" customHeight="1" hidden="1">
      <c r="A8" s="101" t="s">
        <v>61</v>
      </c>
      <c r="B8" s="61">
        <v>0</v>
      </c>
      <c r="C8" s="128">
        <v>0</v>
      </c>
      <c r="D8" s="128">
        <v>0</v>
      </c>
      <c r="E8" s="61">
        <v>0</v>
      </c>
      <c r="F8" s="128">
        <v>0</v>
      </c>
      <c r="G8" s="61">
        <v>0</v>
      </c>
      <c r="H8" s="61">
        <v>0</v>
      </c>
      <c r="I8" s="98"/>
      <c r="M8" s="100"/>
      <c r="N8" s="100"/>
      <c r="O8" s="100"/>
    </row>
    <row r="9" spans="1:15" ht="12.75" customHeight="1" hidden="1">
      <c r="A9" s="101" t="s">
        <v>62</v>
      </c>
      <c r="B9" s="61">
        <v>0</v>
      </c>
      <c r="C9" s="128">
        <v>0</v>
      </c>
      <c r="D9" s="128">
        <v>0</v>
      </c>
      <c r="E9" s="61">
        <v>0</v>
      </c>
      <c r="F9" s="128">
        <v>0</v>
      </c>
      <c r="G9" s="61">
        <v>0</v>
      </c>
      <c r="H9" s="61">
        <v>0</v>
      </c>
      <c r="I9" s="98"/>
      <c r="M9" s="100"/>
      <c r="N9" s="100"/>
      <c r="O9" s="100"/>
    </row>
    <row r="10" spans="1:15" ht="12.75" customHeight="1">
      <c r="A10" s="99" t="s">
        <v>64</v>
      </c>
      <c r="B10" s="63">
        <f>SUM(B11:B13)</f>
        <v>10576.514</v>
      </c>
      <c r="C10" s="63">
        <f>SUM(C11:C13)</f>
        <v>9320.784</v>
      </c>
      <c r="D10" s="63">
        <f>SUM(D11:D13)</f>
        <v>5438.3602</v>
      </c>
      <c r="E10" s="63">
        <v>513.731</v>
      </c>
      <c r="F10" s="63">
        <f>SUM(F11:F13)</f>
        <v>437.03499999999997</v>
      </c>
      <c r="G10" s="48">
        <f t="shared" si="0"/>
        <v>-76.69600000000003</v>
      </c>
      <c r="H10" s="48">
        <f>D10-C10</f>
        <v>-3882.4237999999996</v>
      </c>
      <c r="I10" s="98"/>
      <c r="M10" s="100"/>
      <c r="N10" s="100"/>
      <c r="O10" s="100"/>
    </row>
    <row r="11" spans="1:15" ht="12.75" customHeight="1">
      <c r="A11" s="101" t="s">
        <v>63</v>
      </c>
      <c r="B11" s="60">
        <v>3689.0063</v>
      </c>
      <c r="C11" s="60">
        <v>3243.9163</v>
      </c>
      <c r="D11" s="60">
        <v>846.8722</v>
      </c>
      <c r="E11" s="60">
        <v>86.196</v>
      </c>
      <c r="F11" s="60">
        <v>90.06</v>
      </c>
      <c r="G11" s="66">
        <f t="shared" si="0"/>
        <v>3.8640000000000043</v>
      </c>
      <c r="H11" s="66">
        <f t="shared" si="1"/>
        <v>-2397.0441</v>
      </c>
      <c r="I11" s="98"/>
      <c r="M11" s="100"/>
      <c r="N11" s="100"/>
      <c r="O11" s="100"/>
    </row>
    <row r="12" spans="1:15" ht="12.75" customHeight="1">
      <c r="A12" s="101" t="s">
        <v>59</v>
      </c>
      <c r="B12" s="60">
        <v>2435.7418</v>
      </c>
      <c r="C12" s="60">
        <v>2219.9918</v>
      </c>
      <c r="D12" s="60">
        <v>885.295</v>
      </c>
      <c r="E12" s="60">
        <v>17.3</v>
      </c>
      <c r="F12" s="60">
        <v>33.2</v>
      </c>
      <c r="G12" s="66">
        <f t="shared" si="0"/>
        <v>15.900000000000002</v>
      </c>
      <c r="H12" s="66">
        <f t="shared" si="1"/>
        <v>-1334.6967999999997</v>
      </c>
      <c r="I12" s="98"/>
      <c r="M12" s="100"/>
      <c r="N12" s="100"/>
      <c r="O12" s="100"/>
    </row>
    <row r="13" spans="1:15" ht="12.75" customHeight="1">
      <c r="A13" s="101" t="s">
        <v>60</v>
      </c>
      <c r="B13" s="60">
        <v>4451.7659</v>
      </c>
      <c r="C13" s="60">
        <v>3856.8759</v>
      </c>
      <c r="D13" s="60">
        <v>3706.193</v>
      </c>
      <c r="E13" s="60">
        <v>410.235</v>
      </c>
      <c r="F13" s="60">
        <v>313.775</v>
      </c>
      <c r="G13" s="66">
        <f t="shared" si="0"/>
        <v>-96.46000000000004</v>
      </c>
      <c r="H13" s="66">
        <f t="shared" si="1"/>
        <v>-150.6828999999998</v>
      </c>
      <c r="I13" s="98"/>
      <c r="M13" s="100"/>
      <c r="N13" s="100"/>
      <c r="O13" s="100"/>
    </row>
    <row r="14" spans="1:15" ht="12.75" customHeight="1" hidden="1">
      <c r="A14" s="101" t="s">
        <v>61</v>
      </c>
      <c r="B14" s="61">
        <v>0</v>
      </c>
      <c r="C14" s="128">
        <v>0</v>
      </c>
      <c r="D14" s="128">
        <v>0</v>
      </c>
      <c r="E14" s="61">
        <v>0</v>
      </c>
      <c r="F14" s="128">
        <v>0</v>
      </c>
      <c r="G14" s="61">
        <v>0</v>
      </c>
      <c r="H14" s="61">
        <v>0</v>
      </c>
      <c r="I14" s="98"/>
      <c r="M14" s="100"/>
      <c r="N14" s="100"/>
      <c r="O14" s="100"/>
    </row>
    <row r="15" spans="1:15" ht="12.75" customHeight="1" hidden="1">
      <c r="A15" s="101" t="s">
        <v>62</v>
      </c>
      <c r="B15" s="61">
        <v>0</v>
      </c>
      <c r="C15" s="128">
        <v>0</v>
      </c>
      <c r="D15" s="128">
        <v>0</v>
      </c>
      <c r="E15" s="61">
        <v>0</v>
      </c>
      <c r="F15" s="128">
        <v>0</v>
      </c>
      <c r="G15" s="61">
        <v>0</v>
      </c>
      <c r="H15" s="61">
        <v>0</v>
      </c>
      <c r="I15" s="98"/>
      <c r="M15" s="100"/>
      <c r="N15" s="100"/>
      <c r="O15" s="100"/>
    </row>
    <row r="16" spans="1:15" ht="12.75" customHeight="1">
      <c r="A16" s="99" t="s">
        <v>65</v>
      </c>
      <c r="B16" s="63">
        <f>SUM(B17:B19)</f>
        <v>4567.7632</v>
      </c>
      <c r="C16" s="63">
        <f>SUM(C17:C19)</f>
        <v>3889.7832</v>
      </c>
      <c r="D16" s="63">
        <f>SUM(D17:D19)</f>
        <v>2942.5451</v>
      </c>
      <c r="E16" s="63">
        <v>300.38</v>
      </c>
      <c r="F16" s="63">
        <f>SUM(F17:F19)</f>
        <v>271.45</v>
      </c>
      <c r="G16" s="48">
        <f t="shared" si="0"/>
        <v>-28.930000000000007</v>
      </c>
      <c r="H16" s="48">
        <f>D16-C16</f>
        <v>-947.2381</v>
      </c>
      <c r="I16" s="98"/>
      <c r="M16" s="100"/>
      <c r="N16" s="100"/>
      <c r="O16" s="100"/>
    </row>
    <row r="17" spans="1:15" ht="12.75" customHeight="1">
      <c r="A17" s="101" t="s">
        <v>63</v>
      </c>
      <c r="B17" s="60">
        <v>1224.1028000000001</v>
      </c>
      <c r="C17" s="60">
        <v>1124.1028</v>
      </c>
      <c r="D17" s="60">
        <v>438.45</v>
      </c>
      <c r="E17" s="60">
        <v>48.65</v>
      </c>
      <c r="F17" s="60">
        <v>56.25</v>
      </c>
      <c r="G17" s="66">
        <f t="shared" si="0"/>
        <v>7.600000000000001</v>
      </c>
      <c r="H17" s="66">
        <f t="shared" si="1"/>
        <v>-685.6527999999998</v>
      </c>
      <c r="I17" s="98"/>
      <c r="M17" s="100"/>
      <c r="N17" s="100"/>
      <c r="O17" s="100"/>
    </row>
    <row r="18" spans="1:15" ht="12.75" customHeight="1">
      <c r="A18" s="101" t="s">
        <v>59</v>
      </c>
      <c r="B18" s="60">
        <v>1088.2372</v>
      </c>
      <c r="C18" s="60">
        <v>983.0772</v>
      </c>
      <c r="D18" s="60">
        <v>401.092</v>
      </c>
      <c r="E18" s="60">
        <v>0</v>
      </c>
      <c r="F18" s="60">
        <v>27.7</v>
      </c>
      <c r="G18" s="66">
        <f t="shared" si="0"/>
        <v>27.7</v>
      </c>
      <c r="H18" s="66">
        <f t="shared" si="1"/>
        <v>-581.9852</v>
      </c>
      <c r="I18" s="98"/>
      <c r="M18" s="100"/>
      <c r="N18" s="100"/>
      <c r="O18" s="100"/>
    </row>
    <row r="19" spans="1:15" ht="12.75" customHeight="1">
      <c r="A19" s="101" t="s">
        <v>60</v>
      </c>
      <c r="B19" s="60">
        <v>2255.4232</v>
      </c>
      <c r="C19" s="60">
        <v>1782.6032</v>
      </c>
      <c r="D19" s="60">
        <v>2103.0031</v>
      </c>
      <c r="E19" s="60">
        <v>251.73</v>
      </c>
      <c r="F19" s="60">
        <v>187.5</v>
      </c>
      <c r="G19" s="66">
        <f t="shared" si="0"/>
        <v>-64.22999999999999</v>
      </c>
      <c r="H19" s="66">
        <f t="shared" si="1"/>
        <v>320.3998999999999</v>
      </c>
      <c r="I19" s="98"/>
      <c r="M19" s="100"/>
      <c r="N19" s="100"/>
      <c r="O19" s="100"/>
    </row>
    <row r="20" spans="1:15" ht="12.75" customHeight="1" hidden="1">
      <c r="A20" s="101" t="s">
        <v>61</v>
      </c>
      <c r="B20" s="61">
        <v>0</v>
      </c>
      <c r="C20" s="128">
        <v>0</v>
      </c>
      <c r="D20" s="128">
        <v>0</v>
      </c>
      <c r="E20" s="61">
        <v>0</v>
      </c>
      <c r="F20" s="128">
        <v>0</v>
      </c>
      <c r="G20" s="61">
        <v>0</v>
      </c>
      <c r="H20" s="61">
        <v>0</v>
      </c>
      <c r="I20" s="98"/>
      <c r="M20" s="100"/>
      <c r="N20" s="100"/>
      <c r="O20" s="100"/>
    </row>
    <row r="21" spans="1:15" ht="12.75" customHeight="1" hidden="1">
      <c r="A21" s="101" t="s">
        <v>62</v>
      </c>
      <c r="B21" s="61">
        <v>0</v>
      </c>
      <c r="C21" s="128">
        <v>0</v>
      </c>
      <c r="D21" s="128">
        <v>0</v>
      </c>
      <c r="E21" s="61">
        <v>0</v>
      </c>
      <c r="F21" s="128">
        <v>0</v>
      </c>
      <c r="G21" s="61">
        <v>0</v>
      </c>
      <c r="H21" s="61">
        <v>0</v>
      </c>
      <c r="I21" s="98"/>
      <c r="M21" s="100"/>
      <c r="N21" s="100"/>
      <c r="O21" s="100"/>
    </row>
    <row r="22" spans="1:15" ht="12.75" customHeight="1">
      <c r="A22" s="89" t="s">
        <v>66</v>
      </c>
      <c r="B22" s="116">
        <v>12.73579300995259</v>
      </c>
      <c r="C22" s="64">
        <v>14.192568965487386</v>
      </c>
      <c r="D22" s="64">
        <v>10.083578688912208</v>
      </c>
      <c r="E22" s="64">
        <v>15.20494100742151</v>
      </c>
      <c r="F22" s="64">
        <v>15.178505201019737</v>
      </c>
      <c r="G22" s="48">
        <f>F22-E22</f>
        <v>-0.02643580640177312</v>
      </c>
      <c r="H22" s="48">
        <f>D22-C22</f>
        <v>-4.108990276575177</v>
      </c>
      <c r="I22" s="98"/>
      <c r="J22" s="97"/>
      <c r="K22" s="97"/>
      <c r="L22" s="97"/>
      <c r="M22" s="100"/>
      <c r="N22" s="100"/>
      <c r="O22" s="100"/>
    </row>
    <row r="23" spans="1:15" ht="12.75" customHeight="1">
      <c r="A23" s="101" t="s">
        <v>63</v>
      </c>
      <c r="B23" s="59">
        <v>10.871534899094486</v>
      </c>
      <c r="C23" s="59">
        <v>12.590223867187436</v>
      </c>
      <c r="D23" s="59">
        <v>4.555289314653722</v>
      </c>
      <c r="E23" s="59">
        <v>7.254970606737036</v>
      </c>
      <c r="F23" s="59">
        <v>5.459324342625893</v>
      </c>
      <c r="G23" s="66">
        <f t="shared" si="0"/>
        <v>-1.7956462641111433</v>
      </c>
      <c r="H23" s="66">
        <f t="shared" si="1"/>
        <v>-8.034934552533715</v>
      </c>
      <c r="I23" s="98"/>
      <c r="J23" s="97"/>
      <c r="K23" s="97"/>
      <c r="L23" s="97"/>
      <c r="M23" s="100"/>
      <c r="N23" s="100"/>
      <c r="O23" s="100"/>
    </row>
    <row r="24" spans="1:15" ht="12.75" customHeight="1">
      <c r="A24" s="101" t="s">
        <v>59</v>
      </c>
      <c r="B24" s="59">
        <v>12.314576235026138</v>
      </c>
      <c r="C24" s="59">
        <v>13.926437609009636</v>
      </c>
      <c r="D24" s="59">
        <v>7.117339162704265</v>
      </c>
      <c r="E24" s="60">
        <v>0</v>
      </c>
      <c r="F24" s="60">
        <v>10.922163090361481</v>
      </c>
      <c r="G24" s="66"/>
      <c r="H24" s="66">
        <f t="shared" si="1"/>
        <v>-6.809098446305371</v>
      </c>
      <c r="I24" s="98"/>
      <c r="J24" s="97"/>
      <c r="K24" s="97"/>
      <c r="L24" s="97"/>
      <c r="M24" s="100"/>
      <c r="N24" s="100"/>
      <c r="O24" s="100"/>
    </row>
    <row r="25" spans="1:15" ht="12.75" customHeight="1">
      <c r="A25" s="101" t="s">
        <v>60</v>
      </c>
      <c r="B25" s="59">
        <v>13.63426521104064</v>
      </c>
      <c r="C25" s="59">
        <v>15.088903306677215</v>
      </c>
      <c r="D25" s="59">
        <v>11.580699326594992</v>
      </c>
      <c r="E25" s="59">
        <v>16.741373137057625</v>
      </c>
      <c r="F25" s="59">
        <v>18.72306306635247</v>
      </c>
      <c r="G25" s="66">
        <f t="shared" si="0"/>
        <v>1.9816899292948449</v>
      </c>
      <c r="H25" s="66">
        <f t="shared" si="1"/>
        <v>-3.5082039800822233</v>
      </c>
      <c r="I25" s="98"/>
      <c r="J25" s="97"/>
      <c r="K25" s="97"/>
      <c r="L25" s="97"/>
      <c r="M25" s="100"/>
      <c r="N25" s="100"/>
      <c r="O25" s="100"/>
    </row>
    <row r="26" spans="1:15" ht="12.75" customHeight="1" hidden="1">
      <c r="A26" s="101" t="s">
        <v>61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98"/>
      <c r="M26" s="100"/>
      <c r="N26" s="100"/>
      <c r="O26" s="100"/>
    </row>
    <row r="27" spans="1:15" ht="12.75" customHeight="1" hidden="1">
      <c r="A27" s="101" t="s">
        <v>62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98"/>
      <c r="M27" s="100"/>
      <c r="N27" s="100"/>
      <c r="O27" s="100"/>
    </row>
    <row r="28" ht="15" customHeight="1"/>
    <row r="29" spans="1:11" ht="15" customHeight="1">
      <c r="A29" s="85" t="s">
        <v>99</v>
      </c>
      <c r="K29" s="98"/>
    </row>
    <row r="30" spans="1:8" s="28" customFormat="1" ht="12.75" customHeight="1">
      <c r="A30" s="87" t="s">
        <v>67</v>
      </c>
      <c r="B30" s="87"/>
      <c r="C30" s="87"/>
      <c r="D30" s="2"/>
      <c r="E30" s="2"/>
      <c r="F30" s="2"/>
      <c r="G30" s="2"/>
      <c r="H30" s="2"/>
    </row>
    <row r="31" spans="1:9" ht="26.25" customHeight="1">
      <c r="A31" s="32"/>
      <c r="B31" s="81">
        <v>2009</v>
      </c>
      <c r="C31" s="81" t="s">
        <v>113</v>
      </c>
      <c r="D31" s="81" t="s">
        <v>112</v>
      </c>
      <c r="E31" s="81" t="s">
        <v>107</v>
      </c>
      <c r="F31" s="33" t="s">
        <v>110</v>
      </c>
      <c r="G31" s="34" t="s">
        <v>44</v>
      </c>
      <c r="H31" s="34" t="s">
        <v>53</v>
      </c>
      <c r="I31" s="98"/>
    </row>
    <row r="32" spans="1:9" ht="12.75" customHeight="1">
      <c r="A32" s="99" t="s">
        <v>14</v>
      </c>
      <c r="B32" s="43">
        <v>8.314386736083538</v>
      </c>
      <c r="C32" s="43">
        <v>9.364582480074898</v>
      </c>
      <c r="D32" s="43">
        <v>3.33545282455769</v>
      </c>
      <c r="E32" s="43">
        <v>3.8740276698691436</v>
      </c>
      <c r="F32" s="43">
        <v>4.296553712439452</v>
      </c>
      <c r="G32" s="48">
        <f>F32-E32</f>
        <v>0.4225260425703081</v>
      </c>
      <c r="H32" s="48">
        <f>D32-C32</f>
        <v>-6.029129655517208</v>
      </c>
      <c r="I32" s="98"/>
    </row>
    <row r="33" spans="1:9" ht="12.75" customHeight="1">
      <c r="A33" s="38" t="s">
        <v>27</v>
      </c>
      <c r="B33" s="16">
        <v>10.355201574313881</v>
      </c>
      <c r="C33" s="134">
        <v>11.866241889176658</v>
      </c>
      <c r="D33" s="16">
        <v>2.725135530436718</v>
      </c>
      <c r="E33" s="16" t="s">
        <v>0</v>
      </c>
      <c r="F33" s="16" t="s">
        <v>0</v>
      </c>
      <c r="G33" s="66" t="s">
        <v>0</v>
      </c>
      <c r="H33" s="66">
        <f>D33-C33</f>
        <v>-9.14110635873994</v>
      </c>
      <c r="I33" s="98"/>
    </row>
    <row r="34" spans="1:9" ht="12.75" customHeight="1">
      <c r="A34" s="38" t="s">
        <v>28</v>
      </c>
      <c r="B34" s="16">
        <v>8.285242468130424</v>
      </c>
      <c r="C34" s="16">
        <v>9.342695742751186</v>
      </c>
      <c r="D34" s="16">
        <v>3.3282855846971318</v>
      </c>
      <c r="E34" s="16">
        <v>3.9276400677490217</v>
      </c>
      <c r="F34" s="16">
        <v>4.329695671994224</v>
      </c>
      <c r="G34" s="66">
        <f>F34-E34</f>
        <v>0.40205560424520215</v>
      </c>
      <c r="H34" s="66">
        <f>D34-C34</f>
        <v>-6.014410158054054</v>
      </c>
      <c r="I34" s="98"/>
    </row>
    <row r="35" spans="1:10" ht="12.75" customHeight="1">
      <c r="A35" s="38" t="s">
        <v>29</v>
      </c>
      <c r="B35" s="16">
        <v>7.782029997651114</v>
      </c>
      <c r="C35" s="16">
        <v>8.72991592008547</v>
      </c>
      <c r="D35" s="16">
        <v>3.2371920936095973</v>
      </c>
      <c r="E35" s="16">
        <v>3.5</v>
      </c>
      <c r="F35" s="16">
        <v>4</v>
      </c>
      <c r="G35" s="66">
        <f>F35-E35</f>
        <v>0.5</v>
      </c>
      <c r="H35" s="66">
        <f>D35-C35</f>
        <v>-5.492723826475872</v>
      </c>
      <c r="I35" s="98"/>
      <c r="J35" s="3" t="s">
        <v>1</v>
      </c>
    </row>
    <row r="36" spans="1:9" ht="12.75" customHeight="1">
      <c r="A36" s="38" t="s">
        <v>30</v>
      </c>
      <c r="B36" s="16">
        <v>4.759298743541935</v>
      </c>
      <c r="C36" s="16">
        <v>6.75</v>
      </c>
      <c r="D36" s="93" t="s">
        <v>0</v>
      </c>
      <c r="E36" s="93" t="s">
        <v>0</v>
      </c>
      <c r="F36" s="93" t="s">
        <v>0</v>
      </c>
      <c r="G36" s="66" t="s">
        <v>0</v>
      </c>
      <c r="H36" s="66" t="s">
        <v>0</v>
      </c>
      <c r="I36" s="98"/>
    </row>
    <row r="37" spans="1:9" ht="12.75" customHeight="1">
      <c r="A37" s="38" t="s">
        <v>31</v>
      </c>
      <c r="B37" s="135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6" t="s">
        <v>0</v>
      </c>
      <c r="H37" s="66" t="s">
        <v>0</v>
      </c>
      <c r="I37" s="98"/>
    </row>
    <row r="38" spans="1:9" ht="12.75" customHeight="1">
      <c r="A38" s="38" t="s">
        <v>32</v>
      </c>
      <c r="B38" s="16">
        <v>7</v>
      </c>
      <c r="C38" s="93" t="s">
        <v>0</v>
      </c>
      <c r="D38" s="16" t="s">
        <v>0</v>
      </c>
      <c r="E38" s="16" t="s">
        <v>0</v>
      </c>
      <c r="F38" s="16" t="s">
        <v>0</v>
      </c>
      <c r="G38" s="66" t="s">
        <v>0</v>
      </c>
      <c r="H38" s="66" t="s">
        <v>0</v>
      </c>
      <c r="I38" s="98"/>
    </row>
    <row r="39" spans="1:9" ht="12.75" customHeight="1">
      <c r="A39" s="38" t="s">
        <v>33</v>
      </c>
      <c r="B39" s="118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6" t="s">
        <v>0</v>
      </c>
      <c r="H39" s="66" t="s">
        <v>0</v>
      </c>
      <c r="I39" s="98"/>
    </row>
    <row r="40" spans="1:9" ht="12.75" customHeight="1">
      <c r="A40" s="38" t="s">
        <v>34</v>
      </c>
      <c r="B40" s="136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6" t="s">
        <v>0</v>
      </c>
      <c r="H40" s="66" t="s">
        <v>0</v>
      </c>
      <c r="I40" s="98"/>
    </row>
    <row r="41" spans="1:9" ht="12.75" customHeight="1">
      <c r="A41" s="99" t="s">
        <v>76</v>
      </c>
      <c r="B41" s="43">
        <v>7.8064080891404295</v>
      </c>
      <c r="C41" s="43">
        <v>8.29854645482366</v>
      </c>
      <c r="D41" s="102">
        <v>4.500831441840131</v>
      </c>
      <c r="E41" s="102">
        <v>4</v>
      </c>
      <c r="F41" s="102">
        <v>5.453315290933694</v>
      </c>
      <c r="G41" s="48">
        <f>F41-E41</f>
        <v>1.453315290933694</v>
      </c>
      <c r="H41" s="48">
        <f>D41-C41</f>
        <v>-3.797715012983528</v>
      </c>
      <c r="I41" s="98"/>
    </row>
    <row r="42" spans="1:9" ht="12.75" customHeight="1">
      <c r="A42" s="38" t="s">
        <v>27</v>
      </c>
      <c r="B42" s="16">
        <v>11.625</v>
      </c>
      <c r="C42" s="16">
        <v>14.5</v>
      </c>
      <c r="D42" s="93" t="s">
        <v>0</v>
      </c>
      <c r="E42" s="93" t="s">
        <v>0</v>
      </c>
      <c r="F42" s="93" t="s">
        <v>0</v>
      </c>
      <c r="G42" s="66" t="s">
        <v>0</v>
      </c>
      <c r="H42" s="66" t="s">
        <v>0</v>
      </c>
      <c r="I42" s="98"/>
    </row>
    <row r="43" spans="1:9" ht="12.75" customHeight="1">
      <c r="A43" s="38" t="s">
        <v>28</v>
      </c>
      <c r="B43" s="16">
        <v>9.133678045368345</v>
      </c>
      <c r="C43" s="16">
        <v>9.133678045368345</v>
      </c>
      <c r="D43" s="16">
        <v>4.750291936978685</v>
      </c>
      <c r="E43" s="16">
        <v>4</v>
      </c>
      <c r="F43" s="16">
        <v>5.644230769230769</v>
      </c>
      <c r="G43" s="66">
        <f>F43-E43</f>
        <v>1.6442307692307692</v>
      </c>
      <c r="H43" s="66">
        <f>D43-C43</f>
        <v>-4.383386108389661</v>
      </c>
      <c r="I43" s="98"/>
    </row>
    <row r="44" spans="1:9" ht="12.75" customHeight="1">
      <c r="A44" s="38" t="s">
        <v>29</v>
      </c>
      <c r="B44" s="16">
        <v>7.806818181818182</v>
      </c>
      <c r="C44" s="16">
        <v>7.806818181818182</v>
      </c>
      <c r="D44" s="16">
        <v>4.222222222222222</v>
      </c>
      <c r="E44" s="16" t="s">
        <v>0</v>
      </c>
      <c r="F44" s="16">
        <v>5</v>
      </c>
      <c r="G44" s="66" t="s">
        <v>0</v>
      </c>
      <c r="H44" s="66">
        <f>D44-C44</f>
        <v>-3.5845959595959593</v>
      </c>
      <c r="I44" s="98"/>
    </row>
    <row r="45" spans="1:9" ht="12.75" customHeight="1">
      <c r="A45" s="38" t="s">
        <v>30</v>
      </c>
      <c r="B45" s="16">
        <v>3.9</v>
      </c>
      <c r="C45" s="16">
        <v>5</v>
      </c>
      <c r="D45" s="16">
        <v>5</v>
      </c>
      <c r="E45" s="93" t="s">
        <v>0</v>
      </c>
      <c r="F45" s="16">
        <v>5</v>
      </c>
      <c r="G45" s="66" t="s">
        <v>0</v>
      </c>
      <c r="H45" s="66">
        <f>D45-C45</f>
        <v>0</v>
      </c>
      <c r="I45" s="98"/>
    </row>
    <row r="46" spans="1:9" ht="12.75" customHeight="1">
      <c r="A46" s="38" t="s">
        <v>31</v>
      </c>
      <c r="B46" s="16">
        <v>13</v>
      </c>
      <c r="C46" s="16">
        <v>13</v>
      </c>
      <c r="D46" s="93" t="s">
        <v>0</v>
      </c>
      <c r="E46" s="93" t="s">
        <v>0</v>
      </c>
      <c r="F46" s="93" t="s">
        <v>0</v>
      </c>
      <c r="G46" s="66" t="s">
        <v>0</v>
      </c>
      <c r="H46" s="66" t="s">
        <v>0</v>
      </c>
      <c r="I46" s="98"/>
    </row>
    <row r="47" spans="1:9" ht="12.75" customHeight="1">
      <c r="A47" s="38" t="s">
        <v>32</v>
      </c>
      <c r="B47" s="16">
        <v>5.5</v>
      </c>
      <c r="C47" s="16">
        <v>5.5</v>
      </c>
      <c r="D47" s="93" t="s">
        <v>0</v>
      </c>
      <c r="E47" s="93" t="s">
        <v>0</v>
      </c>
      <c r="F47" s="93" t="s">
        <v>0</v>
      </c>
      <c r="G47" s="66" t="s">
        <v>0</v>
      </c>
      <c r="H47" s="66" t="s">
        <v>0</v>
      </c>
      <c r="I47" s="98"/>
    </row>
    <row r="48" spans="1:9" ht="12.75" customHeight="1">
      <c r="A48" s="38" t="s">
        <v>33</v>
      </c>
      <c r="B48" s="16">
        <v>4.666666666666667</v>
      </c>
      <c r="C48" s="16">
        <v>5.5</v>
      </c>
      <c r="D48" s="93" t="s">
        <v>0</v>
      </c>
      <c r="E48" s="93" t="s">
        <v>0</v>
      </c>
      <c r="F48" s="93" t="s">
        <v>0</v>
      </c>
      <c r="G48" s="66" t="s">
        <v>0</v>
      </c>
      <c r="H48" s="66" t="s">
        <v>0</v>
      </c>
      <c r="I48" s="98"/>
    </row>
    <row r="49" spans="1:9" ht="12.75" customHeight="1">
      <c r="A49" s="38" t="s">
        <v>34</v>
      </c>
      <c r="B49" s="11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6" t="s">
        <v>0</v>
      </c>
      <c r="H49" s="66" t="s">
        <v>0</v>
      </c>
      <c r="I49" s="98"/>
    </row>
    <row r="50" spans="1:9" ht="12.75" customHeight="1">
      <c r="A50" s="99" t="s">
        <v>77</v>
      </c>
      <c r="B50" s="44">
        <v>5.9582877583396225</v>
      </c>
      <c r="C50" s="44">
        <v>5.9582877583396225</v>
      </c>
      <c r="D50" s="102">
        <v>2.8777046167217866</v>
      </c>
      <c r="E50" s="102" t="s">
        <v>0</v>
      </c>
      <c r="F50" s="102" t="s">
        <v>0</v>
      </c>
      <c r="G50" s="48" t="s">
        <v>0</v>
      </c>
      <c r="H50" s="48">
        <f>D50-C50</f>
        <v>-3.080583141617836</v>
      </c>
      <c r="I50" s="98"/>
    </row>
    <row r="51" spans="1:9" ht="12.75" customHeight="1">
      <c r="A51" s="38" t="s">
        <v>27</v>
      </c>
      <c r="B51" s="25">
        <v>3.8</v>
      </c>
      <c r="C51" s="25">
        <v>3.8</v>
      </c>
      <c r="D51" s="16" t="s">
        <v>0</v>
      </c>
      <c r="E51" s="16" t="s">
        <v>0</v>
      </c>
      <c r="F51" s="16" t="s">
        <v>0</v>
      </c>
      <c r="G51" s="66" t="s">
        <v>0</v>
      </c>
      <c r="H51" s="66" t="s">
        <v>0</v>
      </c>
      <c r="I51" s="98"/>
    </row>
    <row r="52" spans="1:9" ht="12.75" customHeight="1">
      <c r="A52" s="38" t="s">
        <v>28</v>
      </c>
      <c r="B52" s="25">
        <v>6.3</v>
      </c>
      <c r="C52" s="25">
        <v>6.3</v>
      </c>
      <c r="D52" s="16">
        <v>2.8877981936481603</v>
      </c>
      <c r="E52" s="16" t="s">
        <v>0</v>
      </c>
      <c r="F52" s="16" t="s">
        <v>0</v>
      </c>
      <c r="G52" s="66" t="s">
        <v>0</v>
      </c>
      <c r="H52" s="66">
        <f>D52-C52</f>
        <v>-3.4122018063518396</v>
      </c>
      <c r="I52" s="98"/>
    </row>
    <row r="53" spans="1:9" ht="12.75" customHeight="1">
      <c r="A53" s="38" t="s">
        <v>29</v>
      </c>
      <c r="B53" s="25">
        <v>1.8</v>
      </c>
      <c r="C53" s="25">
        <v>1.8</v>
      </c>
      <c r="D53" s="16" t="s">
        <v>0</v>
      </c>
      <c r="E53" s="16" t="s">
        <v>0</v>
      </c>
      <c r="F53" s="16" t="s">
        <v>0</v>
      </c>
      <c r="G53" s="66" t="s">
        <v>0</v>
      </c>
      <c r="H53" s="66" t="s">
        <v>0</v>
      </c>
      <c r="I53" s="98"/>
    </row>
    <row r="54" spans="1:9" ht="12.75" customHeight="1">
      <c r="A54" s="38" t="s">
        <v>30</v>
      </c>
      <c r="B54" s="25">
        <v>4.325</v>
      </c>
      <c r="C54" s="25">
        <v>4.325</v>
      </c>
      <c r="D54" s="16" t="s">
        <v>0</v>
      </c>
      <c r="E54" s="16" t="s">
        <v>0</v>
      </c>
      <c r="F54" s="16" t="s">
        <v>0</v>
      </c>
      <c r="G54" s="66" t="s">
        <v>0</v>
      </c>
      <c r="H54" s="66" t="s">
        <v>0</v>
      </c>
      <c r="I54" s="98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6" t="s">
        <v>0</v>
      </c>
      <c r="H55" s="66" t="s">
        <v>0</v>
      </c>
      <c r="I55" s="98"/>
    </row>
    <row r="56" spans="1:9" ht="12.75" customHeight="1">
      <c r="A56" s="38" t="s">
        <v>32</v>
      </c>
      <c r="B56" s="118" t="s">
        <v>0</v>
      </c>
      <c r="C56" s="118" t="s">
        <v>0</v>
      </c>
      <c r="D56" s="16" t="s">
        <v>0</v>
      </c>
      <c r="E56" s="16" t="s">
        <v>0</v>
      </c>
      <c r="F56" s="16" t="s">
        <v>0</v>
      </c>
      <c r="G56" s="66" t="s">
        <v>0</v>
      </c>
      <c r="H56" s="66" t="s">
        <v>0</v>
      </c>
      <c r="I56" s="98"/>
    </row>
    <row r="57" spans="1:9" ht="12.75" customHeight="1">
      <c r="A57" s="38" t="s">
        <v>33</v>
      </c>
      <c r="B57" s="16">
        <v>9.708467208138764</v>
      </c>
      <c r="C57" s="16">
        <v>9.708467208138764</v>
      </c>
      <c r="D57" s="16" t="s">
        <v>0</v>
      </c>
      <c r="E57" s="16" t="s">
        <v>0</v>
      </c>
      <c r="F57" s="16" t="s">
        <v>0</v>
      </c>
      <c r="G57" s="66" t="s">
        <v>0</v>
      </c>
      <c r="H57" s="66" t="s">
        <v>0</v>
      </c>
      <c r="I57" s="98"/>
    </row>
    <row r="58" spans="1:9" ht="12.75" customHeight="1">
      <c r="A58" s="38" t="s">
        <v>34</v>
      </c>
      <c r="B58" s="118" t="s">
        <v>0</v>
      </c>
      <c r="C58" s="118" t="s">
        <v>0</v>
      </c>
      <c r="D58" s="16" t="s">
        <v>0</v>
      </c>
      <c r="E58" s="16" t="s">
        <v>0</v>
      </c>
      <c r="F58" s="16" t="s">
        <v>0</v>
      </c>
      <c r="G58" s="66" t="s">
        <v>0</v>
      </c>
      <c r="H58" s="66" t="s">
        <v>0</v>
      </c>
      <c r="I58" s="9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5" t="s">
        <v>97</v>
      </c>
    </row>
    <row r="2" spans="1:9" s="2" customFormat="1" ht="12.75" customHeight="1">
      <c r="A2" s="87" t="s">
        <v>42</v>
      </c>
      <c r="B2" s="87"/>
      <c r="C2" s="87"/>
      <c r="H2" s="28"/>
      <c r="I2" s="28"/>
    </row>
    <row r="3" spans="1:14" ht="26.25" customHeight="1">
      <c r="A3" s="32"/>
      <c r="B3" s="81">
        <v>2009</v>
      </c>
      <c r="C3" s="81" t="s">
        <v>113</v>
      </c>
      <c r="D3" s="81" t="s">
        <v>112</v>
      </c>
      <c r="E3" s="81" t="s">
        <v>107</v>
      </c>
      <c r="F3" s="33" t="s">
        <v>110</v>
      </c>
      <c r="G3" s="34" t="s">
        <v>44</v>
      </c>
      <c r="H3" s="34" t="s">
        <v>53</v>
      </c>
      <c r="I3" s="98"/>
      <c r="J3" s="107"/>
      <c r="K3" s="107"/>
      <c r="L3" s="107"/>
      <c r="M3" s="107"/>
      <c r="N3" s="107"/>
    </row>
    <row r="4" spans="1:14" ht="12.75" customHeight="1">
      <c r="A4" s="99" t="s">
        <v>68</v>
      </c>
      <c r="B4" s="8">
        <f>B5+B14+B23</f>
        <v>11517.8828</v>
      </c>
      <c r="C4" s="8">
        <f>C5+C14+C23</f>
        <v>9717.4291</v>
      </c>
      <c r="D4" s="8">
        <f>D5+D14+D23</f>
        <v>4252.5998</v>
      </c>
      <c r="E4" s="8">
        <f>E5+E14</f>
        <v>568.3381</v>
      </c>
      <c r="F4" s="8">
        <f>F5+F14</f>
        <v>587.2671</v>
      </c>
      <c r="G4" s="48">
        <f>F4-E4</f>
        <v>18.928999999999974</v>
      </c>
      <c r="H4" s="48">
        <f>D4-C4</f>
        <v>-5464.829299999999</v>
      </c>
      <c r="I4" s="8"/>
      <c r="J4" s="8"/>
      <c r="K4" s="8"/>
      <c r="L4" s="8"/>
      <c r="M4" s="8"/>
      <c r="N4" s="8"/>
    </row>
    <row r="5" spans="1:14" ht="12.75" customHeight="1">
      <c r="A5" s="103" t="s">
        <v>14</v>
      </c>
      <c r="B5" s="42">
        <v>8613.0513</v>
      </c>
      <c r="C5" s="42">
        <v>6899.5726</v>
      </c>
      <c r="D5" s="42">
        <v>3767.9315</v>
      </c>
      <c r="E5" s="42">
        <v>477.2556</v>
      </c>
      <c r="F5" s="42">
        <v>439.4671</v>
      </c>
      <c r="G5" s="48">
        <f>F5-E5</f>
        <v>-37.7885</v>
      </c>
      <c r="H5" s="48">
        <f>D5-C5</f>
        <v>-3131.6411000000003</v>
      </c>
      <c r="I5" s="42"/>
      <c r="J5" s="108"/>
      <c r="K5" s="108"/>
      <c r="L5" s="108"/>
      <c r="M5" s="108"/>
      <c r="N5" s="108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153.615</v>
      </c>
      <c r="E6" s="41" t="s">
        <v>0</v>
      </c>
      <c r="F6" s="41" t="s">
        <v>0</v>
      </c>
      <c r="G6" s="66" t="s">
        <v>0</v>
      </c>
      <c r="H6" s="66">
        <f>D6-C6</f>
        <v>-104.37790000000001</v>
      </c>
      <c r="I6" s="41"/>
      <c r="J6" s="109"/>
      <c r="K6" s="109"/>
      <c r="L6" s="109"/>
      <c r="M6" s="109"/>
      <c r="N6" s="109"/>
    </row>
    <row r="7" spans="1:14" ht="12.75" customHeight="1">
      <c r="A7" s="38" t="s">
        <v>28</v>
      </c>
      <c r="B7" s="41">
        <v>6411.6551</v>
      </c>
      <c r="C7" s="41">
        <v>5393.5605</v>
      </c>
      <c r="D7" s="41">
        <v>3017.5868</v>
      </c>
      <c r="E7" s="41">
        <v>417.423</v>
      </c>
      <c r="F7" s="41">
        <v>395.2906</v>
      </c>
      <c r="G7" s="66">
        <f>F7-E7</f>
        <v>-22.13240000000002</v>
      </c>
      <c r="H7" s="66">
        <f>D7-C7</f>
        <v>-2375.9736999999996</v>
      </c>
      <c r="I7" s="41"/>
      <c r="J7" s="109"/>
      <c r="K7" s="109"/>
      <c r="L7" s="109"/>
      <c r="M7" s="109"/>
      <c r="N7" s="109"/>
    </row>
    <row r="8" spans="1:14" ht="12.75" customHeight="1">
      <c r="A8" s="38" t="s">
        <v>29</v>
      </c>
      <c r="B8" s="41">
        <v>1338.1281999999999</v>
      </c>
      <c r="C8" s="41">
        <v>1093.0514</v>
      </c>
      <c r="D8" s="41">
        <v>596.7297</v>
      </c>
      <c r="E8" s="41">
        <v>59.8326</v>
      </c>
      <c r="F8" s="41">
        <v>44.1765</v>
      </c>
      <c r="G8" s="66">
        <f>F8-E8</f>
        <v>-15.656100000000002</v>
      </c>
      <c r="H8" s="66">
        <f>D8-C8</f>
        <v>-496.3217000000001</v>
      </c>
      <c r="I8" s="41"/>
      <c r="J8" s="109"/>
      <c r="K8" s="109"/>
      <c r="L8" s="109"/>
      <c r="M8" s="109"/>
      <c r="N8" s="109"/>
    </row>
    <row r="9" spans="1:14" ht="12.75" customHeight="1">
      <c r="A9" s="38" t="s">
        <v>30</v>
      </c>
      <c r="B9" s="41">
        <v>505.2288</v>
      </c>
      <c r="C9" s="41">
        <v>154.9678</v>
      </c>
      <c r="D9" s="41" t="s">
        <v>0</v>
      </c>
      <c r="E9" s="41" t="s">
        <v>0</v>
      </c>
      <c r="F9" s="41" t="s">
        <v>0</v>
      </c>
      <c r="G9" s="66" t="s">
        <v>0</v>
      </c>
      <c r="H9" s="66" t="s">
        <v>0</v>
      </c>
      <c r="I9" s="41"/>
      <c r="J9" s="109"/>
      <c r="K9" s="109"/>
      <c r="L9" s="109"/>
      <c r="M9" s="109"/>
      <c r="N9" s="109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66" t="s">
        <v>0</v>
      </c>
      <c r="H10" s="66" t="s">
        <v>0</v>
      </c>
      <c r="I10" s="41"/>
      <c r="J10" s="109"/>
      <c r="K10" s="109"/>
      <c r="L10" s="109"/>
      <c r="M10" s="109"/>
      <c r="N10" s="109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 t="s">
        <v>0</v>
      </c>
      <c r="F11" s="41" t="s">
        <v>0</v>
      </c>
      <c r="G11" s="66" t="s">
        <v>0</v>
      </c>
      <c r="H11" s="66" t="s">
        <v>0</v>
      </c>
      <c r="I11" s="41"/>
      <c r="J11" s="109"/>
      <c r="K11" s="109"/>
      <c r="L11" s="109"/>
      <c r="M11" s="109"/>
      <c r="N11" s="109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6" t="s">
        <v>0</v>
      </c>
      <c r="H12" s="66" t="s">
        <v>0</v>
      </c>
      <c r="I12" s="41"/>
      <c r="J12" s="109"/>
      <c r="K12" s="109"/>
      <c r="L12" s="109"/>
      <c r="M12" s="109"/>
      <c r="N12" s="109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6" t="s">
        <v>0</v>
      </c>
      <c r="H13" s="66" t="s">
        <v>0</v>
      </c>
      <c r="I13" s="8"/>
      <c r="J13" s="8"/>
      <c r="K13" s="8"/>
      <c r="L13" s="8"/>
      <c r="M13" s="8"/>
      <c r="N13" s="8"/>
    </row>
    <row r="14" spans="1:14" ht="22.5">
      <c r="A14" s="103" t="s">
        <v>76</v>
      </c>
      <c r="B14" s="42">
        <v>2193.655</v>
      </c>
      <c r="C14" s="42">
        <v>2106.68</v>
      </c>
      <c r="D14" s="42">
        <v>376.7825</v>
      </c>
      <c r="E14" s="137">
        <v>91.0825</v>
      </c>
      <c r="F14" s="48">
        <v>147.8</v>
      </c>
      <c r="G14" s="48">
        <f>F14-E14</f>
        <v>56.717500000000015</v>
      </c>
      <c r="H14" s="48">
        <f>D14-C14</f>
        <v>-1729.8974999999998</v>
      </c>
      <c r="I14" s="42"/>
      <c r="J14" s="108"/>
      <c r="K14" s="108"/>
      <c r="L14" s="108"/>
      <c r="M14" s="108"/>
      <c r="N14" s="108"/>
    </row>
    <row r="15" spans="1:14" ht="12.75" customHeight="1">
      <c r="A15" s="38" t="s">
        <v>27</v>
      </c>
      <c r="B15" s="41">
        <v>179.4</v>
      </c>
      <c r="C15" s="41">
        <v>162</v>
      </c>
      <c r="D15" s="119" t="s">
        <v>0</v>
      </c>
      <c r="E15" s="119" t="s">
        <v>0</v>
      </c>
      <c r="F15" s="119" t="s">
        <v>0</v>
      </c>
      <c r="G15" s="66" t="s">
        <v>0</v>
      </c>
      <c r="H15" s="66" t="s">
        <v>0</v>
      </c>
      <c r="I15" s="41"/>
      <c r="J15" s="109"/>
      <c r="K15" s="109"/>
      <c r="L15" s="109"/>
      <c r="M15" s="109"/>
      <c r="N15" s="109"/>
    </row>
    <row r="16" spans="1:14" ht="12.75" customHeight="1">
      <c r="A16" s="38" t="s">
        <v>28</v>
      </c>
      <c r="B16" s="41">
        <v>1687.83</v>
      </c>
      <c r="C16" s="41">
        <v>1687.83</v>
      </c>
      <c r="D16" s="41">
        <v>291.5825</v>
      </c>
      <c r="E16" s="119">
        <v>91.0825</v>
      </c>
      <c r="F16" s="41">
        <v>104</v>
      </c>
      <c r="G16" s="66">
        <f>F16-E16</f>
        <v>12.917500000000004</v>
      </c>
      <c r="H16" s="66">
        <f>D16-C16</f>
        <v>-1396.2475</v>
      </c>
      <c r="I16" s="41"/>
      <c r="J16" s="109"/>
      <c r="K16" s="109"/>
      <c r="L16" s="109"/>
      <c r="M16" s="109"/>
      <c r="N16" s="109"/>
    </row>
    <row r="17" spans="1:14" ht="12.75" customHeight="1">
      <c r="A17" s="38" t="s">
        <v>29</v>
      </c>
      <c r="B17" s="41">
        <v>156.75</v>
      </c>
      <c r="C17" s="41">
        <v>156.75</v>
      </c>
      <c r="D17" s="119">
        <v>71.4</v>
      </c>
      <c r="E17" s="119" t="s">
        <v>0</v>
      </c>
      <c r="F17" s="119">
        <v>30</v>
      </c>
      <c r="G17" s="66" t="s">
        <v>0</v>
      </c>
      <c r="H17" s="66">
        <f>D17-C17</f>
        <v>-85.35</v>
      </c>
      <c r="I17" s="41"/>
      <c r="J17" s="109"/>
      <c r="K17" s="109"/>
      <c r="L17" s="109"/>
      <c r="M17" s="109"/>
      <c r="N17" s="109"/>
    </row>
    <row r="18" spans="1:14" ht="12.75" customHeight="1">
      <c r="A18" s="38" t="s">
        <v>30</v>
      </c>
      <c r="B18" s="41">
        <v>56</v>
      </c>
      <c r="C18" s="41">
        <v>6</v>
      </c>
      <c r="D18" s="119">
        <v>13.8</v>
      </c>
      <c r="E18" s="119" t="s">
        <v>0</v>
      </c>
      <c r="F18" s="119">
        <v>13.8</v>
      </c>
      <c r="G18" s="66" t="s">
        <v>0</v>
      </c>
      <c r="H18" s="66">
        <f>D18-C18</f>
        <v>7.800000000000001</v>
      </c>
      <c r="I18" s="41"/>
      <c r="J18" s="109"/>
      <c r="K18" s="109"/>
      <c r="L18" s="109"/>
      <c r="M18" s="109"/>
      <c r="N18" s="109"/>
    </row>
    <row r="19" spans="1:14" ht="12.75" customHeight="1">
      <c r="A19" s="38" t="s">
        <v>31</v>
      </c>
      <c r="B19" s="41">
        <v>20</v>
      </c>
      <c r="C19" s="41">
        <v>20</v>
      </c>
      <c r="D19" s="119" t="s">
        <v>0</v>
      </c>
      <c r="E19" s="119" t="s">
        <v>0</v>
      </c>
      <c r="F19" s="119" t="s">
        <v>0</v>
      </c>
      <c r="G19" s="66" t="s">
        <v>0</v>
      </c>
      <c r="H19" s="66" t="s">
        <v>0</v>
      </c>
      <c r="I19" s="41"/>
      <c r="J19" s="109"/>
      <c r="K19" s="109"/>
      <c r="L19" s="109"/>
      <c r="M19" s="109"/>
      <c r="N19" s="109"/>
    </row>
    <row r="20" spans="1:14" ht="12.75" customHeight="1">
      <c r="A20" s="38" t="s">
        <v>32</v>
      </c>
      <c r="B20" s="41">
        <v>10.5</v>
      </c>
      <c r="C20" s="41">
        <v>10.5</v>
      </c>
      <c r="D20" s="119" t="s">
        <v>0</v>
      </c>
      <c r="E20" s="119" t="s">
        <v>0</v>
      </c>
      <c r="F20" s="119" t="s">
        <v>0</v>
      </c>
      <c r="G20" s="66" t="s">
        <v>0</v>
      </c>
      <c r="H20" s="66" t="s">
        <v>0</v>
      </c>
      <c r="I20" s="41"/>
      <c r="J20" s="109"/>
      <c r="K20" s="109"/>
      <c r="L20" s="109"/>
      <c r="M20" s="109"/>
      <c r="N20" s="109"/>
    </row>
    <row r="21" spans="1:14" ht="12.75" customHeight="1">
      <c r="A21" s="38" t="s">
        <v>33</v>
      </c>
      <c r="B21" s="41">
        <v>83.175</v>
      </c>
      <c r="C21" s="41">
        <v>63.6</v>
      </c>
      <c r="D21" s="119" t="s">
        <v>0</v>
      </c>
      <c r="E21" s="119" t="s">
        <v>0</v>
      </c>
      <c r="F21" s="119" t="s">
        <v>0</v>
      </c>
      <c r="G21" s="66" t="s">
        <v>0</v>
      </c>
      <c r="H21" s="66" t="s">
        <v>0</v>
      </c>
      <c r="I21" s="41"/>
      <c r="J21" s="109"/>
      <c r="K21" s="109"/>
      <c r="L21" s="109"/>
      <c r="M21" s="109"/>
      <c r="N21" s="109"/>
    </row>
    <row r="22" spans="1:14" ht="12.75" customHeight="1">
      <c r="A22" s="38" t="s">
        <v>34</v>
      </c>
      <c r="B22" s="41" t="s">
        <v>0</v>
      </c>
      <c r="C22" s="41" t="s">
        <v>0</v>
      </c>
      <c r="D22" s="119" t="s">
        <v>0</v>
      </c>
      <c r="E22" s="119" t="s">
        <v>0</v>
      </c>
      <c r="F22" s="119" t="s">
        <v>0</v>
      </c>
      <c r="G22" s="66" t="s">
        <v>0</v>
      </c>
      <c r="H22" s="66" t="s">
        <v>0</v>
      </c>
      <c r="I22" s="41"/>
      <c r="J22" s="109"/>
      <c r="K22" s="109"/>
      <c r="L22" s="109"/>
      <c r="M22" s="109"/>
      <c r="N22" s="109"/>
    </row>
    <row r="23" spans="1:14" ht="22.5">
      <c r="A23" s="103" t="s">
        <v>77</v>
      </c>
      <c r="B23" s="42">
        <v>711.1765</v>
      </c>
      <c r="C23" s="42">
        <v>711.1765</v>
      </c>
      <c r="D23" s="48">
        <v>107.8858</v>
      </c>
      <c r="E23" s="137" t="s">
        <v>0</v>
      </c>
      <c r="F23" s="48" t="s">
        <v>0</v>
      </c>
      <c r="G23" s="48" t="s">
        <v>0</v>
      </c>
      <c r="H23" s="48">
        <f>D23-C23</f>
        <v>-603.2907</v>
      </c>
      <c r="I23" s="42"/>
      <c r="J23" s="108"/>
      <c r="K23" s="108"/>
      <c r="L23" s="108"/>
      <c r="M23" s="108"/>
      <c r="N23" s="108"/>
    </row>
    <row r="24" spans="1:14" ht="12.75" customHeight="1">
      <c r="A24" s="38" t="s">
        <v>27</v>
      </c>
      <c r="B24" s="41">
        <v>61.081</v>
      </c>
      <c r="C24" s="119">
        <v>61.081</v>
      </c>
      <c r="D24" s="119" t="s">
        <v>0</v>
      </c>
      <c r="E24" s="119" t="s">
        <v>0</v>
      </c>
      <c r="F24" s="66" t="s">
        <v>0</v>
      </c>
      <c r="G24" s="66" t="s">
        <v>0</v>
      </c>
      <c r="H24" s="119" t="s">
        <v>0</v>
      </c>
      <c r="I24" s="98"/>
      <c r="J24" s="107"/>
      <c r="K24" s="107"/>
      <c r="L24" s="107"/>
      <c r="M24" s="107"/>
      <c r="N24" s="107"/>
    </row>
    <row r="25" spans="1:14" ht="12.75" customHeight="1">
      <c r="A25" s="38" t="s">
        <v>28</v>
      </c>
      <c r="B25" s="41">
        <v>75</v>
      </c>
      <c r="C25" s="119">
        <v>75</v>
      </c>
      <c r="D25" s="66">
        <v>92.3918</v>
      </c>
      <c r="E25" s="119" t="s">
        <v>0</v>
      </c>
      <c r="F25" s="66" t="s">
        <v>0</v>
      </c>
      <c r="G25" s="66" t="s">
        <v>0</v>
      </c>
      <c r="H25" s="66">
        <f>D25-C25</f>
        <v>17.391800000000003</v>
      </c>
      <c r="I25" s="98"/>
      <c r="J25" s="107"/>
      <c r="K25" s="107"/>
      <c r="L25" s="107"/>
      <c r="M25" s="107"/>
      <c r="N25" s="107"/>
    </row>
    <row r="26" spans="1:14" ht="12.75" customHeight="1">
      <c r="A26" s="38" t="s">
        <v>29</v>
      </c>
      <c r="B26" s="41">
        <v>43.5829</v>
      </c>
      <c r="C26" s="119">
        <v>43.5829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98"/>
      <c r="J26" s="107"/>
      <c r="K26" s="107"/>
      <c r="L26" s="107"/>
      <c r="M26" s="107"/>
      <c r="N26" s="107"/>
    </row>
    <row r="27" spans="1:14" ht="12.75" customHeight="1">
      <c r="A27" s="38" t="s">
        <v>30</v>
      </c>
      <c r="B27" s="41">
        <v>291.9773</v>
      </c>
      <c r="C27" s="41">
        <v>291.9773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98"/>
      <c r="J27" s="107"/>
      <c r="K27" s="107"/>
      <c r="L27" s="107"/>
      <c r="M27" s="107"/>
      <c r="N27" s="107"/>
    </row>
    <row r="28" spans="1:14" ht="12.75" customHeight="1">
      <c r="A28" s="38" t="s">
        <v>31</v>
      </c>
      <c r="B28" s="119" t="s">
        <v>0</v>
      </c>
      <c r="C28" s="119" t="s">
        <v>0</v>
      </c>
      <c r="D28" s="66">
        <v>15.494</v>
      </c>
      <c r="E28" s="119" t="s">
        <v>0</v>
      </c>
      <c r="F28" s="66" t="s">
        <v>0</v>
      </c>
      <c r="G28" s="66" t="s">
        <v>0</v>
      </c>
      <c r="H28" s="119" t="s">
        <v>0</v>
      </c>
      <c r="I28" s="98"/>
      <c r="J28" s="107"/>
      <c r="K28" s="107"/>
      <c r="L28" s="107"/>
      <c r="M28" s="107"/>
      <c r="N28" s="107"/>
    </row>
    <row r="29" spans="1:14" ht="12.75" customHeight="1">
      <c r="A29" s="38" t="s">
        <v>32</v>
      </c>
      <c r="B29" s="119" t="s">
        <v>0</v>
      </c>
      <c r="C29" s="119" t="s">
        <v>0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98"/>
      <c r="J29" s="107"/>
      <c r="K29" s="107"/>
      <c r="L29" s="107"/>
      <c r="M29" s="107"/>
      <c r="N29" s="107"/>
    </row>
    <row r="30" spans="1:14" ht="12.75" customHeight="1">
      <c r="A30" s="38" t="s">
        <v>33</v>
      </c>
      <c r="B30" s="41">
        <v>239.53529999999998</v>
      </c>
      <c r="C30" s="41">
        <v>239.5353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98"/>
      <c r="J30" s="107"/>
      <c r="K30" s="107"/>
      <c r="L30" s="107"/>
      <c r="M30" s="107"/>
      <c r="N30" s="107"/>
    </row>
    <row r="31" spans="1:14" ht="12.75" customHeight="1">
      <c r="A31" s="38" t="s">
        <v>34</v>
      </c>
      <c r="B31" s="119" t="s">
        <v>0</v>
      </c>
      <c r="C31" s="119" t="s">
        <v>0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98"/>
      <c r="J31" s="107"/>
      <c r="K31" s="107"/>
      <c r="L31" s="107"/>
      <c r="M31" s="107"/>
      <c r="N31" s="107"/>
    </row>
    <row r="32" spans="9:14" ht="15" customHeight="1">
      <c r="I32" s="98"/>
      <c r="J32" s="107"/>
      <c r="K32" s="107"/>
      <c r="L32" s="107"/>
      <c r="M32" s="107"/>
      <c r="N32" s="107"/>
    </row>
    <row r="33" spans="1:8" ht="15" customHeight="1">
      <c r="A33" s="85" t="s">
        <v>69</v>
      </c>
      <c r="G33" s="65"/>
      <c r="H33" s="65"/>
    </row>
    <row r="34" spans="1:8" ht="12.75" customHeight="1">
      <c r="A34" s="87" t="s">
        <v>42</v>
      </c>
      <c r="H34" s="65"/>
    </row>
    <row r="35" spans="1:13" ht="42" customHeight="1">
      <c r="A35" s="35"/>
      <c r="B35" s="81">
        <v>2008</v>
      </c>
      <c r="C35" s="33" t="s">
        <v>108</v>
      </c>
      <c r="D35" s="33" t="s">
        <v>111</v>
      </c>
      <c r="E35" s="81">
        <v>2009</v>
      </c>
      <c r="F35" s="33" t="s">
        <v>107</v>
      </c>
      <c r="G35" s="33" t="s">
        <v>110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35691.187</v>
      </c>
      <c r="D36" s="8">
        <v>34647.2</v>
      </c>
      <c r="E36" s="8">
        <v>39604.433</v>
      </c>
      <c r="F36" s="8">
        <v>32824.838</v>
      </c>
      <c r="G36" s="8">
        <v>33955.65</v>
      </c>
      <c r="H36" s="7">
        <f>G36/F36-1</f>
        <v>0.03444988822183981</v>
      </c>
      <c r="I36" s="7">
        <f aca="true" t="shared" si="0" ref="I36:I41">G36/E36-1</f>
        <v>-0.1426300687097325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13739.367</v>
      </c>
      <c r="D37" s="17">
        <v>12336.102</v>
      </c>
      <c r="E37" s="17">
        <v>15452.031</v>
      </c>
      <c r="F37" s="17">
        <v>14778.582</v>
      </c>
      <c r="G37" s="17">
        <v>15495.233</v>
      </c>
      <c r="H37" s="6">
        <f aca="true" t="shared" si="1" ref="H37:H50">G37/F37-1</f>
        <v>0.04849254143597803</v>
      </c>
      <c r="I37" s="6">
        <f t="shared" si="0"/>
        <v>0.002795878418830444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7736.807</v>
      </c>
      <c r="D38" s="17">
        <v>7899.745</v>
      </c>
      <c r="E38" s="17">
        <v>8840.806</v>
      </c>
      <c r="F38" s="17">
        <v>9569.382</v>
      </c>
      <c r="G38" s="17">
        <v>9809.888</v>
      </c>
      <c r="H38" s="6">
        <f t="shared" si="1"/>
        <v>0.025132866469329107</v>
      </c>
      <c r="I38" s="6">
        <f t="shared" si="0"/>
        <v>0.10961466635508121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5341.263</v>
      </c>
      <c r="D39" s="17">
        <v>5155.291</v>
      </c>
      <c r="E39" s="17">
        <v>5053.273</v>
      </c>
      <c r="F39" s="17">
        <v>5717</v>
      </c>
      <c r="G39" s="17">
        <v>5550.431</v>
      </c>
      <c r="H39" s="6">
        <f t="shared" si="1"/>
        <v>-0.029135735525625428</v>
      </c>
      <c r="I39" s="6">
        <f t="shared" si="0"/>
        <v>0.0983833646034955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8873.75</v>
      </c>
      <c r="D40" s="17">
        <v>9256.062</v>
      </c>
      <c r="E40" s="17">
        <v>10258.323</v>
      </c>
      <c r="F40" s="17">
        <v>2759.874</v>
      </c>
      <c r="G40" s="17">
        <v>3100.098</v>
      </c>
      <c r="H40" s="6">
        <f t="shared" si="1"/>
        <v>0.12327519299794121</v>
      </c>
      <c r="I40" s="6">
        <f t="shared" si="0"/>
        <v>-0.6977968036295992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13113.804</v>
      </c>
      <c r="D41" s="8">
        <v>13552.556</v>
      </c>
      <c r="E41" s="8">
        <v>14831.814</v>
      </c>
      <c r="F41" s="8">
        <v>15701.003</v>
      </c>
      <c r="G41" s="8">
        <v>16004.691</v>
      </c>
      <c r="H41" s="7">
        <f t="shared" si="1"/>
        <v>0.019341949046185247</v>
      </c>
      <c r="I41" s="7">
        <f t="shared" si="0"/>
        <v>0.07907845931724866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5110.347</v>
      </c>
      <c r="D42" s="17">
        <v>5334.091</v>
      </c>
      <c r="E42" s="17">
        <v>5976.705</v>
      </c>
      <c r="F42" s="17">
        <v>6673.19</v>
      </c>
      <c r="G42" s="17">
        <v>6962.975</v>
      </c>
      <c r="H42" s="6">
        <f t="shared" si="1"/>
        <v>0.04342525838467082</v>
      </c>
      <c r="I42" s="6">
        <f aca="true" t="shared" si="2" ref="I42:I50">G42/E42-1</f>
        <v>0.16501901967723032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3375.399</v>
      </c>
      <c r="D43" s="17">
        <v>3538.058</v>
      </c>
      <c r="E43" s="17">
        <v>4060.273</v>
      </c>
      <c r="F43" s="17">
        <v>4226.804</v>
      </c>
      <c r="G43" s="17">
        <v>4272.837</v>
      </c>
      <c r="H43" s="6">
        <f t="shared" si="1"/>
        <v>0.010890734465094809</v>
      </c>
      <c r="I43" s="6">
        <f t="shared" si="2"/>
        <v>0.0523521447942048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4341.657</v>
      </c>
      <c r="D44" s="17">
        <v>4190.633</v>
      </c>
      <c r="E44" s="17">
        <v>4084.25</v>
      </c>
      <c r="F44" s="17">
        <v>4423.007</v>
      </c>
      <c r="G44" s="17">
        <v>4275.8</v>
      </c>
      <c r="H44" s="6">
        <f t="shared" si="1"/>
        <v>-0.03328210875542348</v>
      </c>
      <c r="I44" s="6">
        <f t="shared" si="2"/>
        <v>0.04689967558303243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286.401</v>
      </c>
      <c r="D45" s="17">
        <v>489.774</v>
      </c>
      <c r="E45" s="17">
        <v>710.586</v>
      </c>
      <c r="F45" s="17">
        <v>378.002</v>
      </c>
      <c r="G45" s="17">
        <v>493.079</v>
      </c>
      <c r="H45" s="6">
        <f t="shared" si="1"/>
        <v>0.3044348971698563</v>
      </c>
      <c r="I45" s="6">
        <f t="shared" si="2"/>
        <v>-0.30609525096188217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f aca="true" t="shared" si="3" ref="C46:D50">C36-C41</f>
        <v>22577.382999999998</v>
      </c>
      <c r="D46" s="24">
        <f t="shared" si="3"/>
        <v>21094.643999999997</v>
      </c>
      <c r="E46" s="24">
        <v>24772.619</v>
      </c>
      <c r="F46" s="24">
        <f aca="true" t="shared" si="4" ref="F46:G50">F36-F41</f>
        <v>17123.835000000003</v>
      </c>
      <c r="G46" s="24">
        <f>G36-G41</f>
        <v>17950.959000000003</v>
      </c>
      <c r="H46" s="7">
        <f t="shared" si="1"/>
        <v>0.04830249765896477</v>
      </c>
      <c r="I46" s="7">
        <f t="shared" si="2"/>
        <v>-0.2753709650158507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f t="shared" si="3"/>
        <v>8629.02</v>
      </c>
      <c r="D47" s="17">
        <f t="shared" si="3"/>
        <v>7002.011</v>
      </c>
      <c r="E47" s="17">
        <v>9475.326000000001</v>
      </c>
      <c r="F47" s="17">
        <f t="shared" si="4"/>
        <v>8105.392000000001</v>
      </c>
      <c r="G47" s="17">
        <f t="shared" si="4"/>
        <v>8532.258</v>
      </c>
      <c r="H47" s="6">
        <f t="shared" si="1"/>
        <v>0.05266444855473984</v>
      </c>
      <c r="I47" s="6">
        <f t="shared" si="2"/>
        <v>-0.09952881832245153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f t="shared" si="3"/>
        <v>4361.407999999999</v>
      </c>
      <c r="D48" s="17">
        <f t="shared" si="3"/>
        <v>4361.687</v>
      </c>
      <c r="E48" s="17">
        <v>4780.533</v>
      </c>
      <c r="F48" s="17">
        <f t="shared" si="4"/>
        <v>5342.5779999999995</v>
      </c>
      <c r="G48" s="17">
        <f t="shared" si="4"/>
        <v>5537.051</v>
      </c>
      <c r="H48" s="6">
        <f t="shared" si="1"/>
        <v>0.03640059162449316</v>
      </c>
      <c r="I48" s="6">
        <f t="shared" si="2"/>
        <v>0.15824971817996025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f t="shared" si="3"/>
        <v>999.6059999999998</v>
      </c>
      <c r="D49" s="17">
        <f t="shared" si="3"/>
        <v>964.6580000000004</v>
      </c>
      <c r="E49" s="17">
        <v>969.0230000000001</v>
      </c>
      <c r="F49" s="17">
        <f t="shared" si="4"/>
        <v>1293.9930000000004</v>
      </c>
      <c r="G49" s="17">
        <f t="shared" si="4"/>
        <v>1274.6309999999994</v>
      </c>
      <c r="H49" s="6">
        <f t="shared" si="1"/>
        <v>-0.014962986662216071</v>
      </c>
      <c r="I49" s="6">
        <f t="shared" si="2"/>
        <v>0.31537744718133554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f t="shared" si="3"/>
        <v>8587.349</v>
      </c>
      <c r="D50" s="17">
        <f t="shared" si="3"/>
        <v>8766.288</v>
      </c>
      <c r="E50" s="17">
        <v>9547.737000000001</v>
      </c>
      <c r="F50" s="17">
        <f t="shared" si="4"/>
        <v>2381.872</v>
      </c>
      <c r="G50" s="17">
        <f t="shared" si="4"/>
        <v>2607.019</v>
      </c>
      <c r="H50" s="6">
        <f t="shared" si="1"/>
        <v>0.09452523057494266</v>
      </c>
      <c r="I50" s="6">
        <f t="shared" si="2"/>
        <v>-0.7269490142009567</v>
      </c>
      <c r="J50" s="6"/>
      <c r="K50" s="6"/>
      <c r="L50" s="6"/>
      <c r="M50" s="6"/>
      <c r="N50" s="6"/>
    </row>
    <row r="51" spans="1:14" ht="15" customHeight="1">
      <c r="A51" s="104"/>
      <c r="B51" s="50"/>
      <c r="C51" s="50"/>
      <c r="D51" s="50"/>
      <c r="E51" s="50"/>
      <c r="F51" s="50"/>
      <c r="G51" s="50"/>
      <c r="H51" s="50"/>
      <c r="I51" s="104"/>
      <c r="J51" s="110"/>
      <c r="K51" s="110"/>
      <c r="L51" s="110"/>
      <c r="M51" s="110"/>
      <c r="N51" s="110"/>
    </row>
    <row r="52" spans="1:7" ht="15" customHeight="1">
      <c r="A52" s="85" t="s">
        <v>73</v>
      </c>
      <c r="B52" s="105"/>
      <c r="C52" s="105"/>
      <c r="D52" s="105"/>
      <c r="E52" s="105"/>
      <c r="F52" s="105"/>
      <c r="G52" s="105"/>
    </row>
    <row r="53" spans="1:7" ht="12.75" customHeight="1">
      <c r="A53" s="87" t="s">
        <v>42</v>
      </c>
      <c r="B53" s="77"/>
      <c r="C53" s="77"/>
      <c r="D53" s="77"/>
      <c r="E53" s="77"/>
      <c r="F53" s="77"/>
      <c r="G53" s="77"/>
    </row>
    <row r="54" spans="1:13" ht="42" customHeight="1">
      <c r="A54" s="35"/>
      <c r="B54" s="81">
        <v>2008</v>
      </c>
      <c r="C54" s="33" t="s">
        <v>108</v>
      </c>
      <c r="D54" s="33" t="s">
        <v>111</v>
      </c>
      <c r="E54" s="81">
        <v>2009</v>
      </c>
      <c r="F54" s="33" t="s">
        <v>107</v>
      </c>
      <c r="G54" s="33" t="s">
        <v>110</v>
      </c>
      <c r="H54" s="34" t="s">
        <v>44</v>
      </c>
      <c r="I54" s="34" t="s">
        <v>45</v>
      </c>
      <c r="J54" s="23"/>
      <c r="K54" s="23"/>
      <c r="L54" s="23"/>
      <c r="M54" s="23"/>
    </row>
    <row r="55" spans="1:14" ht="12.75" customHeight="1">
      <c r="A55" s="22" t="s">
        <v>72</v>
      </c>
      <c r="B55" s="8">
        <v>25607.80638727</v>
      </c>
      <c r="C55" s="8">
        <v>25202.629</v>
      </c>
      <c r="D55" s="8">
        <v>25557.677</v>
      </c>
      <c r="E55" s="8">
        <v>25214.25</v>
      </c>
      <c r="F55" s="8">
        <v>26466.399</v>
      </c>
      <c r="G55" s="8">
        <v>26739.671</v>
      </c>
      <c r="H55" s="7">
        <f>G55/F55-1</f>
        <v>0.010325242961839898</v>
      </c>
      <c r="I55" s="7">
        <f>G55/E55-1</f>
        <v>0.06049836897785976</v>
      </c>
      <c r="J55" s="7"/>
      <c r="K55" s="7"/>
      <c r="L55" s="7"/>
      <c r="M55" s="7"/>
      <c r="N55" s="7"/>
    </row>
    <row r="56" spans="1:14" ht="12.75" customHeight="1">
      <c r="A56" s="38" t="s">
        <v>36</v>
      </c>
      <c r="B56" s="17">
        <v>18978.9893126</v>
      </c>
      <c r="C56" s="17">
        <v>16008.018</v>
      </c>
      <c r="D56" s="17">
        <v>16291.686</v>
      </c>
      <c r="E56" s="17">
        <v>16221.885</v>
      </c>
      <c r="F56" s="17">
        <v>16988.807</v>
      </c>
      <c r="G56" s="17">
        <v>17196.662</v>
      </c>
      <c r="H56" s="6">
        <f aca="true" t="shared" si="5" ref="H56:H66">G56/F56-1</f>
        <v>0.012234820255477619</v>
      </c>
      <c r="I56" s="6">
        <f aca="true" t="shared" si="6" ref="I56:I65">G56/E56-1</f>
        <v>0.060090242286885864</v>
      </c>
      <c r="J56" s="6"/>
      <c r="K56" s="6"/>
      <c r="L56" s="6"/>
      <c r="M56" s="6"/>
      <c r="N56" s="6"/>
    </row>
    <row r="57" spans="1:14" ht="12.75" customHeight="1">
      <c r="A57" s="38" t="s">
        <v>37</v>
      </c>
      <c r="B57" s="17">
        <v>6126.426426860001</v>
      </c>
      <c r="C57" s="17">
        <v>8619.084</v>
      </c>
      <c r="D57" s="17">
        <v>8672.438</v>
      </c>
      <c r="E57" s="17">
        <v>8558.291</v>
      </c>
      <c r="F57" s="17">
        <v>8928.411</v>
      </c>
      <c r="G57" s="17">
        <v>8991.972</v>
      </c>
      <c r="H57" s="6">
        <f t="shared" si="5"/>
        <v>0.0071189599134717785</v>
      </c>
      <c r="I57" s="6">
        <f t="shared" si="6"/>
        <v>0.050673785221839296</v>
      </c>
      <c r="J57" s="6"/>
      <c r="K57" s="6"/>
      <c r="L57" s="6"/>
      <c r="M57" s="6"/>
      <c r="N57" s="6"/>
    </row>
    <row r="58" spans="1:14" ht="12.75" customHeight="1">
      <c r="A58" s="38" t="s">
        <v>38</v>
      </c>
      <c r="B58" s="17">
        <v>502.39064781</v>
      </c>
      <c r="C58" s="17">
        <v>575.528</v>
      </c>
      <c r="D58" s="17">
        <v>593.552</v>
      </c>
      <c r="E58" s="17">
        <v>434.074</v>
      </c>
      <c r="F58" s="17">
        <v>549.185</v>
      </c>
      <c r="G58" s="17">
        <v>551.036</v>
      </c>
      <c r="H58" s="6">
        <f>G58/F58-1</f>
        <v>0.0033704489379717817</v>
      </c>
      <c r="I58" s="6">
        <f t="shared" si="6"/>
        <v>0.26945175246616926</v>
      </c>
      <c r="J58" s="6"/>
      <c r="K58" s="6"/>
      <c r="L58" s="6"/>
      <c r="M58" s="6"/>
      <c r="N58" s="6"/>
    </row>
    <row r="59" spans="1:14" ht="12.75" customHeight="1">
      <c r="A59" s="39" t="s">
        <v>70</v>
      </c>
      <c r="B59" s="8">
        <v>9023.810503280001</v>
      </c>
      <c r="C59" s="8">
        <v>9246.772</v>
      </c>
      <c r="D59" s="8">
        <v>9471.272</v>
      </c>
      <c r="E59" s="8">
        <v>9544.814</v>
      </c>
      <c r="F59" s="8">
        <v>11624.722</v>
      </c>
      <c r="G59" s="8">
        <v>11823.533</v>
      </c>
      <c r="H59" s="7">
        <f>G59/F59-1</f>
        <v>0.01710243049253135</v>
      </c>
      <c r="I59" s="7">
        <f>G59/E59-1</f>
        <v>0.23873896337843759</v>
      </c>
      <c r="J59" s="7"/>
      <c r="K59" s="7"/>
      <c r="L59" s="7"/>
      <c r="M59" s="7"/>
      <c r="N59" s="7"/>
    </row>
    <row r="60" spans="1:14" ht="12.75" customHeight="1">
      <c r="A60" s="38" t="s">
        <v>36</v>
      </c>
      <c r="B60" s="17">
        <v>6795.23149299</v>
      </c>
      <c r="C60" s="17">
        <v>6092.269</v>
      </c>
      <c r="D60" s="17">
        <v>6224.863</v>
      </c>
      <c r="E60" s="17">
        <v>6153.597</v>
      </c>
      <c r="F60" s="17">
        <v>7314.9</v>
      </c>
      <c r="G60" s="17">
        <v>7424.698</v>
      </c>
      <c r="H60" s="6">
        <f t="shared" si="5"/>
        <v>0.015010184691520045</v>
      </c>
      <c r="I60" s="6">
        <f t="shared" si="6"/>
        <v>0.20656227569013708</v>
      </c>
      <c r="J60" s="6"/>
      <c r="K60" s="6"/>
      <c r="L60" s="6"/>
      <c r="M60" s="6"/>
      <c r="N60" s="6"/>
    </row>
    <row r="61" spans="1:14" ht="12.75" customHeight="1">
      <c r="A61" s="38" t="s">
        <v>37</v>
      </c>
      <c r="B61" s="17">
        <v>2180.771454310001</v>
      </c>
      <c r="C61" s="17">
        <v>3153.155</v>
      </c>
      <c r="D61" s="17">
        <v>3244.824</v>
      </c>
      <c r="E61" s="17">
        <v>3389.135</v>
      </c>
      <c r="F61" s="17">
        <v>4307.212</v>
      </c>
      <c r="G61" s="17">
        <v>4396.644</v>
      </c>
      <c r="H61" s="6">
        <f t="shared" si="5"/>
        <v>0.020763315109634695</v>
      </c>
      <c r="I61" s="6">
        <f t="shared" si="6"/>
        <v>0.29727614863379603</v>
      </c>
      <c r="J61" s="6"/>
      <c r="K61" s="6"/>
      <c r="L61" s="6"/>
      <c r="M61" s="6"/>
      <c r="N61" s="6"/>
    </row>
    <row r="62" spans="1:14" ht="12.75" customHeight="1">
      <c r="A62" s="38" t="s">
        <v>38</v>
      </c>
      <c r="B62" s="17">
        <v>47.807555980000004</v>
      </c>
      <c r="C62" s="17">
        <v>1.344</v>
      </c>
      <c r="D62" s="17">
        <v>1.586</v>
      </c>
      <c r="E62" s="17">
        <v>2.086</v>
      </c>
      <c r="F62" s="17">
        <v>2.61</v>
      </c>
      <c r="G62" s="17">
        <v>2.19</v>
      </c>
      <c r="H62" s="6">
        <f t="shared" si="5"/>
        <v>-0.16091954022988508</v>
      </c>
      <c r="I62" s="6">
        <f t="shared" si="6"/>
        <v>0.04985618408437209</v>
      </c>
      <c r="J62" s="6"/>
      <c r="K62" s="6"/>
      <c r="L62" s="6"/>
      <c r="M62" s="6"/>
      <c r="N62" s="6"/>
    </row>
    <row r="63" spans="1:14" ht="12.75" customHeight="1">
      <c r="A63" s="39" t="s">
        <v>39</v>
      </c>
      <c r="B63" s="8">
        <f>+B55-B59</f>
        <v>16583.99588399</v>
      </c>
      <c r="C63" s="8">
        <f aca="true" t="shared" si="7" ref="C63:D66">C55-C59</f>
        <v>15955.857</v>
      </c>
      <c r="D63" s="8">
        <f t="shared" si="7"/>
        <v>16086.404999999999</v>
      </c>
      <c r="E63" s="8">
        <v>15669.436</v>
      </c>
      <c r="F63" s="8">
        <f aca="true" t="shared" si="8" ref="F63:G66">F55-F59</f>
        <v>14841.677000000001</v>
      </c>
      <c r="G63" s="8">
        <f>G55-G59</f>
        <v>14916.137999999999</v>
      </c>
      <c r="H63" s="7">
        <f t="shared" si="5"/>
        <v>0.005017020650698534</v>
      </c>
      <c r="I63" s="7">
        <f t="shared" si="6"/>
        <v>-0.048074353154765825</v>
      </c>
      <c r="J63" s="7"/>
      <c r="K63" s="7"/>
      <c r="L63" s="7"/>
      <c r="M63" s="7"/>
      <c r="N63" s="7"/>
    </row>
    <row r="64" spans="1:14" ht="12.75" customHeight="1">
      <c r="A64" s="38" t="s">
        <v>36</v>
      </c>
      <c r="B64" s="17">
        <f>+B56-B60</f>
        <v>12183.757819609998</v>
      </c>
      <c r="C64" s="17">
        <f t="shared" si="7"/>
        <v>9915.749</v>
      </c>
      <c r="D64" s="17">
        <f t="shared" si="7"/>
        <v>10066.823</v>
      </c>
      <c r="E64" s="17">
        <v>10068.288</v>
      </c>
      <c r="F64" s="17">
        <f t="shared" si="8"/>
        <v>9673.907000000001</v>
      </c>
      <c r="G64" s="17">
        <f t="shared" si="8"/>
        <v>9771.964</v>
      </c>
      <c r="H64" s="6">
        <f>G64/F64-1</f>
        <v>0.010136235545783023</v>
      </c>
      <c r="I64" s="6">
        <f t="shared" si="6"/>
        <v>-0.02943141872779176</v>
      </c>
      <c r="J64" s="6"/>
      <c r="K64" s="6"/>
      <c r="L64" s="6"/>
      <c r="M64" s="6"/>
      <c r="N64" s="6"/>
    </row>
    <row r="65" spans="1:14" ht="12.75" customHeight="1">
      <c r="A65" s="38" t="s">
        <v>37</v>
      </c>
      <c r="B65" s="17">
        <f>+B57-B61</f>
        <v>3945.65497255</v>
      </c>
      <c r="C65" s="17">
        <f t="shared" si="7"/>
        <v>5465.929</v>
      </c>
      <c r="D65" s="17">
        <f t="shared" si="7"/>
        <v>5427.614</v>
      </c>
      <c r="E65" s="17">
        <v>5169.155999999999</v>
      </c>
      <c r="F65" s="17">
        <f t="shared" si="8"/>
        <v>4621.199</v>
      </c>
      <c r="G65" s="17">
        <f t="shared" si="8"/>
        <v>4595.3279999999995</v>
      </c>
      <c r="H65" s="6">
        <f t="shared" si="5"/>
        <v>-0.0055983306496864005</v>
      </c>
      <c r="I65" s="6">
        <f t="shared" si="6"/>
        <v>-0.11100999853747873</v>
      </c>
      <c r="J65" s="6"/>
      <c r="K65" s="6"/>
      <c r="L65" s="6"/>
      <c r="M65" s="6"/>
      <c r="N65" s="6"/>
    </row>
    <row r="66" spans="1:14" ht="12.75" customHeight="1">
      <c r="A66" s="38" t="s">
        <v>38</v>
      </c>
      <c r="B66" s="17">
        <f>+B58-B62</f>
        <v>454.58309183</v>
      </c>
      <c r="C66" s="17">
        <f t="shared" si="7"/>
        <v>574.184</v>
      </c>
      <c r="D66" s="17">
        <f t="shared" si="7"/>
        <v>591.966</v>
      </c>
      <c r="E66" s="17">
        <v>431.988</v>
      </c>
      <c r="F66" s="17">
        <f t="shared" si="8"/>
        <v>546.5749999999999</v>
      </c>
      <c r="G66" s="17">
        <f t="shared" si="8"/>
        <v>548.8459999999999</v>
      </c>
      <c r="H66" s="6">
        <f t="shared" si="5"/>
        <v>0.004154965009376399</v>
      </c>
      <c r="I66" s="6">
        <f>G66/E66-1</f>
        <v>0.27051214385584754</v>
      </c>
      <c r="J66" s="6"/>
      <c r="K66" s="6"/>
      <c r="L66" s="6"/>
      <c r="M66" s="6"/>
      <c r="N66" s="6"/>
    </row>
    <row r="67" spans="2:15" ht="12" customHeight="1">
      <c r="B67" s="106"/>
      <c r="C67" s="106"/>
      <c r="D67" s="106"/>
      <c r="E67" s="106"/>
      <c r="F67" s="104"/>
      <c r="G67" s="106"/>
      <c r="H67" s="106"/>
      <c r="I67" s="106"/>
      <c r="J67" s="111"/>
      <c r="K67" s="111"/>
      <c r="L67" s="111"/>
      <c r="M67" s="111"/>
      <c r="N67" s="111"/>
      <c r="O67" s="112"/>
    </row>
    <row r="68" spans="6:14" ht="11.25">
      <c r="F68" s="104"/>
      <c r="G68" s="104"/>
      <c r="H68" s="104"/>
      <c r="I68" s="104"/>
      <c r="J68" s="110"/>
      <c r="K68" s="110"/>
      <c r="L68" s="110"/>
      <c r="M68" s="110"/>
      <c r="N68" s="110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97"/>
      <c r="C82" s="97"/>
      <c r="D82" s="97"/>
      <c r="E82" s="97"/>
      <c r="F82" s="97"/>
      <c r="G82" s="9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2010-03-23T09:29:49Z</cp:lastPrinted>
  <dcterms:created xsi:type="dcterms:W3CDTF">2008-11-05T07:26:31Z</dcterms:created>
  <dcterms:modified xsi:type="dcterms:W3CDTF">2010-11-11T03:13:45Z</dcterms:modified>
  <cp:category/>
  <cp:version/>
  <cp:contentType/>
  <cp:contentStatus/>
</cp:coreProperties>
</file>