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'ГКВ-МБКР'!$A$1:$H$60</definedName>
    <definedName name="_xlnm.Print_Area" localSheetId="3">'Деп-Кред'!$A$36:$H$72</definedName>
    <definedName name="_xlnm.Print_Area" localSheetId="0">'Макро-экон'!$A$1:$N$40</definedName>
    <definedName name="_xlnm.Print_Area" localSheetId="1">'Операции НБКР'!$A$31:$H$84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<sst xmlns="http://schemas.openxmlformats.org/spreadsheetml/2006/main" count="617" uniqueCount="116">
  <si>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</si>
  <si>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</si>
  <si>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</si>
  <si>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</si>
  <si>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</si>
  <si>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</si>
  <si>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</si>
  <si>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</si>
  <si>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</si>
  <si>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</si>
  <si>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</si>
  <si>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</si>
  <si>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</si>
  <si>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</si>
  <si>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</si>
  <si>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</si>
  <si>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</si>
  <si>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</si>
  <si>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</si>
  <si>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</si>
  <si>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</si>
  <si>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</si>
  <si>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</si>
  <si>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</si>
  <si>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</si>
  <si>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</si>
  <si>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</si>
  <si>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</si>
  <si>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</si>
  <si>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</si>
  <si>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</si>
  <si>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</si>
  <si>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</si>
  <si>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</si>
  <si>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</si>
  <si>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</si>
  <si>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</si>
  <si>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</si>
  <si>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</si>
  <si>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</si>
  <si>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</si>
  <si>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</si>
  <si>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</si>
  <si>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</si>
  <si>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</si>
  <si>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</si>
  <si>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</si>
  <si>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</si>
  <si>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</si>
  <si>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</si>
  <si>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</si>
  <si>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</si>
  <si>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</si>
  <si>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</si>
  <si>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</si>
  <si>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</si>
  <si>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</si>
  <si>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</si>
  <si>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</si>
  <si>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</si>
  <si>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</si>
  <si>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</si>
  <si>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</si>
  <si>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</si>
  <si>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</si>
  <si>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</si>
  <si>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</si>
  <si>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</si>
  <si>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</si>
  <si>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</si>
  <si>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</si>
  <si>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</si>
  <si>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</si>
  <si>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</si>
  <si>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</si>
  <si>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</si>
  <si>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</si>
  <si>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</si>
  <si>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</si>
  <si>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</si>
  <si>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</si>
  <si>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</si>
  <si>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</si>
  <si>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</si>
  <si>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</si>
  <si>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</si>
  <si>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</si>
  <si>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</si>
  <si>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</si>
  <si>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</si>
  <si>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</si>
  <si>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</si>
  <si>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</si>
  <si>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</si>
  <si>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</si>
  <si>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</si>
  <si>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</si>
  <si>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</si>
  <si>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</si>
  <si>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</si>
  <si>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</si>
  <si>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</si>
  <si>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</si>
  <si>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</si>
  <si>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</si>
  <si>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</si>
  <si>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</si>
  <si>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</si>
  <si>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</si>
  <si>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</si>
  <si>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Май 2013</t>
  </si>
  <si>
    <t>янв.-май 12</t>
  </si>
  <si>
    <t>янв.-май 13</t>
  </si>
  <si>
    <t>янв.- май.12</t>
  </si>
  <si>
    <t>янв.-май.12</t>
  </si>
  <si>
    <t>янв.-май.13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</si>
</sst>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 val="autoZero"/>
        <c:auto val="0"/>
        <c:lblOffset val="100"/>
        <c:tickLblSkip val="1"/>
        <c:noMultiLvlLbl val="0"/>
      </c:catAx>
      <c:valAx>
        <c:axId val="4524187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209940"/>
        <c:axId val="1988946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787422"/>
        <c:axId val="433615"/>
      </c:lineChart>
      <c:catAx>
        <c:axId val="22099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89461"/>
        <c:crosses val="autoZero"/>
        <c:auto val="0"/>
        <c:lblOffset val="100"/>
        <c:tickLblSkip val="5"/>
        <c:noMultiLvlLbl val="0"/>
      </c:catAx>
      <c:valAx>
        <c:axId val="1988946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940"/>
        <c:crossesAt val="1"/>
        <c:crossBetween val="between"/>
        <c:dispUnits/>
        <c:majorUnit val="2000"/>
        <c:minorUnit val="100"/>
      </c:valAx>
      <c:catAx>
        <c:axId val="4478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433615"/>
        <c:crossesAt val="39"/>
        <c:auto val="0"/>
        <c:lblOffset val="100"/>
        <c:tickLblSkip val="1"/>
        <c:noMultiLvlLbl val="0"/>
      </c:catAx>
      <c:valAx>
        <c:axId val="43361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874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02536"/>
        <c:axId val="3512282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02536"/>
        <c:axId val="3512282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69970"/>
        <c:axId val="26376547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0"/>
        <c:lblOffset val="100"/>
        <c:tickLblSkip val="1"/>
        <c:noMultiLvlLbl val="0"/>
      </c:catAx>
      <c:valAx>
        <c:axId val="3512282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536"/>
        <c:crossesAt val="1"/>
        <c:crossBetween val="between"/>
        <c:dispUnits/>
        <c:majorUnit val="1"/>
      </c:valAx>
      <c:catAx>
        <c:axId val="47669970"/>
        <c:scaling>
          <c:orientation val="minMax"/>
        </c:scaling>
        <c:axPos val="b"/>
        <c:delete val="1"/>
        <c:majorTickMark val="out"/>
        <c:minorTickMark val="none"/>
        <c:tickLblPos val="nextTo"/>
        <c:crossAx val="26376547"/>
        <c:crosses val="autoZero"/>
        <c:auto val="0"/>
        <c:lblOffset val="100"/>
        <c:tickLblSkip val="1"/>
        <c:noMultiLvlLbl val="0"/>
      </c:catAx>
      <c:valAx>
        <c:axId val="263765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062332"/>
        <c:axId val="5612553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2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523674"/>
        <c:axId val="4071306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873284"/>
        <c:axId val="942410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08046"/>
        <c:axId val="25154687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73284"/>
        <c:crossesAt val="1"/>
        <c:crossBetween val="between"/>
        <c:dispUnits/>
        <c:majorUnit val="400"/>
      </c:valAx>
      <c:catAx>
        <c:axId val="1770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54687"/>
        <c:crosses val="autoZero"/>
        <c:auto val="1"/>
        <c:lblOffset val="100"/>
        <c:tickLblSkip val="1"/>
        <c:noMultiLvlLbl val="0"/>
      </c:catAx>
      <c:valAx>
        <c:axId val="251546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804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065592"/>
        <c:axId val="242637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3737"/>
        <c:crosses val="autoZero"/>
        <c:auto val="1"/>
        <c:lblOffset val="100"/>
        <c:tickLblSkip val="1"/>
        <c:noMultiLvlLbl val="0"/>
      </c:catAx>
      <c:valAx>
        <c:axId val="242637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655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047042"/>
        <c:axId val="192056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05651"/>
        <c:crosses val="autoZero"/>
        <c:auto val="1"/>
        <c:lblOffset val="100"/>
        <c:tickLblSkip val="1"/>
        <c:noMultiLvlLbl val="0"/>
      </c:catAx>
      <c:valAx>
        <c:axId val="192056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70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33132"/>
        <c:axId val="121538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3869"/>
        <c:crosses val="autoZero"/>
        <c:auto val="1"/>
        <c:lblOffset val="100"/>
        <c:tickLblSkip val="1"/>
        <c:noMultiLvlLbl val="0"/>
      </c:catAx>
      <c:valAx>
        <c:axId val="121538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31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75958"/>
        <c:axId val="449393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759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00544"/>
        <c:axId val="162048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05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 val="autoZero"/>
        <c:auto val="0"/>
        <c:lblOffset val="100"/>
        <c:tickLblSkip val="1"/>
        <c:noMultiLvlLbl val="0"/>
      </c:catAx>
      <c:valAx>
        <c:axId val="3752825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8" sqref="L8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8" width="10.75390625" style="19" customWidth="1"/>
    <col min="19" max="22" width="9.75390625" style="19" customWidth="1"/>
    <col min="23" max="24" width="8.375" style="19" bestFit="1" customWidth="1"/>
    <col min="25" max="16384" width="8.00390625" style="19" customWidth="1"/>
  </cols>
  <sheetData>
    <row r="1" spans="1:22" ht="15.75">
      <c r="A1" s="148" t="s">
        <v>18</v>
      </c>
      <c r="B1" s="148"/>
      <c r="C1" s="148"/>
      <c r="D1" s="148"/>
      <c r="E1" s="148"/>
      <c r="F1" s="148"/>
      <c r="G1" s="148"/>
      <c r="H1" s="132"/>
      <c r="I1" s="132"/>
      <c r="J1" s="132"/>
      <c r="K1" s="132"/>
      <c r="L1" s="132"/>
      <c r="M1" s="132"/>
      <c r="N1" s="132"/>
      <c r="O1" s="52"/>
      <c r="P1" s="52"/>
      <c r="Q1" s="52"/>
      <c r="R1" s="52"/>
      <c r="S1" s="52"/>
      <c r="T1" s="52"/>
      <c r="U1" s="52"/>
      <c r="V1" s="52"/>
    </row>
    <row r="2" spans="1:22" ht="15.75">
      <c r="A2" s="149" t="s">
        <v>110</v>
      </c>
      <c r="B2" s="149"/>
      <c r="C2" s="149"/>
      <c r="D2" s="149"/>
      <c r="E2" s="149"/>
      <c r="F2" s="149"/>
      <c r="G2" s="149"/>
      <c r="H2" s="133"/>
      <c r="I2" s="133"/>
      <c r="J2" s="133"/>
      <c r="K2" s="133"/>
      <c r="L2" s="133"/>
      <c r="M2" s="133"/>
      <c r="N2" s="133"/>
      <c r="O2" s="85"/>
      <c r="P2" s="85"/>
      <c r="Q2" s="85"/>
      <c r="R2" s="85"/>
      <c r="S2" s="85"/>
      <c r="T2" s="85"/>
      <c r="U2" s="85"/>
      <c r="V2" s="85"/>
    </row>
    <row r="3" spans="1:22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</row>
    <row r="7" spans="1:9" ht="26.25" customHeight="1">
      <c r="A7" s="29" t="s">
        <v>84</v>
      </c>
      <c r="B7" s="106">
        <v>6</v>
      </c>
      <c r="C7" s="106">
        <v>-0.9000000000000057</v>
      </c>
      <c r="D7" s="106">
        <v>6.5</v>
      </c>
      <c r="E7" s="106">
        <v>8</v>
      </c>
      <c r="F7" s="106">
        <v>7.6</v>
      </c>
      <c r="G7" s="106">
        <v>8.2</v>
      </c>
      <c r="H7" s="106">
        <v>8.4</v>
      </c>
      <c r="I7" s="19"/>
    </row>
    <row r="8" spans="1:9" ht="26.25" customHeight="1">
      <c r="A8" s="29" t="s">
        <v>85</v>
      </c>
      <c r="B8" s="70">
        <v>105.7</v>
      </c>
      <c r="C8" s="70">
        <v>107.5</v>
      </c>
      <c r="D8" s="70">
        <v>100.8</v>
      </c>
      <c r="E8" s="70">
        <v>101.2</v>
      </c>
      <c r="F8" s="70">
        <v>101.13364883558253</v>
      </c>
      <c r="G8" s="70">
        <v>101.04717686356497</v>
      </c>
      <c r="H8" s="70">
        <v>101.4</v>
      </c>
      <c r="I8" s="19"/>
    </row>
    <row r="9" spans="1:9" ht="26.25" customHeight="1">
      <c r="A9" s="29" t="s">
        <v>86</v>
      </c>
      <c r="B9" s="71" t="s">
        <v>1</v>
      </c>
      <c r="C9" s="71" t="s">
        <v>1</v>
      </c>
      <c r="D9" s="70">
        <v>100.8</v>
      </c>
      <c r="E9" s="70">
        <v>100.39</v>
      </c>
      <c r="F9" s="70">
        <v>99.945302270648</v>
      </c>
      <c r="G9" s="70">
        <v>99.91449732802765</v>
      </c>
      <c r="H9" s="70">
        <v>100.3</v>
      </c>
      <c r="I9" s="19"/>
    </row>
    <row r="10" spans="1:9" ht="26.25" customHeight="1">
      <c r="A10" s="29" t="s">
        <v>8</v>
      </c>
      <c r="B10" s="71">
        <v>13.61</v>
      </c>
      <c r="C10" s="71">
        <v>2.64</v>
      </c>
      <c r="D10" s="71">
        <v>3.05</v>
      </c>
      <c r="E10" s="71">
        <v>2.83</v>
      </c>
      <c r="F10" s="71">
        <v>2.98</v>
      </c>
      <c r="G10" s="71">
        <v>2.88</v>
      </c>
      <c r="H10" s="71">
        <v>2.96</v>
      </c>
      <c r="I10" s="19"/>
    </row>
    <row r="11" spans="1:9" ht="26.25" customHeight="1">
      <c r="A11" s="29" t="s">
        <v>9</v>
      </c>
      <c r="B11" s="107">
        <v>46.4847</v>
      </c>
      <c r="C11" s="107">
        <v>47.4012</v>
      </c>
      <c r="D11" s="107">
        <v>47.7696</v>
      </c>
      <c r="E11" s="107">
        <v>47.5676</v>
      </c>
      <c r="F11" s="107">
        <v>47.961</v>
      </c>
      <c r="G11" s="107">
        <v>48.1717</v>
      </c>
      <c r="H11" s="107">
        <v>48.23</v>
      </c>
      <c r="I11" s="19"/>
    </row>
    <row r="12" spans="1:8" s="25" customFormat="1" ht="26.25" customHeight="1">
      <c r="A12" s="29" t="s">
        <v>87</v>
      </c>
      <c r="B12" s="108">
        <v>-1.3046930733430884</v>
      </c>
      <c r="C12" s="108">
        <f>C11/B11*100-100</f>
        <v>1.9716164673537975</v>
      </c>
      <c r="D12" s="108">
        <f>D11/C11*100-100</f>
        <v>0.777195514037615</v>
      </c>
      <c r="E12" s="108">
        <f>E11/C11*100-100</f>
        <v>0.3510459650810418</v>
      </c>
      <c r="F12" s="108">
        <f>F11/C11*100-100</f>
        <v>1.1809827599301315</v>
      </c>
      <c r="G12" s="108">
        <f>G11/C11*100-100</f>
        <v>1.6254862746090737</v>
      </c>
      <c r="H12" s="108">
        <f>H11/C11*100-100</f>
        <v>1.7484789414614</v>
      </c>
    </row>
    <row r="13" spans="1:8" s="25" customFormat="1" ht="26.25" customHeight="1">
      <c r="A13" s="29" t="s">
        <v>88</v>
      </c>
      <c r="B13" s="108" t="s">
        <v>1</v>
      </c>
      <c r="C13" s="108" t="s">
        <v>1</v>
      </c>
      <c r="D13" s="108">
        <f>D11/C11*100-100</f>
        <v>0.777195514037615</v>
      </c>
      <c r="E13" s="108">
        <f>E11/D11*100-100</f>
        <v>-0.42286307609859364</v>
      </c>
      <c r="F13" s="108">
        <f>F11/E11*100-100</f>
        <v>0.827033527022607</v>
      </c>
      <c r="G13" s="108">
        <f>G11/F11*100-100</f>
        <v>0.4393152769958988</v>
      </c>
      <c r="H13" s="108">
        <f>H11/G11*100-100</f>
        <v>0.12102541533720057</v>
      </c>
    </row>
    <row r="14" spans="1:22" s="25" customFormat="1" ht="15" customHeight="1">
      <c r="A14" s="30"/>
      <c r="B14" s="49"/>
      <c r="C14" s="78"/>
      <c r="D14" s="78"/>
      <c r="E14" s="86"/>
      <c r="F14" s="83"/>
      <c r="G14" s="83"/>
      <c r="H14" s="83"/>
      <c r="I14" s="83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7"/>
      <c r="X15" s="87"/>
      <c r="Y15" s="87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31.5">
      <c r="A17" s="55"/>
      <c r="B17" s="57" t="s">
        <v>105</v>
      </c>
      <c r="C17" s="54">
        <v>41000</v>
      </c>
      <c r="D17" s="54">
        <v>41030</v>
      </c>
      <c r="E17" s="54" t="s">
        <v>107</v>
      </c>
      <c r="F17" s="54">
        <v>41365</v>
      </c>
      <c r="G17" s="54">
        <v>41395</v>
      </c>
      <c r="H17" s="58" t="s">
        <v>2</v>
      </c>
      <c r="I17" s="58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49866.9363</v>
      </c>
      <c r="C18" s="71">
        <v>49347.183</v>
      </c>
      <c r="D18" s="71">
        <v>49484.4318</v>
      </c>
      <c r="E18" s="71">
        <v>58252.1681</v>
      </c>
      <c r="F18" s="71">
        <v>58429.6751</v>
      </c>
      <c r="G18" s="71">
        <v>58802.857899999995</v>
      </c>
      <c r="H18" s="74">
        <f>G18-F18</f>
        <v>373.18279999999504</v>
      </c>
      <c r="I18" s="74">
        <f>G18-E18</f>
        <v>550.6897999999928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1">
        <v>54803.2258</v>
      </c>
      <c r="C19" s="71">
        <v>54197.4753</v>
      </c>
      <c r="D19" s="71">
        <v>55106.9505</v>
      </c>
      <c r="E19" s="71">
        <v>64488.814</v>
      </c>
      <c r="F19" s="71">
        <v>64297.0779</v>
      </c>
      <c r="G19" s="71">
        <v>65411.1917</v>
      </c>
      <c r="H19" s="74">
        <f>G19-F19</f>
        <v>1114.1138000000064</v>
      </c>
      <c r="I19" s="74">
        <f>G19-E19</f>
        <v>922.3777000000046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79527.79675902</v>
      </c>
      <c r="C20" s="71">
        <v>83044.05959057</v>
      </c>
      <c r="D20" s="71">
        <v>85074.19187180001</v>
      </c>
      <c r="E20" s="71">
        <v>98482.85660418001</v>
      </c>
      <c r="F20" s="71">
        <v>102826.75818498999</v>
      </c>
      <c r="G20" s="71">
        <v>104151.35540902</v>
      </c>
      <c r="H20" s="74">
        <f>G20-F20</f>
        <v>1324.597224030018</v>
      </c>
      <c r="I20" s="74">
        <f>G20-E20</f>
        <v>5668.498804839997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9">
        <v>25.3410994995494</v>
      </c>
      <c r="C21" s="99">
        <v>26.646166598676558</v>
      </c>
      <c r="D21" s="99">
        <v>26.90778924267312</v>
      </c>
      <c r="E21" s="99">
        <v>29.001936721205286</v>
      </c>
      <c r="F21" s="99">
        <v>30.290130850961955</v>
      </c>
      <c r="G21" s="99">
        <v>30.181170028182112</v>
      </c>
      <c r="H21" s="91"/>
      <c r="I21" s="9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0"/>
      <c r="B22" s="99"/>
      <c r="C22" s="99"/>
      <c r="D22" s="99"/>
      <c r="E22" s="99"/>
      <c r="F22" s="99"/>
      <c r="G22" s="99"/>
      <c r="H22" s="99"/>
      <c r="I22" s="99"/>
      <c r="J22" s="96"/>
      <c r="K22" s="96"/>
      <c r="L22" s="96"/>
      <c r="M22" s="96"/>
      <c r="N22" s="96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7" t="s">
        <v>83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4"/>
      <c r="F24" s="103"/>
      <c r="G24" s="103"/>
      <c r="I24" s="111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105</v>
      </c>
      <c r="C27" s="54">
        <v>41000</v>
      </c>
      <c r="D27" s="54">
        <v>41030</v>
      </c>
      <c r="E27" s="54" t="s">
        <v>107</v>
      </c>
      <c r="F27" s="54">
        <v>41365</v>
      </c>
      <c r="G27" s="54">
        <v>41395</v>
      </c>
      <c r="H27" s="58" t="s">
        <v>2</v>
      </c>
      <c r="I27" s="58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5">
        <v>1834.50460655215</v>
      </c>
      <c r="C28" s="95">
        <v>1879.6225805811655</v>
      </c>
      <c r="D28" s="95">
        <v>1881.2409786308008</v>
      </c>
      <c r="E28" s="95">
        <v>2066.5862063271197</v>
      </c>
      <c r="F28" s="95">
        <v>2018.4612835271053</v>
      </c>
      <c r="G28" s="95">
        <v>2049.186496944835</v>
      </c>
      <c r="H28" s="74">
        <f>G28-F28</f>
        <v>30.725213417729947</v>
      </c>
      <c r="I28" s="74">
        <f>G28-E28</f>
        <v>-17.399709382284527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105</v>
      </c>
      <c r="C32" s="54">
        <v>41000</v>
      </c>
      <c r="D32" s="54">
        <v>41030</v>
      </c>
      <c r="E32" s="54" t="s">
        <v>107</v>
      </c>
      <c r="F32" s="54">
        <v>41365</v>
      </c>
      <c r="G32" s="54">
        <v>41395</v>
      </c>
      <c r="H32" s="58" t="s">
        <v>2</v>
      </c>
      <c r="I32" s="58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106</v>
      </c>
      <c r="B33" s="105">
        <v>46.4847</v>
      </c>
      <c r="C33" s="105">
        <v>46.8494</v>
      </c>
      <c r="D33" s="105">
        <v>46.9352</v>
      </c>
      <c r="E33" s="105">
        <v>47.4012</v>
      </c>
      <c r="F33" s="105">
        <v>48.17171794871795</v>
      </c>
      <c r="G33" s="105">
        <v>48.23</v>
      </c>
      <c r="H33" s="110">
        <f>G33/F33-1</f>
        <v>0.0012098811037648538</v>
      </c>
      <c r="I33" s="110">
        <f>G33/E33-1</f>
        <v>0.017484789414613955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5">
        <v>46.4847</v>
      </c>
      <c r="C34" s="105">
        <v>46.8619</v>
      </c>
      <c r="D34" s="105">
        <v>46.96</v>
      </c>
      <c r="E34" s="105">
        <v>47.3868</v>
      </c>
      <c r="F34" s="105">
        <v>48.1235</v>
      </c>
      <c r="G34" s="105">
        <v>48.2702</v>
      </c>
      <c r="H34" s="110">
        <f aca="true" t="shared" si="0" ref="H34:H40">G34/F34-1</f>
        <v>0.0030484067035856377</v>
      </c>
      <c r="I34" s="110">
        <f aca="true" t="shared" si="1" ref="I34:I40">G34/E34-1</f>
        <v>0.018642322334489814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5">
        <v>1.2945</v>
      </c>
      <c r="C35" s="105">
        <v>1.324</v>
      </c>
      <c r="D35" s="105">
        <v>1.2356</v>
      </c>
      <c r="E35" s="105">
        <v>1.3194</v>
      </c>
      <c r="F35" s="105">
        <v>1.3166</v>
      </c>
      <c r="G35" s="105">
        <v>1.2995</v>
      </c>
      <c r="H35" s="110">
        <f t="shared" si="0"/>
        <v>-0.012987999392374161</v>
      </c>
      <c r="I35" s="110">
        <f>G35/E35-1</f>
        <v>-0.015082613309079784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5"/>
      <c r="C36" s="105"/>
      <c r="D36" s="105"/>
      <c r="E36" s="105"/>
      <c r="F36" s="105"/>
      <c r="G36" s="105"/>
      <c r="H36" s="110"/>
      <c r="I36" s="11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50</v>
      </c>
      <c r="B37" s="105">
        <v>46.697159628858174</v>
      </c>
      <c r="C37" s="105">
        <v>46.7914</v>
      </c>
      <c r="D37" s="105">
        <v>46.965760569942034</v>
      </c>
      <c r="E37" s="105">
        <v>47.378133029014464</v>
      </c>
      <c r="F37" s="105">
        <v>48.12209326283253</v>
      </c>
      <c r="G37" s="105">
        <v>48.26450177819607</v>
      </c>
      <c r="H37" s="110">
        <f>G37/F37-1</f>
        <v>0.0029593167235211215</v>
      </c>
      <c r="I37" s="110">
        <f>G37/E37-1</f>
        <v>0.018708393356040354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51</v>
      </c>
      <c r="B38" s="105">
        <v>59.8</v>
      </c>
      <c r="C38" s="105">
        <v>62.0129</v>
      </c>
      <c r="D38" s="105">
        <v>58.76944635551375</v>
      </c>
      <c r="E38" s="105">
        <v>61.948312627701185</v>
      </c>
      <c r="F38" s="105">
        <v>63.22113999109881</v>
      </c>
      <c r="G38" s="105">
        <v>62.965666268837865</v>
      </c>
      <c r="H38" s="110">
        <f t="shared" si="0"/>
        <v>-0.004040954058989077</v>
      </c>
      <c r="I38" s="110">
        <f t="shared" si="1"/>
        <v>0.016422620697528867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52</v>
      </c>
      <c r="B39" s="105">
        <v>1.435</v>
      </c>
      <c r="C39" s="105">
        <v>1.5816</v>
      </c>
      <c r="D39" s="105">
        <v>1.434328957000617</v>
      </c>
      <c r="E39" s="105">
        <v>1.5313211447755914</v>
      </c>
      <c r="F39" s="105">
        <v>1.5366415709077923</v>
      </c>
      <c r="G39" s="105">
        <v>1.5210599859307228</v>
      </c>
      <c r="H39" s="110">
        <f t="shared" si="0"/>
        <v>-0.010140025671610875</v>
      </c>
      <c r="I39" s="110">
        <f t="shared" si="1"/>
        <v>-0.006700853625561609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53</v>
      </c>
      <c r="B40" s="105">
        <v>0.308</v>
      </c>
      <c r="C40" s="105">
        <v>0.3149</v>
      </c>
      <c r="D40" s="105">
        <v>0.3161911198816234</v>
      </c>
      <c r="E40" s="105">
        <v>0.31162380801661327</v>
      </c>
      <c r="F40" s="105">
        <v>0.31723796360847434</v>
      </c>
      <c r="G40" s="105">
        <v>0.31862017958492</v>
      </c>
      <c r="H40" s="110">
        <f t="shared" si="0"/>
        <v>0.004357032054812748</v>
      </c>
      <c r="I40" s="110">
        <f t="shared" si="1"/>
        <v>0.02245133840330249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ht="15">
      <c r="F41" s="21"/>
    </row>
    <row r="42" spans="3:5" ht="15">
      <c r="C42" s="109"/>
      <c r="D42" s="109"/>
      <c r="E42" s="109"/>
    </row>
    <row r="43" spans="3:5" ht="15">
      <c r="C43" s="109"/>
      <c r="D43" s="109"/>
      <c r="E43" s="109"/>
    </row>
    <row r="44" spans="3:5" ht="15">
      <c r="C44" s="109"/>
      <c r="D44" s="109"/>
      <c r="E44" s="109"/>
    </row>
    <row r="45" spans="3:5" ht="15">
      <c r="C45" s="109"/>
      <c r="D45" s="109"/>
      <c r="E45" s="109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107</v>
      </c>
      <c r="C3" s="54" t="s">
        <v>111</v>
      </c>
      <c r="D3" s="54" t="s">
        <v>112</v>
      </c>
      <c r="E3" s="54">
        <v>41365</v>
      </c>
      <c r="F3" s="54">
        <v>41395</v>
      </c>
      <c r="G3" s="58" t="s">
        <v>2</v>
      </c>
      <c r="H3" s="58" t="s">
        <v>3</v>
      </c>
      <c r="J3" s="77"/>
    </row>
    <row r="4" spans="1:9" ht="13.5" customHeight="1">
      <c r="A4" s="8" t="s">
        <v>22</v>
      </c>
      <c r="B4" s="73">
        <f>B6+B7</f>
        <v>47.849999999999994</v>
      </c>
      <c r="C4" s="73">
        <f>C6+C7</f>
        <v>39.849999999999994</v>
      </c>
      <c r="D4" s="73">
        <f>D6+D7</f>
        <v>14.7</v>
      </c>
      <c r="E4" s="73">
        <f>E6+E7</f>
        <v>14.7</v>
      </c>
      <c r="F4" s="73">
        <f>F6+F7</f>
        <v>0</v>
      </c>
      <c r="G4" s="74">
        <f>F4-E4</f>
        <v>-14.7</v>
      </c>
      <c r="H4" s="74">
        <f>D4-C4</f>
        <v>-25.149999999999995</v>
      </c>
      <c r="I4" s="73"/>
    </row>
    <row r="5" spans="1:10" ht="13.5" customHeight="1">
      <c r="A5" s="46" t="s">
        <v>81</v>
      </c>
      <c r="B5" s="70">
        <f>B6-B7</f>
        <v>-38.25</v>
      </c>
      <c r="C5" s="70">
        <f>C6-C7</f>
        <v>-30.249999999999996</v>
      </c>
      <c r="D5" s="70">
        <f>D6-D7</f>
        <v>-14.7</v>
      </c>
      <c r="E5" s="70">
        <f>E6-E7</f>
        <v>-14.7</v>
      </c>
      <c r="F5" s="70">
        <f>F6-F7</f>
        <v>0</v>
      </c>
      <c r="G5" s="74">
        <f>F5-E5</f>
        <v>14.7</v>
      </c>
      <c r="H5" s="74">
        <f>D5-C5</f>
        <v>15.549999999999997</v>
      </c>
      <c r="I5" s="70"/>
      <c r="J5" s="98"/>
    </row>
    <row r="6" spans="1:9" ht="13.5" customHeight="1">
      <c r="A6" s="51" t="s">
        <v>23</v>
      </c>
      <c r="B6" s="71">
        <v>4.8</v>
      </c>
      <c r="C6" s="71">
        <v>4.8</v>
      </c>
      <c r="D6" s="71">
        <v>0</v>
      </c>
      <c r="E6" s="71">
        <v>0</v>
      </c>
      <c r="F6" s="71">
        <v>0</v>
      </c>
      <c r="G6" s="74">
        <f>F6-E6</f>
        <v>0</v>
      </c>
      <c r="H6" s="74">
        <f>D6-C6</f>
        <v>-4.8</v>
      </c>
      <c r="I6" s="94"/>
    </row>
    <row r="7" spans="1:9" ht="13.5" customHeight="1">
      <c r="A7" s="51" t="s">
        <v>24</v>
      </c>
      <c r="B7" s="71">
        <v>43.05</v>
      </c>
      <c r="C7" s="71">
        <v>35.05</v>
      </c>
      <c r="D7" s="71">
        <v>14.7</v>
      </c>
      <c r="E7" s="71">
        <v>14.7</v>
      </c>
      <c r="F7" s="71">
        <v>0</v>
      </c>
      <c r="G7" s="74">
        <f>F7-E7</f>
        <v>-14.7</v>
      </c>
      <c r="H7" s="74">
        <f>D7-C7</f>
        <v>-20.349999999999998</v>
      </c>
      <c r="I7" s="94"/>
    </row>
    <row r="8" spans="1:10" ht="13.5" customHeight="1">
      <c r="A8" s="46" t="s">
        <v>40</v>
      </c>
      <c r="B8" s="94" t="s">
        <v>1</v>
      </c>
      <c r="C8" s="94" t="s">
        <v>1</v>
      </c>
      <c r="D8" s="94" t="s">
        <v>1</v>
      </c>
      <c r="E8" s="94" t="s">
        <v>1</v>
      </c>
      <c r="F8" s="94" t="s">
        <v>1</v>
      </c>
      <c r="G8" s="94" t="s">
        <v>1</v>
      </c>
      <c r="H8" s="94" t="s">
        <v>1</v>
      </c>
      <c r="I8" s="94"/>
      <c r="J8" s="94"/>
    </row>
    <row r="9" spans="3:4" ht="15" customHeight="1">
      <c r="C9" s="76"/>
      <c r="D9" s="76"/>
    </row>
    <row r="10" spans="1:2" s="9" customFormat="1" ht="15" customHeight="1">
      <c r="A10" s="100" t="s">
        <v>92</v>
      </c>
      <c r="B10" s="101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107</v>
      </c>
      <c r="C12" s="54" t="s">
        <v>114</v>
      </c>
      <c r="D12" s="54" t="s">
        <v>115</v>
      </c>
      <c r="E12" s="54">
        <v>41365</v>
      </c>
      <c r="F12" s="54">
        <v>41395</v>
      </c>
      <c r="G12" s="58" t="s">
        <v>2</v>
      </c>
      <c r="H12" s="58" t="s">
        <v>3</v>
      </c>
    </row>
    <row r="13" spans="1:9" ht="12.75" customHeight="1">
      <c r="A13" s="8" t="s">
        <v>20</v>
      </c>
      <c r="B13" s="73">
        <f>+B14+B19+B22+B18</f>
        <v>63511.314351173</v>
      </c>
      <c r="C13" s="73">
        <f>+C14+C18+C19+C22</f>
        <v>10587.179034303</v>
      </c>
      <c r="D13" s="73">
        <f>+D14+D19+D20+D22</f>
        <v>10890.519510529999</v>
      </c>
      <c r="E13" s="73">
        <v>1603.2839979999999</v>
      </c>
      <c r="F13" s="73">
        <f>+F14+F19+F20+F22</f>
        <v>2493.58664502</v>
      </c>
      <c r="G13" s="74">
        <f>F13-E13</f>
        <v>890.3026470200002</v>
      </c>
      <c r="H13" s="74">
        <f>D13-C13</f>
        <v>303.34047622699836</v>
      </c>
      <c r="I13" s="74"/>
    </row>
    <row r="14" spans="1:10" ht="12.75" customHeight="1">
      <c r="A14" s="46" t="s">
        <v>42</v>
      </c>
      <c r="B14" s="71">
        <f>+B16</f>
        <v>7676.308371173</v>
      </c>
      <c r="C14" s="71">
        <f>+C16</f>
        <v>3647.841314303</v>
      </c>
      <c r="D14" s="71">
        <f>+D16</f>
        <v>2441.50181053</v>
      </c>
      <c r="E14" s="71">
        <v>339.792398</v>
      </c>
      <c r="F14" s="71">
        <f>+F16</f>
        <v>209.30284502</v>
      </c>
      <c r="G14" s="74">
        <f>F14-E14</f>
        <v>-130.48955297999998</v>
      </c>
      <c r="H14" s="74">
        <f>D14-C14</f>
        <v>-1206.3395037730002</v>
      </c>
      <c r="I14" s="91"/>
      <c r="J14" s="9"/>
    </row>
    <row r="15" spans="1:10" ht="12.75" customHeight="1">
      <c r="A15" s="51" t="s">
        <v>23</v>
      </c>
      <c r="B15" s="94" t="s">
        <v>1</v>
      </c>
      <c r="C15" s="94"/>
      <c r="D15" s="71"/>
      <c r="E15" s="71"/>
      <c r="F15" s="71"/>
      <c r="G15" s="71" t="s">
        <v>1</v>
      </c>
      <c r="H15" s="71" t="s">
        <v>1</v>
      </c>
      <c r="I15" s="91"/>
      <c r="J15" s="9"/>
    </row>
    <row r="16" spans="1:10" ht="12.75" customHeight="1">
      <c r="A16" s="51" t="s">
        <v>24</v>
      </c>
      <c r="B16" s="94">
        <v>7676.308371173</v>
      </c>
      <c r="C16" s="94">
        <v>3647.841314303</v>
      </c>
      <c r="D16" s="94">
        <v>2441.50181053</v>
      </c>
      <c r="E16" s="94">
        <v>339.792398</v>
      </c>
      <c r="F16" s="94">
        <v>209.30284502</v>
      </c>
      <c r="G16" s="74">
        <f>F16-E16</f>
        <v>-130.48955297999998</v>
      </c>
      <c r="H16" s="74">
        <f>D16-C16</f>
        <v>-1206.3395037730002</v>
      </c>
      <c r="I16" s="91"/>
      <c r="J16" s="9"/>
    </row>
    <row r="17" spans="1:10" ht="12.75" customHeight="1">
      <c r="A17" s="113" t="s">
        <v>104</v>
      </c>
      <c r="B17" s="94" t="s">
        <v>1</v>
      </c>
      <c r="C17" s="94" t="s">
        <v>1</v>
      </c>
      <c r="D17" s="94" t="s">
        <v>1</v>
      </c>
      <c r="E17" s="94" t="s">
        <v>1</v>
      </c>
      <c r="F17" s="94" t="s">
        <v>1</v>
      </c>
      <c r="G17" s="94" t="s">
        <v>1</v>
      </c>
      <c r="H17" s="94" t="s">
        <v>1</v>
      </c>
      <c r="I17" s="91"/>
      <c r="J17" s="9"/>
    </row>
    <row r="18" spans="1:10" ht="12.75" customHeight="1">
      <c r="A18" s="46" t="s">
        <v>102</v>
      </c>
      <c r="B18" s="94">
        <v>680</v>
      </c>
      <c r="C18" s="94">
        <v>90</v>
      </c>
      <c r="D18" s="94" t="s">
        <v>1</v>
      </c>
      <c r="E18" s="94" t="s">
        <v>1</v>
      </c>
      <c r="F18" s="94" t="s">
        <v>1</v>
      </c>
      <c r="G18" s="94" t="s">
        <v>1</v>
      </c>
      <c r="H18" s="94">
        <f>-C18</f>
        <v>-90</v>
      </c>
      <c r="I18" s="91"/>
      <c r="J18" s="9"/>
    </row>
    <row r="19" spans="1:10" ht="12.75" customHeight="1">
      <c r="A19" s="46" t="s">
        <v>41</v>
      </c>
      <c r="B19" s="94">
        <v>4912.2</v>
      </c>
      <c r="C19" s="94">
        <v>880.5</v>
      </c>
      <c r="D19" s="94">
        <v>2593.2</v>
      </c>
      <c r="E19" s="94">
        <v>865.8</v>
      </c>
      <c r="F19" s="94">
        <v>1430</v>
      </c>
      <c r="G19" s="74">
        <f>F19-E19</f>
        <v>564.2</v>
      </c>
      <c r="H19" s="74">
        <f>D19-C19</f>
        <v>1712.6999999999998</v>
      </c>
      <c r="I19" s="72"/>
      <c r="J19" s="11"/>
    </row>
    <row r="20" spans="1:10" ht="12.75" customHeight="1">
      <c r="A20" s="46" t="s">
        <v>109</v>
      </c>
      <c r="B20" s="94" t="s">
        <v>1</v>
      </c>
      <c r="C20" s="94" t="s">
        <v>1</v>
      </c>
      <c r="D20" s="94">
        <v>432</v>
      </c>
      <c r="E20" s="94">
        <v>37</v>
      </c>
      <c r="F20" s="94">
        <v>300</v>
      </c>
      <c r="G20" s="74">
        <f>F20-E20</f>
        <v>263</v>
      </c>
      <c r="H20" s="74">
        <f>+D20</f>
        <v>432</v>
      </c>
      <c r="I20" s="72"/>
      <c r="J20" s="11"/>
    </row>
    <row r="21" spans="1:10" s="9" customFormat="1" ht="27" customHeight="1">
      <c r="A21" s="112" t="s">
        <v>100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101</v>
      </c>
      <c r="B22" s="94">
        <v>50242.80598</v>
      </c>
      <c r="C22" s="94">
        <v>5968.83772</v>
      </c>
      <c r="D22" s="71">
        <v>5423.8177</v>
      </c>
      <c r="E22" s="71">
        <v>360.6916</v>
      </c>
      <c r="F22" s="71">
        <v>554.2838</v>
      </c>
      <c r="G22" s="74">
        <f>F22-E22</f>
        <v>193.59220000000005</v>
      </c>
      <c r="H22" s="74">
        <f>D22-C22</f>
        <v>-545.0200200000008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4"/>
      <c r="H23" s="74"/>
      <c r="I23" s="102"/>
      <c r="J23" s="11"/>
    </row>
    <row r="24" spans="1:10" ht="26.25" customHeight="1">
      <c r="A24" s="46" t="s">
        <v>72</v>
      </c>
      <c r="B24" s="31">
        <v>2.64</v>
      </c>
      <c r="C24" s="31">
        <v>8.04</v>
      </c>
      <c r="D24" s="31">
        <v>2.96</v>
      </c>
      <c r="E24" s="31">
        <v>2.88</v>
      </c>
      <c r="F24" s="31">
        <v>2.96</v>
      </c>
      <c r="G24" s="74">
        <f>F24-E24</f>
        <v>0.08000000000000007</v>
      </c>
      <c r="H24" s="74">
        <f>D24-C24</f>
        <v>-5.079999999999999</v>
      </c>
      <c r="I24" s="102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7.53726173752973</v>
      </c>
      <c r="C26" s="31">
        <v>10.55</v>
      </c>
      <c r="D26" s="31">
        <v>3.24</v>
      </c>
      <c r="E26" s="31">
        <v>2.907083592317448</v>
      </c>
      <c r="F26" s="31">
        <v>2.9933111481892847</v>
      </c>
      <c r="G26" s="74">
        <f>F26-E26</f>
        <v>0.08622755587183661</v>
      </c>
      <c r="H26" s="74">
        <f>D26-C26</f>
        <v>-7.3100000000000005</v>
      </c>
      <c r="I26" s="32"/>
      <c r="J26" s="11"/>
    </row>
    <row r="27" spans="1:13" ht="12.75" customHeight="1">
      <c r="A27" s="46" t="s">
        <v>103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32"/>
      <c r="J27" s="11"/>
      <c r="M27" s="76"/>
    </row>
    <row r="28" spans="1:10" ht="26.25" customHeight="1">
      <c r="A28" s="46" t="s">
        <v>73</v>
      </c>
      <c r="B28" s="31">
        <v>3.168</v>
      </c>
      <c r="C28" s="31">
        <v>12.52</v>
      </c>
      <c r="D28" s="31">
        <v>3.48</v>
      </c>
      <c r="E28" s="31">
        <v>3.4656872256872258</v>
      </c>
      <c r="F28" s="31">
        <v>3.5417482517482517</v>
      </c>
      <c r="G28" s="74">
        <f>F28-E28</f>
        <v>0.07606102606102594</v>
      </c>
      <c r="H28" s="74">
        <f>D28-C28</f>
        <v>-9.04</v>
      </c>
      <c r="I28" s="32"/>
      <c r="J28" s="11"/>
    </row>
    <row r="29" spans="1:10" ht="27" customHeight="1">
      <c r="A29" s="46" t="s">
        <v>100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ht="15" customHeight="1"/>
    <row r="31" spans="1:2" ht="15" customHeight="1">
      <c r="A31" s="42" t="s">
        <v>94</v>
      </c>
      <c r="B31" s="1"/>
    </row>
    <row r="32" spans="1:7" s="6" customFormat="1" ht="12.75" customHeight="1">
      <c r="A32" s="5" t="s">
        <v>0</v>
      </c>
      <c r="B32" s="5"/>
      <c r="C32" s="7"/>
      <c r="D32" s="7"/>
      <c r="E32" s="7"/>
      <c r="F32" s="7"/>
      <c r="G32" s="7"/>
    </row>
    <row r="33" spans="1:8" ht="26.25" customHeight="1">
      <c r="A33" s="56"/>
      <c r="B33" s="54" t="s">
        <v>107</v>
      </c>
      <c r="C33" s="54" t="s">
        <v>111</v>
      </c>
      <c r="D33" s="54" t="s">
        <v>112</v>
      </c>
      <c r="E33" s="54">
        <v>41365</v>
      </c>
      <c r="F33" s="54">
        <v>41395</v>
      </c>
      <c r="G33" s="58" t="s">
        <v>2</v>
      </c>
      <c r="H33" s="58" t="s">
        <v>3</v>
      </c>
    </row>
    <row r="34" spans="1:9" ht="23.25" customHeight="1">
      <c r="A34" s="8" t="s">
        <v>13</v>
      </c>
      <c r="B34" s="121">
        <v>31200</v>
      </c>
      <c r="C34" s="121">
        <v>14000</v>
      </c>
      <c r="D34" s="121">
        <v>18400</v>
      </c>
      <c r="E34" s="121">
        <v>4000</v>
      </c>
      <c r="F34" s="121">
        <v>3300</v>
      </c>
      <c r="G34" s="74">
        <f>F34-E34</f>
        <v>-700</v>
      </c>
      <c r="H34" s="74">
        <f>D34-C34</f>
        <v>4400</v>
      </c>
      <c r="I34" s="9"/>
    </row>
    <row r="35" spans="1:11" ht="12.75" customHeight="1">
      <c r="A35" s="50" t="s">
        <v>31</v>
      </c>
      <c r="B35" s="118">
        <v>2050</v>
      </c>
      <c r="C35" s="118">
        <v>1550</v>
      </c>
      <c r="D35" s="118" t="s">
        <v>1</v>
      </c>
      <c r="E35" s="118" t="s">
        <v>1</v>
      </c>
      <c r="F35" s="118" t="s">
        <v>1</v>
      </c>
      <c r="G35" s="74" t="s">
        <v>1</v>
      </c>
      <c r="H35" s="74">
        <f>-C35</f>
        <v>-1550</v>
      </c>
      <c r="I35" s="9"/>
      <c r="K35" s="92"/>
    </row>
    <row r="36" spans="1:11" ht="12.75" customHeight="1">
      <c r="A36" s="50" t="s">
        <v>32</v>
      </c>
      <c r="B36" s="118">
        <v>3650</v>
      </c>
      <c r="C36" s="118">
        <v>2750</v>
      </c>
      <c r="D36" s="118" t="s">
        <v>1</v>
      </c>
      <c r="E36" s="118" t="s">
        <v>1</v>
      </c>
      <c r="F36" s="118" t="s">
        <v>1</v>
      </c>
      <c r="G36" s="74" t="s">
        <v>1</v>
      </c>
      <c r="H36" s="74">
        <f>-C36</f>
        <v>-2750</v>
      </c>
      <c r="I36" s="9"/>
      <c r="K36" s="92"/>
    </row>
    <row r="37" spans="1:11" ht="12.75" customHeight="1">
      <c r="A37" s="50" t="s">
        <v>33</v>
      </c>
      <c r="B37" s="118">
        <v>25500</v>
      </c>
      <c r="C37" s="118">
        <v>9700</v>
      </c>
      <c r="D37" s="118">
        <v>18400</v>
      </c>
      <c r="E37" s="118">
        <v>4000</v>
      </c>
      <c r="F37" s="118">
        <v>3300</v>
      </c>
      <c r="G37" s="74">
        <f>F37-E37</f>
        <v>-700</v>
      </c>
      <c r="H37" s="74">
        <f>D37-C37</f>
        <v>8700</v>
      </c>
      <c r="I37" s="9"/>
      <c r="K37" s="92"/>
    </row>
    <row r="38" spans="1:11" ht="12.75" customHeight="1" hidden="1">
      <c r="A38" s="50" t="s">
        <v>34</v>
      </c>
      <c r="B38" s="127"/>
      <c r="C38" s="127"/>
      <c r="D38" s="118"/>
      <c r="E38" s="118"/>
      <c r="F38" s="118"/>
      <c r="G38" s="74">
        <f>F38-E38</f>
        <v>0</v>
      </c>
      <c r="H38" s="74">
        <f>D38-C38</f>
        <v>0</v>
      </c>
      <c r="I38" s="9"/>
      <c r="K38" s="92"/>
    </row>
    <row r="39" spans="1:11" ht="12.75" customHeight="1" hidden="1">
      <c r="A39" s="50" t="s">
        <v>35</v>
      </c>
      <c r="B39" s="127"/>
      <c r="C39" s="127"/>
      <c r="D39" s="126"/>
      <c r="E39" s="126"/>
      <c r="F39" s="126"/>
      <c r="G39" s="74">
        <f>F39-E39</f>
        <v>0</v>
      </c>
      <c r="H39" s="74">
        <f>D39-C39</f>
        <v>0</v>
      </c>
      <c r="I39" s="9"/>
      <c r="K39" s="92"/>
    </row>
    <row r="40" spans="1:11" ht="12.75" customHeight="1">
      <c r="A40" s="8" t="s">
        <v>12</v>
      </c>
      <c r="B40" s="121">
        <v>41137.08</v>
      </c>
      <c r="C40" s="121">
        <v>17402.75</v>
      </c>
      <c r="D40" s="121">
        <v>21092.97</v>
      </c>
      <c r="E40" s="121">
        <v>4511.5</v>
      </c>
      <c r="F40" s="121">
        <v>3516.1</v>
      </c>
      <c r="G40" s="74">
        <f>F40-E40</f>
        <v>-995.4000000000001</v>
      </c>
      <c r="H40" s="74">
        <f>D40-C40</f>
        <v>3690.220000000001</v>
      </c>
      <c r="I40" s="9"/>
      <c r="K40" s="92"/>
    </row>
    <row r="41" spans="1:11" ht="12.75" customHeight="1">
      <c r="A41" s="50" t="s">
        <v>31</v>
      </c>
      <c r="B41" s="118">
        <v>1691.65</v>
      </c>
      <c r="C41" s="118">
        <v>1471.65</v>
      </c>
      <c r="D41" s="118" t="s">
        <v>1</v>
      </c>
      <c r="E41" s="118" t="s">
        <v>1</v>
      </c>
      <c r="F41" s="118" t="s">
        <v>1</v>
      </c>
      <c r="G41" s="74" t="s">
        <v>1</v>
      </c>
      <c r="H41" s="74">
        <f>-C41</f>
        <v>-1471.65</v>
      </c>
      <c r="I41" s="9"/>
      <c r="K41" s="92"/>
    </row>
    <row r="42" spans="1:11" ht="12.75" customHeight="1">
      <c r="A42" s="50" t="s">
        <v>32</v>
      </c>
      <c r="B42" s="118">
        <v>3413.92</v>
      </c>
      <c r="C42" s="118">
        <v>2704.51</v>
      </c>
      <c r="D42" s="118" t="s">
        <v>1</v>
      </c>
      <c r="E42" s="118" t="s">
        <v>1</v>
      </c>
      <c r="F42" s="118" t="s">
        <v>1</v>
      </c>
      <c r="G42" s="74" t="s">
        <v>1</v>
      </c>
      <c r="H42" s="74">
        <f>-C42</f>
        <v>-2704.51</v>
      </c>
      <c r="I42" s="9"/>
      <c r="K42" s="92"/>
    </row>
    <row r="43" spans="1:11" ht="12.75" customHeight="1">
      <c r="A43" s="50" t="s">
        <v>33</v>
      </c>
      <c r="B43" s="118">
        <v>36031.51</v>
      </c>
      <c r="C43" s="118">
        <v>13226.59</v>
      </c>
      <c r="D43" s="118">
        <v>21092.97</v>
      </c>
      <c r="E43" s="118">
        <v>4511.5</v>
      </c>
      <c r="F43" s="118">
        <v>3516.1</v>
      </c>
      <c r="G43" s="74">
        <f>F43-E43</f>
        <v>-995.4000000000001</v>
      </c>
      <c r="H43" s="74">
        <f>D43-C43</f>
        <v>7866.380000000001</v>
      </c>
      <c r="I43" s="9"/>
      <c r="K43" s="92"/>
    </row>
    <row r="44" spans="1:11" ht="12.75" customHeight="1" hidden="1">
      <c r="A44" s="50" t="s">
        <v>34</v>
      </c>
      <c r="B44" s="127"/>
      <c r="C44" s="127"/>
      <c r="D44" s="126"/>
      <c r="E44" s="126"/>
      <c r="F44" s="126"/>
      <c r="G44" s="74">
        <f>F44-E44</f>
        <v>0</v>
      </c>
      <c r="H44" s="74">
        <f>D44-C44</f>
        <v>0</v>
      </c>
      <c r="I44" s="9"/>
      <c r="J44" s="2">
        <v>7421</v>
      </c>
      <c r="K44" s="92"/>
    </row>
    <row r="45" spans="1:11" ht="12.75" customHeight="1" hidden="1">
      <c r="A45" s="50" t="s">
        <v>35</v>
      </c>
      <c r="B45" s="127"/>
      <c r="C45" s="127"/>
      <c r="D45" s="126"/>
      <c r="E45" s="126"/>
      <c r="F45" s="126"/>
      <c r="G45" s="74">
        <f>F45-E45</f>
        <v>0</v>
      </c>
      <c r="H45" s="74">
        <f>D45-C45</f>
        <v>0</v>
      </c>
      <c r="I45" s="9"/>
      <c r="K45" s="92"/>
    </row>
    <row r="46" spans="1:11" ht="12.75" customHeight="1">
      <c r="A46" s="8" t="s">
        <v>14</v>
      </c>
      <c r="B46" s="121">
        <v>28547.71</v>
      </c>
      <c r="C46" s="121">
        <v>13414.06</v>
      </c>
      <c r="D46" s="121">
        <v>17499.6</v>
      </c>
      <c r="E46" s="121">
        <v>3774</v>
      </c>
      <c r="F46" s="121">
        <v>3073</v>
      </c>
      <c r="G46" s="74">
        <f>F46-E46</f>
        <v>-701</v>
      </c>
      <c r="H46" s="74">
        <f>D46-C46</f>
        <v>4085.539999999999</v>
      </c>
      <c r="K46" s="92"/>
    </row>
    <row r="47" spans="1:11" ht="12.75" customHeight="1">
      <c r="A47" s="50" t="s">
        <v>31</v>
      </c>
      <c r="B47" s="118">
        <v>1347.8</v>
      </c>
      <c r="C47" s="118">
        <v>1127.8</v>
      </c>
      <c r="D47" s="118" t="s">
        <v>1</v>
      </c>
      <c r="E47" s="118" t="s">
        <v>1</v>
      </c>
      <c r="F47" s="118" t="s">
        <v>1</v>
      </c>
      <c r="G47" s="74" t="s">
        <v>1</v>
      </c>
      <c r="H47" s="74">
        <f>-C47</f>
        <v>-1127.8</v>
      </c>
      <c r="K47" s="92"/>
    </row>
    <row r="48" spans="1:11" ht="12.75" customHeight="1">
      <c r="A48" s="50" t="s">
        <v>32</v>
      </c>
      <c r="B48" s="118">
        <v>2608.81</v>
      </c>
      <c r="C48" s="118">
        <v>2017.81</v>
      </c>
      <c r="D48" s="118" t="s">
        <v>1</v>
      </c>
      <c r="E48" s="118" t="s">
        <v>1</v>
      </c>
      <c r="F48" s="118" t="s">
        <v>1</v>
      </c>
      <c r="G48" s="74" t="s">
        <v>1</v>
      </c>
      <c r="H48" s="74">
        <f>-C48</f>
        <v>-2017.81</v>
      </c>
      <c r="K48" s="92"/>
    </row>
    <row r="49" spans="1:11" ht="12.75" customHeight="1">
      <c r="A49" s="50" t="s">
        <v>33</v>
      </c>
      <c r="B49" s="118">
        <v>24591.1</v>
      </c>
      <c r="C49" s="118">
        <v>10268.45</v>
      </c>
      <c r="D49" s="118">
        <v>17499.6</v>
      </c>
      <c r="E49" s="118">
        <v>3774</v>
      </c>
      <c r="F49" s="118">
        <v>3073</v>
      </c>
      <c r="G49" s="74">
        <f>F49-E49</f>
        <v>-701</v>
      </c>
      <c r="H49" s="74">
        <f>D49-C49</f>
        <v>7231.149999999998</v>
      </c>
      <c r="K49" s="92"/>
    </row>
    <row r="50" spans="1:11" ht="12.75" customHeight="1" hidden="1">
      <c r="A50" s="50" t="s">
        <v>34</v>
      </c>
      <c r="B50" s="127"/>
      <c r="C50" s="127"/>
      <c r="D50" s="126"/>
      <c r="E50" s="126"/>
      <c r="F50" s="126"/>
      <c r="G50" s="74">
        <f>F50-E50</f>
        <v>0</v>
      </c>
      <c r="H50" s="74">
        <f>D50-C50</f>
        <v>0</v>
      </c>
      <c r="K50" s="92"/>
    </row>
    <row r="51" spans="1:11" ht="12.75" customHeight="1" hidden="1">
      <c r="A51" s="50" t="s">
        <v>35</v>
      </c>
      <c r="B51" s="127"/>
      <c r="C51" s="127"/>
      <c r="D51" s="126"/>
      <c r="E51" s="126"/>
      <c r="F51" s="126"/>
      <c r="G51" s="74">
        <f>F51-E51</f>
        <v>0</v>
      </c>
      <c r="H51" s="74">
        <f>D51-C51</f>
        <v>0</v>
      </c>
      <c r="K51" s="92"/>
    </row>
    <row r="52" spans="1:11" ht="23.25" customHeight="1">
      <c r="A52" s="8" t="s">
        <v>15</v>
      </c>
      <c r="B52" s="121">
        <v>6.31</v>
      </c>
      <c r="C52" s="121">
        <v>8.91</v>
      </c>
      <c r="D52" s="121">
        <v>2.94</v>
      </c>
      <c r="E52" s="121">
        <v>2.9</v>
      </c>
      <c r="F52" s="121">
        <v>2.96</v>
      </c>
      <c r="G52" s="74">
        <f>F52-E52</f>
        <v>0.06000000000000005</v>
      </c>
      <c r="H52" s="74">
        <f>D52-C52</f>
        <v>-5.970000000000001</v>
      </c>
      <c r="J52" s="66"/>
      <c r="K52" s="92"/>
    </row>
    <row r="53" spans="1:11" ht="12" customHeight="1">
      <c r="A53" s="50" t="s">
        <v>31</v>
      </c>
      <c r="B53" s="126">
        <v>5.57</v>
      </c>
      <c r="C53" s="126">
        <v>5.74</v>
      </c>
      <c r="D53" s="118" t="s">
        <v>1</v>
      </c>
      <c r="E53" s="118" t="s">
        <v>1</v>
      </c>
      <c r="F53" s="118" t="s">
        <v>1</v>
      </c>
      <c r="G53" s="74" t="s">
        <v>1</v>
      </c>
      <c r="H53" s="74">
        <f>-C53</f>
        <v>-5.74</v>
      </c>
      <c r="J53" s="66"/>
      <c r="K53" s="92"/>
    </row>
    <row r="54" spans="1:11" ht="12" customHeight="1">
      <c r="A54" s="50" t="s">
        <v>32</v>
      </c>
      <c r="B54" s="126">
        <v>6.25</v>
      </c>
      <c r="C54" s="126">
        <v>7.1</v>
      </c>
      <c r="D54" s="118" t="s">
        <v>1</v>
      </c>
      <c r="E54" s="118" t="s">
        <v>1</v>
      </c>
      <c r="F54" s="118" t="s">
        <v>1</v>
      </c>
      <c r="G54" s="74" t="s">
        <v>1</v>
      </c>
      <c r="H54" s="74">
        <f>-C54</f>
        <v>-7.1</v>
      </c>
      <c r="J54" s="66"/>
      <c r="K54" s="92"/>
    </row>
    <row r="55" spans="1:11" ht="12" customHeight="1">
      <c r="A55" s="50" t="s">
        <v>33</v>
      </c>
      <c r="B55" s="118">
        <v>6.65</v>
      </c>
      <c r="C55" s="118">
        <v>9.75</v>
      </c>
      <c r="D55" s="118">
        <v>2.94</v>
      </c>
      <c r="E55" s="118">
        <v>2.9</v>
      </c>
      <c r="F55" s="118">
        <v>2.96</v>
      </c>
      <c r="G55" s="74">
        <f>F55-E55</f>
        <v>0.06000000000000005</v>
      </c>
      <c r="H55" s="74">
        <f>D55-C55</f>
        <v>-6.8100000000000005</v>
      </c>
      <c r="J55" s="66"/>
      <c r="K55" s="92"/>
    </row>
    <row r="56" spans="1:11" ht="12" customHeight="1" hidden="1">
      <c r="A56" s="50" t="s">
        <v>34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74">
        <f>F56-E56</f>
        <v>0</v>
      </c>
      <c r="H56" s="74">
        <f>G56-F56</f>
        <v>0</v>
      </c>
      <c r="J56" s="66"/>
      <c r="K56" s="92"/>
    </row>
    <row r="57" spans="1:8" ht="12" customHeight="1" hidden="1">
      <c r="A57" s="50" t="s">
        <v>35</v>
      </c>
      <c r="B57" s="89">
        <v>0</v>
      </c>
      <c r="C57" s="89">
        <v>0</v>
      </c>
      <c r="D57" s="89">
        <v>0</v>
      </c>
      <c r="E57" s="89">
        <v>0</v>
      </c>
      <c r="F57" s="89">
        <v>0</v>
      </c>
      <c r="G57" s="74">
        <f>F57-E57</f>
        <v>0</v>
      </c>
      <c r="H57" s="74">
        <f>G57-F57</f>
        <v>0</v>
      </c>
    </row>
    <row r="58" ht="13.5" customHeight="1">
      <c r="E58" s="9"/>
    </row>
    <row r="60" spans="1:2" ht="12.75">
      <c r="A60" s="42"/>
      <c r="B60" s="1"/>
    </row>
    <row r="61" spans="1:8" ht="11.25">
      <c r="A61" s="5"/>
      <c r="B61" s="5"/>
      <c r="C61" s="7"/>
      <c r="D61" s="7"/>
      <c r="E61" s="7"/>
      <c r="F61" s="7"/>
      <c r="G61" s="7"/>
      <c r="H61" s="6"/>
    </row>
    <row r="62" spans="1:8" s="4" customFormat="1" ht="11.25">
      <c r="A62" s="140"/>
      <c r="B62" s="141"/>
      <c r="C62" s="141"/>
      <c r="D62" s="141"/>
      <c r="E62" s="141"/>
      <c r="F62" s="141"/>
      <c r="G62" s="44"/>
      <c r="H62" s="44"/>
    </row>
    <row r="63" spans="1:8" ht="11.25">
      <c r="A63" s="64"/>
      <c r="B63" s="121"/>
      <c r="C63" s="121"/>
      <c r="D63" s="121"/>
      <c r="E63" s="121"/>
      <c r="F63" s="121"/>
      <c r="G63" s="74"/>
      <c r="H63" s="74"/>
    </row>
    <row r="64" spans="1:8" ht="11.25">
      <c r="A64" s="65"/>
      <c r="B64" s="118"/>
      <c r="C64" s="118"/>
      <c r="D64" s="118"/>
      <c r="E64" s="118"/>
      <c r="F64" s="118"/>
      <c r="G64" s="74"/>
      <c r="H64" s="74"/>
    </row>
    <row r="65" spans="1:8" ht="11.25">
      <c r="A65" s="65"/>
      <c r="B65" s="118"/>
      <c r="C65" s="118"/>
      <c r="D65" s="118"/>
      <c r="E65" s="118"/>
      <c r="F65" s="118"/>
      <c r="G65" s="74"/>
      <c r="H65" s="74"/>
    </row>
    <row r="66" spans="1:8" ht="11.25">
      <c r="A66" s="65"/>
      <c r="B66" s="118"/>
      <c r="C66" s="118"/>
      <c r="D66" s="118"/>
      <c r="E66" s="118"/>
      <c r="F66" s="118"/>
      <c r="G66" s="74"/>
      <c r="H66" s="74"/>
    </row>
    <row r="67" spans="1:8" ht="11.25">
      <c r="A67" s="65"/>
      <c r="B67" s="118"/>
      <c r="C67" s="118"/>
      <c r="D67" s="118"/>
      <c r="E67" s="118"/>
      <c r="F67" s="118"/>
      <c r="G67" s="74"/>
      <c r="H67" s="74"/>
    </row>
    <row r="68" spans="1:8" ht="11.25">
      <c r="A68" s="65"/>
      <c r="B68" s="118"/>
      <c r="C68" s="118"/>
      <c r="D68" s="118"/>
      <c r="E68" s="118"/>
      <c r="F68" s="118"/>
      <c r="G68" s="74"/>
      <c r="H68" s="74"/>
    </row>
    <row r="69" spans="1:8" ht="11.25">
      <c r="A69" s="64"/>
      <c r="B69" s="121"/>
      <c r="C69" s="121"/>
      <c r="D69" s="121"/>
      <c r="E69" s="121"/>
      <c r="F69" s="121"/>
      <c r="G69" s="74"/>
      <c r="H69" s="74"/>
    </row>
    <row r="70" spans="1:8" ht="11.25">
      <c r="A70" s="65"/>
      <c r="B70" s="118"/>
      <c r="C70" s="118"/>
      <c r="D70" s="118"/>
      <c r="E70" s="118"/>
      <c r="F70" s="118"/>
      <c r="G70" s="74"/>
      <c r="H70" s="74"/>
    </row>
    <row r="71" spans="1:8" ht="11.25">
      <c r="A71" s="65"/>
      <c r="B71" s="118"/>
      <c r="C71" s="118"/>
      <c r="D71" s="118"/>
      <c r="E71" s="118"/>
      <c r="F71" s="118"/>
      <c r="G71" s="74"/>
      <c r="H71" s="74"/>
    </row>
    <row r="72" spans="1:8" ht="11.25">
      <c r="A72" s="134"/>
      <c r="B72" s="118"/>
      <c r="C72" s="118"/>
      <c r="D72" s="118"/>
      <c r="E72" s="118"/>
      <c r="F72" s="118"/>
      <c r="G72" s="74"/>
      <c r="H72" s="74"/>
    </row>
    <row r="73" spans="1:8" ht="11.25">
      <c r="A73" s="134"/>
      <c r="B73" s="118"/>
      <c r="C73" s="118"/>
      <c r="D73" s="118"/>
      <c r="E73" s="118"/>
      <c r="F73" s="118"/>
      <c r="G73" s="74"/>
      <c r="H73" s="74"/>
    </row>
    <row r="74" spans="1:8" ht="11.25">
      <c r="A74" s="134"/>
      <c r="B74" s="118"/>
      <c r="C74" s="118"/>
      <c r="D74" s="118"/>
      <c r="E74" s="118"/>
      <c r="F74" s="118"/>
      <c r="G74" s="74"/>
      <c r="H74" s="74"/>
    </row>
    <row r="75" spans="1:8" ht="11.25">
      <c r="A75" s="119"/>
      <c r="B75" s="121"/>
      <c r="C75" s="121"/>
      <c r="D75" s="121"/>
      <c r="E75" s="121"/>
      <c r="F75" s="121"/>
      <c r="G75" s="74"/>
      <c r="H75" s="74"/>
    </row>
    <row r="76" spans="1:8" ht="11.25">
      <c r="A76" s="65"/>
      <c r="B76" s="118"/>
      <c r="C76" s="118"/>
      <c r="D76" s="118"/>
      <c r="E76" s="118"/>
      <c r="F76" s="118"/>
      <c r="G76" s="74"/>
      <c r="H76" s="74"/>
    </row>
    <row r="77" spans="1:8" ht="11.25">
      <c r="A77" s="65"/>
      <c r="B77" s="118"/>
      <c r="C77" s="118"/>
      <c r="D77" s="118"/>
      <c r="E77" s="118"/>
      <c r="F77" s="118"/>
      <c r="G77" s="74"/>
      <c r="H77" s="74"/>
    </row>
    <row r="78" spans="1:8" ht="11.25">
      <c r="A78" s="134"/>
      <c r="B78" s="118"/>
      <c r="C78" s="118"/>
      <c r="D78" s="118"/>
      <c r="E78" s="118"/>
      <c r="F78" s="118"/>
      <c r="G78" s="74"/>
      <c r="H78" s="74"/>
    </row>
    <row r="79" spans="1:8" ht="11.25">
      <c r="A79" s="134"/>
      <c r="B79" s="118"/>
      <c r="C79" s="118"/>
      <c r="D79" s="118"/>
      <c r="E79" s="118"/>
      <c r="F79" s="118"/>
      <c r="G79" s="74"/>
      <c r="H79" s="74"/>
    </row>
    <row r="80" spans="1:8" ht="11.25">
      <c r="A80" s="134"/>
      <c r="B80" s="118"/>
      <c r="C80" s="118"/>
      <c r="D80" s="118"/>
      <c r="E80" s="118"/>
      <c r="F80" s="118"/>
      <c r="G80" s="74"/>
      <c r="H80" s="74"/>
    </row>
    <row r="81" spans="1:8" ht="11.25">
      <c r="A81" s="119"/>
      <c r="B81" s="121"/>
      <c r="C81" s="121"/>
      <c r="D81" s="121"/>
      <c r="E81" s="121"/>
      <c r="F81" s="121"/>
      <c r="G81" s="74"/>
      <c r="H81" s="74"/>
    </row>
    <row r="82" spans="1:8" ht="11.25">
      <c r="A82" s="65"/>
      <c r="B82" s="118"/>
      <c r="C82" s="118"/>
      <c r="D82" s="118"/>
      <c r="E82" s="118"/>
      <c r="F82" s="118"/>
      <c r="G82" s="74"/>
      <c r="H82" s="74"/>
    </row>
    <row r="83" spans="1:8" ht="11.25">
      <c r="A83" s="65"/>
      <c r="B83" s="118"/>
      <c r="C83" s="118"/>
      <c r="D83" s="118"/>
      <c r="E83" s="118"/>
      <c r="F83" s="118"/>
      <c r="G83" s="74"/>
      <c r="H83" s="74"/>
    </row>
    <row r="84" spans="1:8" ht="11.25">
      <c r="A84" s="65"/>
      <c r="B84" s="118"/>
      <c r="C84" s="118"/>
      <c r="D84" s="118"/>
      <c r="E84" s="118"/>
      <c r="F84" s="118"/>
      <c r="G84" s="74"/>
      <c r="H84" s="74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56" sqref="J5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107</v>
      </c>
      <c r="C3" s="54" t="s">
        <v>111</v>
      </c>
      <c r="D3" s="54" t="s">
        <v>112</v>
      </c>
      <c r="E3" s="54">
        <v>41365</v>
      </c>
      <c r="F3" s="54">
        <v>41395</v>
      </c>
      <c r="G3" s="58" t="s">
        <v>2</v>
      </c>
      <c r="H3" s="58" t="s">
        <v>3</v>
      </c>
    </row>
    <row r="4" spans="1:14" ht="12.75" customHeight="1">
      <c r="A4" s="64" t="s">
        <v>65</v>
      </c>
      <c r="B4" s="121">
        <v>4883</v>
      </c>
      <c r="C4" s="121">
        <v>2116</v>
      </c>
      <c r="D4" s="121">
        <v>2862.5</v>
      </c>
      <c r="E4" s="121">
        <v>460</v>
      </c>
      <c r="F4" s="121">
        <v>825</v>
      </c>
      <c r="G4" s="74">
        <f>F4-E4</f>
        <v>365</v>
      </c>
      <c r="H4" s="74">
        <f>+D4-C4</f>
        <v>746.5</v>
      </c>
      <c r="I4" s="9"/>
      <c r="L4" s="93"/>
      <c r="M4" s="93"/>
      <c r="N4" s="93"/>
    </row>
    <row r="5" spans="1:14" ht="12.75" customHeight="1">
      <c r="A5" s="65" t="s">
        <v>10</v>
      </c>
      <c r="B5" s="118">
        <v>495</v>
      </c>
      <c r="C5" s="118">
        <v>284</v>
      </c>
      <c r="D5" s="118">
        <v>130</v>
      </c>
      <c r="E5" s="118">
        <v>20</v>
      </c>
      <c r="F5" s="118">
        <v>40</v>
      </c>
      <c r="G5" s="74">
        <f aca="true" t="shared" si="0" ref="G5:G27">F5-E5</f>
        <v>20</v>
      </c>
      <c r="H5" s="74">
        <f aca="true" t="shared" si="1" ref="H5:H25">+D5-C5</f>
        <v>-154</v>
      </c>
      <c r="I5" s="122"/>
      <c r="L5" s="93"/>
      <c r="M5" s="93"/>
      <c r="N5" s="93"/>
    </row>
    <row r="6" spans="1:14" ht="12.75" customHeight="1">
      <c r="A6" s="65" t="s">
        <v>36</v>
      </c>
      <c r="B6" s="118">
        <v>1225</v>
      </c>
      <c r="C6" s="118">
        <v>454</v>
      </c>
      <c r="D6" s="118">
        <v>767.5</v>
      </c>
      <c r="E6" s="118">
        <v>110</v>
      </c>
      <c r="F6" s="118">
        <v>180</v>
      </c>
      <c r="G6" s="74">
        <f t="shared" si="0"/>
        <v>70</v>
      </c>
      <c r="H6" s="74">
        <f t="shared" si="1"/>
        <v>313.5</v>
      </c>
      <c r="I6" s="122"/>
      <c r="L6" s="93"/>
      <c r="M6" s="93"/>
      <c r="N6" s="93"/>
    </row>
    <row r="7" spans="1:14" ht="12.75" customHeight="1">
      <c r="A7" s="65" t="s">
        <v>11</v>
      </c>
      <c r="B7" s="118">
        <v>3163</v>
      </c>
      <c r="C7" s="118">
        <v>1378</v>
      </c>
      <c r="D7" s="118">
        <v>1965</v>
      </c>
      <c r="E7" s="118">
        <v>330</v>
      </c>
      <c r="F7" s="118">
        <v>605</v>
      </c>
      <c r="G7" s="74">
        <f t="shared" si="0"/>
        <v>275</v>
      </c>
      <c r="H7" s="74">
        <f t="shared" si="1"/>
        <v>587</v>
      </c>
      <c r="I7" s="122"/>
      <c r="L7" s="93"/>
      <c r="M7" s="93"/>
      <c r="N7" s="93"/>
    </row>
    <row r="8" spans="1:14" ht="13.5" customHeight="1" hidden="1">
      <c r="A8" s="65" t="s">
        <v>37</v>
      </c>
      <c r="B8" s="118"/>
      <c r="C8" s="118"/>
      <c r="D8" s="118"/>
      <c r="E8" s="118"/>
      <c r="F8" s="118"/>
      <c r="G8" s="74">
        <f t="shared" si="0"/>
        <v>0</v>
      </c>
      <c r="H8" s="74">
        <f t="shared" si="1"/>
        <v>0</v>
      </c>
      <c r="I8" s="122"/>
      <c r="L8" s="93"/>
      <c r="M8" s="93"/>
      <c r="N8" s="93"/>
    </row>
    <row r="9" spans="1:14" ht="12.75" customHeight="1" hidden="1">
      <c r="A9" s="65" t="s">
        <v>38</v>
      </c>
      <c r="B9" s="118"/>
      <c r="C9" s="118"/>
      <c r="D9" s="118"/>
      <c r="E9" s="118"/>
      <c r="F9" s="118"/>
      <c r="G9" s="74">
        <f t="shared" si="0"/>
        <v>0</v>
      </c>
      <c r="H9" s="74">
        <f t="shared" si="1"/>
        <v>0</v>
      </c>
      <c r="I9" s="122"/>
      <c r="L9" s="93"/>
      <c r="M9" s="93"/>
      <c r="N9" s="93"/>
    </row>
    <row r="10" spans="1:14" ht="12.75" customHeight="1">
      <c r="A10" s="64" t="s">
        <v>67</v>
      </c>
      <c r="B10" s="121">
        <v>9850.766</v>
      </c>
      <c r="C10" s="121">
        <v>4610.158</v>
      </c>
      <c r="D10" s="121">
        <v>4536.021</v>
      </c>
      <c r="E10" s="121">
        <v>823.951</v>
      </c>
      <c r="F10" s="121">
        <v>1259.64</v>
      </c>
      <c r="G10" s="74">
        <f t="shared" si="0"/>
        <v>435.6890000000001</v>
      </c>
      <c r="H10" s="74">
        <f t="shared" si="1"/>
        <v>-74.13700000000063</v>
      </c>
      <c r="L10" s="93"/>
      <c r="M10" s="93"/>
      <c r="N10" s="93"/>
    </row>
    <row r="11" spans="1:14" ht="12.75" customHeight="1">
      <c r="A11" s="65" t="s">
        <v>10</v>
      </c>
      <c r="B11" s="118">
        <v>447.224</v>
      </c>
      <c r="C11" s="118">
        <v>225.569</v>
      </c>
      <c r="D11" s="118">
        <v>238.5</v>
      </c>
      <c r="E11" s="118">
        <v>49.3</v>
      </c>
      <c r="F11" s="118">
        <v>45</v>
      </c>
      <c r="G11" s="74">
        <f t="shared" si="0"/>
        <v>-4.299999999999997</v>
      </c>
      <c r="H11" s="74">
        <f t="shared" si="1"/>
        <v>12.931000000000012</v>
      </c>
      <c r="I11" s="9"/>
      <c r="L11" s="93"/>
      <c r="M11" s="93"/>
      <c r="N11" s="93"/>
    </row>
    <row r="12" spans="1:14" ht="12.75" customHeight="1">
      <c r="A12" s="65" t="s">
        <v>36</v>
      </c>
      <c r="B12" s="118">
        <v>2817.152</v>
      </c>
      <c r="C12" s="118">
        <v>1348.85</v>
      </c>
      <c r="D12" s="118">
        <v>1246.77</v>
      </c>
      <c r="E12" s="118">
        <v>277.03</v>
      </c>
      <c r="F12" s="118">
        <v>240.5</v>
      </c>
      <c r="G12" s="74">
        <f t="shared" si="0"/>
        <v>-36.52999999999997</v>
      </c>
      <c r="H12" s="74">
        <f t="shared" si="1"/>
        <v>-102.07999999999993</v>
      </c>
      <c r="I12" s="9"/>
      <c r="L12" s="93"/>
      <c r="M12" s="93"/>
      <c r="N12" s="93"/>
    </row>
    <row r="13" spans="1:14" ht="12.75" customHeight="1">
      <c r="A13" s="134" t="s">
        <v>11</v>
      </c>
      <c r="B13" s="118">
        <v>6586.39</v>
      </c>
      <c r="C13" s="118">
        <v>3035.737</v>
      </c>
      <c r="D13" s="118">
        <v>3050.751</v>
      </c>
      <c r="E13" s="118">
        <v>497.62</v>
      </c>
      <c r="F13" s="118">
        <v>974.14</v>
      </c>
      <c r="G13" s="74">
        <f t="shared" si="0"/>
        <v>476.52</v>
      </c>
      <c r="H13" s="74">
        <f t="shared" si="1"/>
        <v>15.014000000000124</v>
      </c>
      <c r="I13" s="9"/>
      <c r="L13" s="93"/>
      <c r="M13" s="93"/>
      <c r="N13" s="93"/>
    </row>
    <row r="14" spans="1:14" ht="12.75" customHeight="1" hidden="1">
      <c r="A14" s="134" t="s">
        <v>37</v>
      </c>
      <c r="B14" s="118"/>
      <c r="C14" s="118"/>
      <c r="D14" s="118"/>
      <c r="E14" s="118"/>
      <c r="F14" s="118"/>
      <c r="G14" s="74">
        <f t="shared" si="0"/>
        <v>0</v>
      </c>
      <c r="H14" s="74">
        <f t="shared" si="1"/>
        <v>0</v>
      </c>
      <c r="I14" s="9"/>
      <c r="L14" s="93"/>
      <c r="M14" s="93"/>
      <c r="N14" s="93"/>
    </row>
    <row r="15" spans="1:14" ht="12.75" customHeight="1" hidden="1">
      <c r="A15" s="134" t="s">
        <v>38</v>
      </c>
      <c r="B15" s="118"/>
      <c r="C15" s="118"/>
      <c r="D15" s="118"/>
      <c r="E15" s="118"/>
      <c r="F15" s="118"/>
      <c r="G15" s="74">
        <f t="shared" si="0"/>
        <v>0</v>
      </c>
      <c r="H15" s="74">
        <f t="shared" si="1"/>
        <v>0</v>
      </c>
      <c r="I15" s="9"/>
      <c r="L15" s="93"/>
      <c r="M15" s="93"/>
      <c r="N15" s="93"/>
    </row>
    <row r="16" spans="1:14" ht="12.75" customHeight="1">
      <c r="A16" s="119" t="s">
        <v>68</v>
      </c>
      <c r="B16" s="121">
        <v>4762.715</v>
      </c>
      <c r="C16" s="121">
        <v>2043.765</v>
      </c>
      <c r="D16" s="121">
        <v>2855.23</v>
      </c>
      <c r="E16" s="121">
        <v>460.75</v>
      </c>
      <c r="F16" s="121">
        <v>772.82</v>
      </c>
      <c r="G16" s="74">
        <f t="shared" si="0"/>
        <v>312.07000000000005</v>
      </c>
      <c r="H16" s="74">
        <f t="shared" si="1"/>
        <v>811.4649999999999</v>
      </c>
      <c r="L16" s="93"/>
      <c r="M16" s="93"/>
      <c r="N16" s="93"/>
    </row>
    <row r="17" spans="1:14" ht="12.75" customHeight="1">
      <c r="A17" s="65" t="s">
        <v>10</v>
      </c>
      <c r="B17" s="118">
        <v>225.915</v>
      </c>
      <c r="C17" s="118">
        <v>111.315</v>
      </c>
      <c r="D17" s="118">
        <v>116.75</v>
      </c>
      <c r="E17" s="118">
        <v>22.5</v>
      </c>
      <c r="F17" s="118">
        <v>28</v>
      </c>
      <c r="G17" s="74">
        <f t="shared" si="0"/>
        <v>5.5</v>
      </c>
      <c r="H17" s="74">
        <f t="shared" si="1"/>
        <v>5.435000000000002</v>
      </c>
      <c r="L17" s="93"/>
      <c r="M17" s="93"/>
      <c r="N17" s="93"/>
    </row>
    <row r="18" spans="1:14" ht="12.75" customHeight="1">
      <c r="A18" s="65" t="s">
        <v>36</v>
      </c>
      <c r="B18" s="118">
        <v>1226.01</v>
      </c>
      <c r="C18" s="118">
        <v>414</v>
      </c>
      <c r="D18" s="118">
        <v>814.83</v>
      </c>
      <c r="E18" s="118">
        <v>118.25</v>
      </c>
      <c r="F18" s="118">
        <v>180</v>
      </c>
      <c r="G18" s="74">
        <f t="shared" si="0"/>
        <v>61.75</v>
      </c>
      <c r="H18" s="74">
        <f t="shared" si="1"/>
        <v>400.83000000000004</v>
      </c>
      <c r="J18" s="131"/>
      <c r="L18" s="93"/>
      <c r="M18" s="93"/>
      <c r="N18" s="93"/>
    </row>
    <row r="19" spans="1:14" ht="12.75" customHeight="1">
      <c r="A19" s="134" t="s">
        <v>11</v>
      </c>
      <c r="B19" s="118">
        <v>3310.79</v>
      </c>
      <c r="C19" s="118">
        <v>1518.45</v>
      </c>
      <c r="D19" s="118">
        <v>1923.65</v>
      </c>
      <c r="E19" s="118">
        <v>320</v>
      </c>
      <c r="F19" s="118">
        <v>564.82</v>
      </c>
      <c r="G19" s="74">
        <f t="shared" si="0"/>
        <v>244.82000000000005</v>
      </c>
      <c r="H19" s="74">
        <f t="shared" si="1"/>
        <v>405.20000000000005</v>
      </c>
      <c r="L19" s="93"/>
      <c r="M19" s="93"/>
      <c r="N19" s="93"/>
    </row>
    <row r="20" spans="1:14" ht="12.75" customHeight="1" hidden="1">
      <c r="A20" s="134" t="s">
        <v>37</v>
      </c>
      <c r="B20" s="118"/>
      <c r="C20" s="118"/>
      <c r="D20" s="118"/>
      <c r="E20" s="118"/>
      <c r="F20" s="118"/>
      <c r="G20" s="74">
        <f t="shared" si="0"/>
        <v>0</v>
      </c>
      <c r="H20" s="74">
        <f t="shared" si="1"/>
        <v>0</v>
      </c>
      <c r="L20" s="93"/>
      <c r="M20" s="93"/>
      <c r="N20" s="93"/>
    </row>
    <row r="21" spans="1:14" ht="12.75" customHeight="1" hidden="1">
      <c r="A21" s="134" t="s">
        <v>38</v>
      </c>
      <c r="B21" s="118"/>
      <c r="C21" s="118"/>
      <c r="D21" s="118"/>
      <c r="E21" s="118"/>
      <c r="F21" s="118"/>
      <c r="G21" s="74">
        <f t="shared" si="0"/>
        <v>0</v>
      </c>
      <c r="H21" s="74">
        <f t="shared" si="1"/>
        <v>0</v>
      </c>
      <c r="L21" s="93"/>
      <c r="M21" s="93"/>
      <c r="N21" s="93"/>
    </row>
    <row r="22" spans="1:14" ht="12.75" customHeight="1">
      <c r="A22" s="119" t="s">
        <v>66</v>
      </c>
      <c r="B22" s="121">
        <v>9.91</v>
      </c>
      <c r="C22" s="121">
        <v>11.35</v>
      </c>
      <c r="D22" s="121">
        <v>8.6</v>
      </c>
      <c r="E22" s="121">
        <v>8.39</v>
      </c>
      <c r="F22" s="121">
        <v>9.18</v>
      </c>
      <c r="G22" s="74">
        <f t="shared" si="0"/>
        <v>0.7899999999999991</v>
      </c>
      <c r="H22" s="74">
        <f t="shared" si="1"/>
        <v>-2.75</v>
      </c>
      <c r="I22" s="66"/>
      <c r="K22" s="66"/>
      <c r="L22" s="93"/>
      <c r="M22" s="93"/>
      <c r="N22" s="93"/>
    </row>
    <row r="23" spans="1:14" ht="12.75" customHeight="1">
      <c r="A23" s="65" t="s">
        <v>10</v>
      </c>
      <c r="B23" s="118">
        <v>6.14</v>
      </c>
      <c r="C23" s="118">
        <v>6.52</v>
      </c>
      <c r="D23" s="118">
        <v>5.24</v>
      </c>
      <c r="E23" s="118">
        <v>4.95</v>
      </c>
      <c r="F23" s="118">
        <v>5.05</v>
      </c>
      <c r="G23" s="74">
        <f t="shared" si="0"/>
        <v>0.09999999999999964</v>
      </c>
      <c r="H23" s="74">
        <f t="shared" si="1"/>
        <v>-1.2799999999999994</v>
      </c>
      <c r="I23" s="66"/>
      <c r="K23" s="66"/>
      <c r="L23" s="93"/>
      <c r="M23" s="93"/>
      <c r="N23" s="93"/>
    </row>
    <row r="24" spans="1:14" ht="12.75" customHeight="1">
      <c r="A24" s="65" t="s">
        <v>36</v>
      </c>
      <c r="B24" s="118">
        <v>8.47</v>
      </c>
      <c r="C24" s="118">
        <v>10.3</v>
      </c>
      <c r="D24" s="118">
        <v>6.52</v>
      </c>
      <c r="E24" s="118">
        <v>6.11</v>
      </c>
      <c r="F24" s="118">
        <v>6.48</v>
      </c>
      <c r="G24" s="74">
        <f t="shared" si="0"/>
        <v>0.3700000000000001</v>
      </c>
      <c r="H24" s="74">
        <f t="shared" si="1"/>
        <v>-3.780000000000001</v>
      </c>
      <c r="I24" s="66"/>
      <c r="K24" s="66"/>
      <c r="L24" s="93"/>
      <c r="M24" s="93"/>
      <c r="N24" s="93"/>
    </row>
    <row r="25" spans="1:14" ht="12.75" customHeight="1">
      <c r="A25" s="65" t="s">
        <v>11</v>
      </c>
      <c r="B25" s="118">
        <v>10.81</v>
      </c>
      <c r="C25" s="118">
        <v>12.2</v>
      </c>
      <c r="D25" s="118">
        <v>9.68</v>
      </c>
      <c r="E25" s="118">
        <v>9.48</v>
      </c>
      <c r="F25" s="118">
        <v>10.24</v>
      </c>
      <c r="G25" s="74">
        <f t="shared" si="0"/>
        <v>0.7599999999999998</v>
      </c>
      <c r="H25" s="74">
        <f t="shared" si="1"/>
        <v>-2.5199999999999996</v>
      </c>
      <c r="I25" s="66"/>
      <c r="K25" s="66"/>
      <c r="L25" s="93"/>
      <c r="M25" s="93"/>
      <c r="N25" s="93"/>
    </row>
    <row r="26" spans="1:15" ht="12.75" customHeight="1" hidden="1">
      <c r="A26" s="65" t="s">
        <v>37</v>
      </c>
      <c r="B26" s="90">
        <v>0</v>
      </c>
      <c r="C26" s="88">
        <v>0</v>
      </c>
      <c r="D26" s="90">
        <v>0</v>
      </c>
      <c r="E26" s="90">
        <v>0</v>
      </c>
      <c r="F26" s="90">
        <v>0</v>
      </c>
      <c r="G26" s="74">
        <f t="shared" si="0"/>
        <v>0</v>
      </c>
      <c r="H26" s="74">
        <f>+D26-C26</f>
        <v>0</v>
      </c>
      <c r="I26"/>
      <c r="K26" s="2" t="b">
        <f>B26=C26</f>
        <v>1</v>
      </c>
      <c r="M26" s="93"/>
      <c r="N26" s="93"/>
      <c r="O26" s="93"/>
    </row>
    <row r="27" spans="1:15" ht="12.75" customHeight="1" hidden="1">
      <c r="A27" s="65" t="s">
        <v>38</v>
      </c>
      <c r="B27" s="90">
        <v>0</v>
      </c>
      <c r="C27" s="88">
        <v>0</v>
      </c>
      <c r="D27" s="90">
        <v>0</v>
      </c>
      <c r="E27" s="90">
        <v>0</v>
      </c>
      <c r="F27" s="90">
        <v>0</v>
      </c>
      <c r="G27" s="74">
        <f t="shared" si="0"/>
        <v>0</v>
      </c>
      <c r="H27" s="74">
        <f>+D27-C27</f>
        <v>0</v>
      </c>
      <c r="I27"/>
      <c r="K27" s="2" t="b">
        <f>B27=C27</f>
        <v>1</v>
      </c>
      <c r="M27" s="93"/>
      <c r="N27" s="93"/>
      <c r="O27" s="93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11" ht="26.25" customHeight="1">
      <c r="A31" s="56"/>
      <c r="B31" s="54" t="s">
        <v>107</v>
      </c>
      <c r="C31" s="54" t="s">
        <v>113</v>
      </c>
      <c r="D31" s="54" t="s">
        <v>112</v>
      </c>
      <c r="E31" s="54">
        <v>41365</v>
      </c>
      <c r="F31" s="54">
        <v>41395</v>
      </c>
      <c r="G31" s="58" t="s">
        <v>2</v>
      </c>
      <c r="H31" s="58" t="s">
        <v>3</v>
      </c>
      <c r="I31" s="66"/>
      <c r="J31" s="17"/>
      <c r="K31" s="17"/>
    </row>
    <row r="32" spans="1:13" ht="12.75" customHeight="1">
      <c r="A32" s="119" t="s">
        <v>42</v>
      </c>
      <c r="B32" s="69">
        <v>7.704581067274826</v>
      </c>
      <c r="C32" s="69">
        <v>9.162766517639515</v>
      </c>
      <c r="D32" s="69">
        <v>3.380404629565798</v>
      </c>
      <c r="E32" s="69">
        <v>3.4390850195778</v>
      </c>
      <c r="F32" s="69">
        <v>3.3706777697565897</v>
      </c>
      <c r="G32" s="74">
        <f>F32-E32</f>
        <v>-0.06840724982121049</v>
      </c>
      <c r="H32" s="74">
        <f>+D32-C32</f>
        <v>-5.782361888073717</v>
      </c>
      <c r="I32" s="135"/>
      <c r="J32" s="121"/>
      <c r="K32" s="121"/>
      <c r="L32" s="69"/>
      <c r="M32" s="116"/>
    </row>
    <row r="33" spans="1:14" ht="12.75" customHeight="1">
      <c r="A33" s="62" t="s">
        <v>26</v>
      </c>
      <c r="B33" s="31">
        <v>8.148250269996286</v>
      </c>
      <c r="C33" s="31">
        <v>9.164644984139494</v>
      </c>
      <c r="D33" s="31">
        <v>3.3493564312324455</v>
      </c>
      <c r="E33" s="31">
        <v>3.4390850195778</v>
      </c>
      <c r="F33" s="31">
        <v>3.5</v>
      </c>
      <c r="G33" s="74">
        <f>F33-E33</f>
        <v>0.06091498042219978</v>
      </c>
      <c r="H33" s="74">
        <f>+D33-C33</f>
        <v>-5.815288552907049</v>
      </c>
      <c r="I33" s="135"/>
      <c r="J33" s="118"/>
      <c r="K33" s="75"/>
      <c r="L33" s="31"/>
      <c r="M33" s="116"/>
      <c r="N33" s="116"/>
    </row>
    <row r="34" spans="1:13" ht="12.75" customHeight="1">
      <c r="A34" s="62" t="s">
        <v>27</v>
      </c>
      <c r="B34" s="31">
        <v>7.682264914089533</v>
      </c>
      <c r="C34" s="31">
        <v>9.159423539067273</v>
      </c>
      <c r="D34" s="31">
        <v>3.3830547701076363</v>
      </c>
      <c r="E34" s="31">
        <v>3.5</v>
      </c>
      <c r="F34" s="31">
        <v>3.34140509523639</v>
      </c>
      <c r="G34" s="74">
        <f>F34-E34</f>
        <v>-0.15859490476361016</v>
      </c>
      <c r="H34" s="74">
        <f>+D34-C34</f>
        <v>-5.776368768959637</v>
      </c>
      <c r="I34" s="135"/>
      <c r="J34" s="118"/>
      <c r="K34" s="118"/>
      <c r="L34" s="31"/>
      <c r="M34" s="116"/>
    </row>
    <row r="35" spans="1:13" ht="12.75" customHeight="1">
      <c r="A35" s="62" t="s">
        <v>28</v>
      </c>
      <c r="B35" s="130">
        <v>7.5</v>
      </c>
      <c r="C35" s="114">
        <v>11</v>
      </c>
      <c r="D35" s="31" t="s">
        <v>1</v>
      </c>
      <c r="E35" s="31" t="s">
        <v>1</v>
      </c>
      <c r="F35" s="31" t="s">
        <v>1</v>
      </c>
      <c r="G35" s="74" t="s">
        <v>1</v>
      </c>
      <c r="H35" s="74">
        <f>-C35</f>
        <v>-11</v>
      </c>
      <c r="I35" s="135"/>
      <c r="J35" s="118"/>
      <c r="K35" s="118"/>
      <c r="L35" s="114"/>
      <c r="M35" s="116"/>
    </row>
    <row r="36" spans="1:13" ht="12.75" customHeight="1">
      <c r="A36" s="62" t="s">
        <v>29</v>
      </c>
      <c r="B36" s="115" t="s">
        <v>1</v>
      </c>
      <c r="C36" s="115" t="s">
        <v>1</v>
      </c>
      <c r="D36" s="115" t="s">
        <v>1</v>
      </c>
      <c r="E36" s="115" t="s">
        <v>1</v>
      </c>
      <c r="F36" s="115" t="s">
        <v>1</v>
      </c>
      <c r="G36" s="74" t="s">
        <v>1</v>
      </c>
      <c r="H36" s="74" t="s">
        <v>1</v>
      </c>
      <c r="I36" s="137"/>
      <c r="J36" s="118"/>
      <c r="K36" s="118"/>
      <c r="L36" s="114"/>
      <c r="M36" s="116"/>
    </row>
    <row r="37" spans="1:13" ht="12.75" customHeight="1">
      <c r="A37" s="62" t="s">
        <v>30</v>
      </c>
      <c r="B37" s="115" t="s">
        <v>1</v>
      </c>
      <c r="C37" s="115" t="s">
        <v>1</v>
      </c>
      <c r="D37" s="115" t="s">
        <v>1</v>
      </c>
      <c r="E37" s="115" t="s">
        <v>1</v>
      </c>
      <c r="F37" s="115" t="s">
        <v>1</v>
      </c>
      <c r="G37" s="74" t="s">
        <v>1</v>
      </c>
      <c r="H37" s="74" t="s">
        <v>1</v>
      </c>
      <c r="I37" s="137"/>
      <c r="J37" s="75"/>
      <c r="K37" s="75"/>
      <c r="L37" s="116"/>
      <c r="M37" s="116"/>
    </row>
    <row r="38" spans="1:13" ht="12.75" customHeight="1">
      <c r="A38" s="62" t="s">
        <v>69</v>
      </c>
      <c r="B38" s="115" t="s">
        <v>1</v>
      </c>
      <c r="C38" s="115" t="s">
        <v>1</v>
      </c>
      <c r="D38" s="115" t="s">
        <v>1</v>
      </c>
      <c r="E38" s="115" t="s">
        <v>1</v>
      </c>
      <c r="F38" s="115" t="s">
        <v>1</v>
      </c>
      <c r="G38" s="74" t="s">
        <v>1</v>
      </c>
      <c r="H38" s="74" t="s">
        <v>1</v>
      </c>
      <c r="I38" s="137"/>
      <c r="J38" s="75"/>
      <c r="K38" s="75"/>
      <c r="L38" s="116"/>
      <c r="M38" s="116"/>
    </row>
    <row r="39" spans="1:13" ht="12.75" customHeight="1">
      <c r="A39" s="62" t="s">
        <v>70</v>
      </c>
      <c r="B39" s="115" t="s">
        <v>1</v>
      </c>
      <c r="C39" s="115" t="s">
        <v>1</v>
      </c>
      <c r="D39" s="115" t="s">
        <v>1</v>
      </c>
      <c r="E39" s="115" t="s">
        <v>1</v>
      </c>
      <c r="F39" s="115" t="s">
        <v>1</v>
      </c>
      <c r="G39" s="74" t="s">
        <v>1</v>
      </c>
      <c r="H39" s="74" t="s">
        <v>1</v>
      </c>
      <c r="I39" s="137"/>
      <c r="J39" s="75"/>
      <c r="K39" s="75"/>
      <c r="L39" s="116"/>
      <c r="M39" s="116"/>
    </row>
    <row r="40" spans="1:13" ht="12.75" customHeight="1">
      <c r="A40" s="62" t="s">
        <v>71</v>
      </c>
      <c r="B40" s="115" t="s">
        <v>1</v>
      </c>
      <c r="C40" s="115" t="s">
        <v>1</v>
      </c>
      <c r="D40" s="115" t="s">
        <v>1</v>
      </c>
      <c r="E40" s="115" t="s">
        <v>1</v>
      </c>
      <c r="F40" s="115" t="s">
        <v>1</v>
      </c>
      <c r="G40" s="74" t="s">
        <v>1</v>
      </c>
      <c r="H40" s="74" t="s">
        <v>1</v>
      </c>
      <c r="I40" s="137"/>
      <c r="J40" s="75"/>
      <c r="K40" s="75"/>
      <c r="L40" s="116"/>
      <c r="M40" s="116"/>
    </row>
    <row r="41" spans="1:13" ht="12.75" customHeight="1">
      <c r="A41" s="62" t="s">
        <v>108</v>
      </c>
      <c r="B41" s="115" t="s">
        <v>1</v>
      </c>
      <c r="C41" s="115" t="s">
        <v>1</v>
      </c>
      <c r="D41" s="115" t="s">
        <v>1</v>
      </c>
      <c r="E41" s="115" t="s">
        <v>1</v>
      </c>
      <c r="F41" s="115" t="s">
        <v>1</v>
      </c>
      <c r="G41" s="74" t="s">
        <v>1</v>
      </c>
      <c r="H41" s="74" t="s">
        <v>1</v>
      </c>
      <c r="I41" s="135"/>
      <c r="J41" s="75"/>
      <c r="K41" s="75"/>
      <c r="L41" s="116"/>
      <c r="M41" s="116"/>
    </row>
    <row r="42" spans="1:13" ht="12.75" customHeight="1">
      <c r="A42" s="119" t="s">
        <v>74</v>
      </c>
      <c r="B42" s="97">
        <v>7.739781899202364</v>
      </c>
      <c r="C42" s="97">
        <v>7.534839924670433</v>
      </c>
      <c r="D42" s="97">
        <v>8.031686601781558</v>
      </c>
      <c r="E42" s="97">
        <v>6.675291361061721</v>
      </c>
      <c r="F42" s="97" t="s">
        <v>1</v>
      </c>
      <c r="G42" s="74">
        <f>-E42</f>
        <v>-6.675291361061721</v>
      </c>
      <c r="H42" s="74">
        <f>+D42-C42</f>
        <v>0.49684667711112507</v>
      </c>
      <c r="I42" s="135"/>
      <c r="J42" s="125"/>
      <c r="K42" s="125"/>
      <c r="L42" s="116"/>
      <c r="M42" s="116"/>
    </row>
    <row r="43" spans="1:13" ht="12.75" customHeight="1">
      <c r="A43" s="62" t="s">
        <v>26</v>
      </c>
      <c r="B43" s="31">
        <v>5</v>
      </c>
      <c r="C43" s="31">
        <v>5.5</v>
      </c>
      <c r="D43" s="31" t="s">
        <v>1</v>
      </c>
      <c r="E43" s="31" t="s">
        <v>1</v>
      </c>
      <c r="F43" s="120" t="s">
        <v>1</v>
      </c>
      <c r="G43" s="74" t="s">
        <v>1</v>
      </c>
      <c r="H43" s="74">
        <f>-C43</f>
        <v>-5.5</v>
      </c>
      <c r="I43" s="136"/>
      <c r="J43" s="118"/>
      <c r="K43" s="118"/>
      <c r="L43" s="116"/>
      <c r="M43" s="116"/>
    </row>
    <row r="44" spans="1:13" ht="12.75" customHeight="1">
      <c r="A44" s="62" t="s">
        <v>27</v>
      </c>
      <c r="B44" s="31">
        <v>7.324561403508771</v>
      </c>
      <c r="C44" s="31">
        <v>6.732456140350877</v>
      </c>
      <c r="D44" s="31">
        <v>3.5</v>
      </c>
      <c r="E44" s="31">
        <v>3.5</v>
      </c>
      <c r="F44" s="120" t="s">
        <v>1</v>
      </c>
      <c r="G44" s="74">
        <f>-E44</f>
        <v>-3.5</v>
      </c>
      <c r="H44" s="74">
        <f>+D44-C44</f>
        <v>-3.2324561403508767</v>
      </c>
      <c r="I44" s="136"/>
      <c r="J44" s="118"/>
      <c r="K44" s="118"/>
      <c r="L44" s="116"/>
      <c r="M44" s="116"/>
    </row>
    <row r="45" spans="1:13" ht="12.75" customHeight="1">
      <c r="A45" s="62" t="s">
        <v>28</v>
      </c>
      <c r="B45" s="31">
        <v>8.333333333333334</v>
      </c>
      <c r="C45" s="31" t="s">
        <v>1</v>
      </c>
      <c r="D45" s="31" t="s">
        <v>1</v>
      </c>
      <c r="E45" s="31" t="s">
        <v>1</v>
      </c>
      <c r="F45" s="120" t="s">
        <v>1</v>
      </c>
      <c r="G45" s="74" t="s">
        <v>1</v>
      </c>
      <c r="H45" s="74" t="s">
        <v>1</v>
      </c>
      <c r="I45" s="136"/>
      <c r="J45" s="118"/>
      <c r="K45" s="118"/>
      <c r="L45" s="116"/>
      <c r="M45" s="116"/>
    </row>
    <row r="46" spans="1:13" ht="12.75" customHeight="1">
      <c r="A46" s="62" t="s">
        <v>29</v>
      </c>
      <c r="B46" s="114">
        <v>9</v>
      </c>
      <c r="C46" s="114" t="s">
        <v>1</v>
      </c>
      <c r="D46" s="114">
        <v>7</v>
      </c>
      <c r="E46" s="114" t="s">
        <v>1</v>
      </c>
      <c r="F46" s="120" t="s">
        <v>1</v>
      </c>
      <c r="G46" s="74" t="s">
        <v>1</v>
      </c>
      <c r="H46" s="74">
        <f>D46</f>
        <v>7</v>
      </c>
      <c r="I46" s="137"/>
      <c r="J46" s="118"/>
      <c r="K46" s="118"/>
      <c r="L46" s="116"/>
      <c r="M46" s="116"/>
    </row>
    <row r="47" spans="1:13" ht="12.75" customHeight="1">
      <c r="A47" s="62" t="s">
        <v>30</v>
      </c>
      <c r="B47" s="114">
        <v>10.134180192397299</v>
      </c>
      <c r="C47" s="114" t="s">
        <v>1</v>
      </c>
      <c r="D47" s="114" t="s">
        <v>1</v>
      </c>
      <c r="E47" s="114" t="s">
        <v>1</v>
      </c>
      <c r="F47" s="114" t="s">
        <v>1</v>
      </c>
      <c r="G47" s="74" t="s">
        <v>1</v>
      </c>
      <c r="H47" s="74" t="s">
        <v>1</v>
      </c>
      <c r="I47" s="137"/>
      <c r="J47" s="118"/>
      <c r="K47" s="118"/>
      <c r="L47" s="116"/>
      <c r="M47" s="116"/>
    </row>
    <row r="48" spans="1:13" ht="12.75" customHeight="1">
      <c r="A48" s="62" t="s">
        <v>69</v>
      </c>
      <c r="B48" s="114" t="s">
        <v>1</v>
      </c>
      <c r="C48" s="114" t="s">
        <v>1</v>
      </c>
      <c r="D48" s="114" t="s">
        <v>1</v>
      </c>
      <c r="E48" s="114" t="s">
        <v>1</v>
      </c>
      <c r="F48" s="115" t="s">
        <v>1</v>
      </c>
      <c r="G48" s="74" t="s">
        <v>1</v>
      </c>
      <c r="H48" s="74" t="s">
        <v>1</v>
      </c>
      <c r="I48" s="137"/>
      <c r="J48" s="118"/>
      <c r="K48" s="118"/>
      <c r="L48" s="116"/>
      <c r="M48" s="116"/>
    </row>
    <row r="49" spans="1:13" ht="12.75" customHeight="1">
      <c r="A49" s="62" t="s">
        <v>70</v>
      </c>
      <c r="B49" s="114">
        <v>9.62493439276259</v>
      </c>
      <c r="C49" s="114" t="s">
        <v>1</v>
      </c>
      <c r="D49" s="114">
        <v>6.888589907199069</v>
      </c>
      <c r="E49" s="114">
        <v>6.5</v>
      </c>
      <c r="F49" s="114" t="s">
        <v>1</v>
      </c>
      <c r="G49" s="74">
        <f>-E49</f>
        <v>-6.5</v>
      </c>
      <c r="H49" s="74">
        <f>D49</f>
        <v>6.888589907199069</v>
      </c>
      <c r="I49" s="137"/>
      <c r="J49" s="118"/>
      <c r="K49" s="118"/>
      <c r="L49" s="116"/>
      <c r="M49" s="116"/>
    </row>
    <row r="50" spans="1:13" ht="12.75" customHeight="1">
      <c r="A50" s="62" t="s">
        <v>71</v>
      </c>
      <c r="B50" s="114">
        <v>6.5</v>
      </c>
      <c r="C50" s="114" t="s">
        <v>1</v>
      </c>
      <c r="D50" s="114">
        <v>7</v>
      </c>
      <c r="E50" s="114">
        <v>7</v>
      </c>
      <c r="F50" s="115" t="s">
        <v>1</v>
      </c>
      <c r="G50" s="74">
        <f>-E50</f>
        <v>-7</v>
      </c>
      <c r="H50" s="74">
        <f>D50</f>
        <v>7</v>
      </c>
      <c r="I50" s="137"/>
      <c r="J50" s="118"/>
      <c r="K50" s="118"/>
      <c r="L50" s="116"/>
      <c r="M50" s="116"/>
    </row>
    <row r="51" spans="1:13" ht="12.75" customHeight="1">
      <c r="A51" s="62" t="s">
        <v>108</v>
      </c>
      <c r="B51" s="114">
        <v>6.5</v>
      </c>
      <c r="C51" s="114" t="s">
        <v>1</v>
      </c>
      <c r="D51" s="114">
        <v>10.5</v>
      </c>
      <c r="E51" s="114">
        <v>7</v>
      </c>
      <c r="F51" s="115" t="s">
        <v>1</v>
      </c>
      <c r="G51" s="74">
        <f>-E51</f>
        <v>-7</v>
      </c>
      <c r="H51" s="74">
        <f>D51</f>
        <v>10.5</v>
      </c>
      <c r="I51" s="138"/>
      <c r="J51" s="118"/>
      <c r="K51" s="118"/>
      <c r="L51" s="116"/>
      <c r="M51" s="116"/>
    </row>
    <row r="52" spans="1:13" ht="12.75" customHeight="1">
      <c r="A52" s="119" t="s">
        <v>75</v>
      </c>
      <c r="B52" s="97">
        <v>1.571691238490684</v>
      </c>
      <c r="C52" s="97">
        <v>0.8115314529669785</v>
      </c>
      <c r="D52" s="97" t="s">
        <v>1</v>
      </c>
      <c r="E52" s="97" t="s">
        <v>1</v>
      </c>
      <c r="F52" s="97" t="s">
        <v>1</v>
      </c>
      <c r="G52" s="74" t="s">
        <v>1</v>
      </c>
      <c r="H52" s="74">
        <f>-C52</f>
        <v>-0.8115314529669785</v>
      </c>
      <c r="I52" s="137"/>
      <c r="J52" s="125"/>
      <c r="K52" s="125"/>
      <c r="L52" s="116"/>
      <c r="M52" s="116"/>
    </row>
    <row r="53" spans="1:13" ht="12.75" customHeight="1">
      <c r="A53" s="62" t="s">
        <v>26</v>
      </c>
      <c r="B53" s="130">
        <v>3</v>
      </c>
      <c r="C53" s="130">
        <v>3</v>
      </c>
      <c r="D53" s="120" t="s">
        <v>1</v>
      </c>
      <c r="E53" s="120" t="s">
        <v>1</v>
      </c>
      <c r="F53" s="120" t="s">
        <v>1</v>
      </c>
      <c r="G53" s="74" t="s">
        <v>1</v>
      </c>
      <c r="H53" s="74">
        <f>-C53</f>
        <v>-3</v>
      </c>
      <c r="I53" s="136"/>
      <c r="J53" s="118"/>
      <c r="K53" s="118"/>
      <c r="L53" s="116"/>
      <c r="M53" s="116"/>
    </row>
    <row r="54" spans="1:13" ht="12.75" customHeight="1">
      <c r="A54" s="62" t="s">
        <v>27</v>
      </c>
      <c r="B54" s="31">
        <v>1.1665577346151528</v>
      </c>
      <c r="C54" s="31">
        <v>0</v>
      </c>
      <c r="D54" s="120" t="s">
        <v>1</v>
      </c>
      <c r="E54" s="120" t="s">
        <v>1</v>
      </c>
      <c r="F54" s="120" t="s">
        <v>1</v>
      </c>
      <c r="G54" s="74" t="s">
        <v>1</v>
      </c>
      <c r="H54" s="74" t="s">
        <v>1</v>
      </c>
      <c r="J54" s="118"/>
      <c r="K54" s="118"/>
      <c r="L54" s="116"/>
      <c r="M54" s="116"/>
    </row>
    <row r="55" spans="1:13" ht="12.75" customHeight="1">
      <c r="A55" s="62" t="s">
        <v>28</v>
      </c>
      <c r="B55" s="130">
        <v>0</v>
      </c>
      <c r="C55" s="130">
        <v>0</v>
      </c>
      <c r="D55" s="120" t="s">
        <v>1</v>
      </c>
      <c r="E55" s="120" t="s">
        <v>1</v>
      </c>
      <c r="F55" s="120" t="s">
        <v>1</v>
      </c>
      <c r="G55" s="74" t="s">
        <v>1</v>
      </c>
      <c r="H55" s="74" t="s">
        <v>1</v>
      </c>
      <c r="I55" s="115"/>
      <c r="J55" s="118"/>
      <c r="K55" s="118"/>
      <c r="L55" s="116"/>
      <c r="M55" s="116"/>
    </row>
    <row r="56" spans="1:13" ht="12.75" customHeight="1">
      <c r="A56" s="62" t="s">
        <v>29</v>
      </c>
      <c r="B56" s="130">
        <v>0</v>
      </c>
      <c r="C56" s="130">
        <v>0</v>
      </c>
      <c r="D56" s="120" t="s">
        <v>1</v>
      </c>
      <c r="E56" s="120" t="s">
        <v>1</v>
      </c>
      <c r="F56" s="120" t="s">
        <v>1</v>
      </c>
      <c r="G56" s="74" t="s">
        <v>1</v>
      </c>
      <c r="H56" s="74" t="s">
        <v>1</v>
      </c>
      <c r="I56" s="115"/>
      <c r="J56" s="118"/>
      <c r="K56" s="118"/>
      <c r="L56" s="116"/>
      <c r="M56" s="116"/>
    </row>
    <row r="57" spans="1:13" ht="12.75" customHeight="1">
      <c r="A57" s="62" t="s">
        <v>30</v>
      </c>
      <c r="B57" s="114" t="s">
        <v>1</v>
      </c>
      <c r="C57" s="114" t="s">
        <v>1</v>
      </c>
      <c r="D57" s="114" t="s">
        <v>1</v>
      </c>
      <c r="E57" s="114" t="s">
        <v>1</v>
      </c>
      <c r="F57" s="114" t="s">
        <v>1</v>
      </c>
      <c r="G57" s="74" t="s">
        <v>1</v>
      </c>
      <c r="H57" s="74" t="s">
        <v>1</v>
      </c>
      <c r="I57" s="115"/>
      <c r="J57" s="118"/>
      <c r="K57" s="118"/>
      <c r="L57" s="116"/>
      <c r="M57" s="116"/>
    </row>
    <row r="58" spans="1:13" ht="12.75" customHeight="1">
      <c r="A58" s="62" t="s">
        <v>69</v>
      </c>
      <c r="B58" s="115" t="s">
        <v>1</v>
      </c>
      <c r="C58" s="115" t="s">
        <v>1</v>
      </c>
      <c r="D58" s="115" t="s">
        <v>1</v>
      </c>
      <c r="E58" s="115" t="s">
        <v>1</v>
      </c>
      <c r="F58" s="115" t="s">
        <v>1</v>
      </c>
      <c r="G58" s="74" t="s">
        <v>1</v>
      </c>
      <c r="H58" s="74" t="s">
        <v>1</v>
      </c>
      <c r="I58" s="115"/>
      <c r="J58" s="118"/>
      <c r="K58" s="118"/>
      <c r="L58" s="116"/>
      <c r="M58" s="116"/>
    </row>
    <row r="59" spans="1:13" ht="12.75" customHeight="1">
      <c r="A59" s="62" t="s">
        <v>70</v>
      </c>
      <c r="B59" s="114" t="s">
        <v>1</v>
      </c>
      <c r="C59" s="114" t="s">
        <v>1</v>
      </c>
      <c r="D59" s="114" t="s">
        <v>1</v>
      </c>
      <c r="E59" s="114" t="s">
        <v>1</v>
      </c>
      <c r="F59" s="114" t="s">
        <v>1</v>
      </c>
      <c r="G59" s="74" t="s">
        <v>1</v>
      </c>
      <c r="H59" s="74" t="s">
        <v>1</v>
      </c>
      <c r="I59" s="114"/>
      <c r="J59" s="118"/>
      <c r="K59" s="118"/>
      <c r="L59" s="116"/>
      <c r="M59" s="116"/>
    </row>
    <row r="60" spans="1:13" ht="12.75" customHeight="1">
      <c r="A60" s="62" t="s">
        <v>71</v>
      </c>
      <c r="B60" s="115" t="s">
        <v>1</v>
      </c>
      <c r="C60" s="115" t="s">
        <v>1</v>
      </c>
      <c r="D60" s="115" t="s">
        <v>1</v>
      </c>
      <c r="E60" s="115" t="s">
        <v>1</v>
      </c>
      <c r="F60" s="115" t="s">
        <v>1</v>
      </c>
      <c r="G60" s="74" t="s">
        <v>1</v>
      </c>
      <c r="H60" s="74" t="s">
        <v>1</v>
      </c>
      <c r="I60" s="115"/>
      <c r="J60" s="118"/>
      <c r="K60" s="118"/>
      <c r="L60" s="116"/>
      <c r="M60" s="116"/>
    </row>
    <row r="61" spans="1:13" ht="12.75" customHeight="1">
      <c r="A61" s="62" t="s">
        <v>108</v>
      </c>
      <c r="B61" s="115" t="s">
        <v>1</v>
      </c>
      <c r="C61" s="115" t="s">
        <v>1</v>
      </c>
      <c r="D61" s="115" t="s">
        <v>1</v>
      </c>
      <c r="E61" s="115" t="s">
        <v>1</v>
      </c>
      <c r="F61" s="115" t="s">
        <v>1</v>
      </c>
      <c r="G61" s="74" t="s">
        <v>1</v>
      </c>
      <c r="H61" s="74" t="s">
        <v>1</v>
      </c>
      <c r="I61" s="115"/>
      <c r="J61" s="118"/>
      <c r="K61" s="118"/>
      <c r="L61" s="116"/>
      <c r="M61" s="11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I61" sqref="I6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107</v>
      </c>
      <c r="C3" s="54" t="s">
        <v>113</v>
      </c>
      <c r="D3" s="54" t="s">
        <v>112</v>
      </c>
      <c r="E3" s="54">
        <v>41365</v>
      </c>
      <c r="F3" s="54">
        <v>41395</v>
      </c>
      <c r="G3" s="58" t="s">
        <v>2</v>
      </c>
      <c r="H3" s="58" t="s">
        <v>3</v>
      </c>
      <c r="I3" s="2"/>
    </row>
    <row r="4" spans="1:9" ht="12.75" customHeight="1">
      <c r="A4" s="64" t="s">
        <v>76</v>
      </c>
      <c r="B4" s="17">
        <v>7690.7753</v>
      </c>
      <c r="C4" s="17">
        <v>3036.7017</v>
      </c>
      <c r="D4" s="17">
        <v>2377.4117</v>
      </c>
      <c r="E4" s="17">
        <v>851.2284</v>
      </c>
      <c r="F4" s="17">
        <v>508.0988</v>
      </c>
      <c r="G4" s="74">
        <f>F4-E4</f>
        <v>-343.1296</v>
      </c>
      <c r="H4" s="74">
        <f>+D4-C4</f>
        <v>-659.29</v>
      </c>
      <c r="I4" s="12"/>
    </row>
    <row r="5" spans="1:11" ht="12.75" customHeight="1">
      <c r="A5" s="68" t="s">
        <v>45</v>
      </c>
      <c r="B5" s="121">
        <v>5941.9587</v>
      </c>
      <c r="C5" s="121">
        <v>2339.3006</v>
      </c>
      <c r="D5" s="121">
        <v>1557.7082</v>
      </c>
      <c r="E5" s="121">
        <v>466.2679</v>
      </c>
      <c r="F5" s="121">
        <v>508.0988</v>
      </c>
      <c r="G5" s="74">
        <f>F5-E5</f>
        <v>41.830899999999986</v>
      </c>
      <c r="H5" s="74">
        <f>+D5-C5</f>
        <v>-781.5924</v>
      </c>
      <c r="I5" s="12"/>
      <c r="J5" s="123"/>
      <c r="K5" s="123"/>
    </row>
    <row r="6" spans="1:11" ht="12.75" customHeight="1">
      <c r="A6" s="34" t="s">
        <v>26</v>
      </c>
      <c r="B6" s="118">
        <v>1120.9799</v>
      </c>
      <c r="C6" s="75">
        <v>636.4427</v>
      </c>
      <c r="D6" s="75">
        <v>188.05360000000002</v>
      </c>
      <c r="E6" s="75">
        <v>94.2712</v>
      </c>
      <c r="F6" s="75">
        <v>93.7824</v>
      </c>
      <c r="G6" s="74">
        <f>F6-E6</f>
        <v>-0.4887999999999977</v>
      </c>
      <c r="H6" s="74">
        <f>+D6-C6</f>
        <v>-448.3890999999999</v>
      </c>
      <c r="I6" s="12"/>
      <c r="J6" s="123"/>
      <c r="K6" s="123"/>
    </row>
    <row r="7" spans="1:11" ht="12.75" customHeight="1">
      <c r="A7" s="34" t="s">
        <v>27</v>
      </c>
      <c r="B7" s="118">
        <v>4718.0192</v>
      </c>
      <c r="C7" s="118">
        <v>1677.8657</v>
      </c>
      <c r="D7" s="118">
        <v>1336.5928999999999</v>
      </c>
      <c r="E7" s="118">
        <v>371.9967</v>
      </c>
      <c r="F7" s="118">
        <v>414.3164</v>
      </c>
      <c r="G7" s="74">
        <f>F7-E7</f>
        <v>42.31970000000001</v>
      </c>
      <c r="H7" s="74">
        <f>+D7-C7</f>
        <v>-341.2728000000002</v>
      </c>
      <c r="I7" s="12"/>
      <c r="J7" s="123"/>
      <c r="K7" s="123"/>
    </row>
    <row r="8" spans="1:11" ht="12.75" customHeight="1">
      <c r="A8" s="34" t="s">
        <v>28</v>
      </c>
      <c r="B8" s="118">
        <v>102.9596</v>
      </c>
      <c r="C8" s="118">
        <v>24.9922</v>
      </c>
      <c r="D8" s="118">
        <v>33.061699999999995</v>
      </c>
      <c r="E8" s="118" t="s">
        <v>1</v>
      </c>
      <c r="F8" s="118" t="s">
        <v>1</v>
      </c>
      <c r="G8" s="74" t="s">
        <v>1</v>
      </c>
      <c r="H8" s="74">
        <f>+D8-C8</f>
        <v>8.069499999999994</v>
      </c>
      <c r="I8" s="12"/>
      <c r="J8" s="123"/>
      <c r="K8" s="123"/>
    </row>
    <row r="9" spans="1:11" ht="12.75" customHeight="1">
      <c r="A9" s="34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4" t="s">
        <v>1</v>
      </c>
      <c r="H9" s="74" t="s">
        <v>1</v>
      </c>
      <c r="I9" s="12"/>
      <c r="J9" s="123"/>
      <c r="K9" s="123"/>
    </row>
    <row r="10" spans="1:11" ht="12.75" customHeight="1">
      <c r="A10" s="34" t="s">
        <v>30</v>
      </c>
      <c r="B10" s="75" t="s">
        <v>1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23"/>
      <c r="K10" s="123"/>
    </row>
    <row r="11" spans="1:11" ht="12.75" customHeight="1">
      <c r="A11" s="34" t="s">
        <v>69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23"/>
      <c r="K11" s="123"/>
    </row>
    <row r="12" spans="1:11" ht="12.75" customHeight="1">
      <c r="A12" s="34" t="s">
        <v>70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23"/>
      <c r="K12" s="123"/>
    </row>
    <row r="13" spans="1:11" ht="12.75" customHeight="1">
      <c r="A13" s="34" t="s">
        <v>71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23"/>
      <c r="K13" s="123"/>
    </row>
    <row r="14" spans="1:11" ht="12.75" customHeight="1">
      <c r="A14" s="62" t="s">
        <v>108</v>
      </c>
      <c r="B14" s="75" t="s">
        <v>1</v>
      </c>
      <c r="C14" s="2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23"/>
      <c r="K14" s="123"/>
    </row>
    <row r="15" spans="1:11" ht="12.75" customHeight="1">
      <c r="A15" s="68" t="s">
        <v>16</v>
      </c>
      <c r="B15" s="125">
        <v>1357.6066</v>
      </c>
      <c r="C15" s="125">
        <v>467</v>
      </c>
      <c r="D15" s="125">
        <v>819.7035</v>
      </c>
      <c r="E15" s="125">
        <v>384.9605</v>
      </c>
      <c r="F15" s="125" t="s">
        <v>1</v>
      </c>
      <c r="G15" s="74">
        <f>-E15</f>
        <v>-384.9605</v>
      </c>
      <c r="H15" s="74">
        <f>+D15-C15</f>
        <v>352.70349999999996</v>
      </c>
      <c r="I15" s="12"/>
      <c r="J15" s="123"/>
      <c r="K15" s="123"/>
    </row>
    <row r="16" spans="1:11" ht="12.75" customHeight="1">
      <c r="A16" s="34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4" t="s">
        <v>1</v>
      </c>
      <c r="H16" s="74">
        <f>-C16</f>
        <v>-175</v>
      </c>
      <c r="I16" s="12"/>
      <c r="J16" s="123"/>
      <c r="K16" s="123"/>
    </row>
    <row r="17" spans="1:11" ht="12.75" customHeight="1">
      <c r="A17" s="34" t="s">
        <v>27</v>
      </c>
      <c r="B17" s="118">
        <v>602</v>
      </c>
      <c r="C17" s="118">
        <v>292</v>
      </c>
      <c r="D17" s="118">
        <v>30</v>
      </c>
      <c r="E17" s="118">
        <v>30</v>
      </c>
      <c r="F17" s="118" t="s">
        <v>1</v>
      </c>
      <c r="G17" s="74">
        <f>-E17</f>
        <v>-30</v>
      </c>
      <c r="H17" s="74">
        <f>+D17-C17</f>
        <v>-262</v>
      </c>
      <c r="I17" s="12"/>
      <c r="J17" s="123"/>
      <c r="K17" s="123"/>
    </row>
    <row r="18" spans="1:11" ht="12.75" customHeight="1">
      <c r="A18" s="34" t="s">
        <v>28</v>
      </c>
      <c r="B18" s="118">
        <v>123.4867</v>
      </c>
      <c r="C18" s="118" t="s">
        <v>1</v>
      </c>
      <c r="D18" s="118" t="s">
        <v>1</v>
      </c>
      <c r="E18" s="118" t="s">
        <v>1</v>
      </c>
      <c r="F18" s="118" t="s">
        <v>1</v>
      </c>
      <c r="G18" s="74" t="s">
        <v>1</v>
      </c>
      <c r="H18" s="74" t="s">
        <v>1</v>
      </c>
      <c r="I18" s="12"/>
      <c r="J18" s="123"/>
      <c r="K18" s="123"/>
    </row>
    <row r="19" spans="1:11" ht="12.75" customHeight="1">
      <c r="A19" s="34" t="s">
        <v>29</v>
      </c>
      <c r="B19" s="118">
        <v>22.3955</v>
      </c>
      <c r="C19" s="118" t="s">
        <v>1</v>
      </c>
      <c r="D19" s="118">
        <v>20</v>
      </c>
      <c r="E19" s="118" t="s">
        <v>1</v>
      </c>
      <c r="F19" s="118" t="s">
        <v>1</v>
      </c>
      <c r="G19" s="74" t="s">
        <v>1</v>
      </c>
      <c r="H19" s="74">
        <f>D19</f>
        <v>20</v>
      </c>
      <c r="I19" s="12"/>
      <c r="J19" s="123"/>
      <c r="K19" s="123"/>
    </row>
    <row r="20" spans="1:11" ht="12.75" customHeight="1">
      <c r="A20" s="34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4" t="s">
        <v>1</v>
      </c>
      <c r="H20" s="74" t="s">
        <v>1</v>
      </c>
      <c r="I20" s="12"/>
      <c r="J20" s="123"/>
      <c r="K20" s="123"/>
    </row>
    <row r="21" spans="1:11" ht="12.75" customHeight="1">
      <c r="A21" s="34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4" t="s">
        <v>1</v>
      </c>
      <c r="H21" s="74" t="s">
        <v>1</v>
      </c>
      <c r="I21" s="12"/>
      <c r="J21" s="123"/>
      <c r="K21" s="123"/>
    </row>
    <row r="22" spans="1:11" ht="12.75" customHeight="1">
      <c r="A22" s="34" t="s">
        <v>70</v>
      </c>
      <c r="B22" s="118">
        <v>120.7946</v>
      </c>
      <c r="C22" s="118" t="s">
        <v>1</v>
      </c>
      <c r="D22" s="118">
        <v>206.943</v>
      </c>
      <c r="E22" s="118">
        <v>40</v>
      </c>
      <c r="F22" s="118" t="s">
        <v>1</v>
      </c>
      <c r="G22" s="74">
        <f>-E22</f>
        <v>-40</v>
      </c>
      <c r="H22" s="74">
        <f>D22</f>
        <v>206.943</v>
      </c>
      <c r="I22" s="12"/>
      <c r="J22" s="123"/>
      <c r="K22" s="123"/>
    </row>
    <row r="23" spans="1:11" ht="12.75" customHeight="1">
      <c r="A23" s="34" t="s">
        <v>71</v>
      </c>
      <c r="B23" s="118">
        <v>69</v>
      </c>
      <c r="C23" s="118" t="s">
        <v>1</v>
      </c>
      <c r="D23" s="118">
        <v>363.4851</v>
      </c>
      <c r="E23" s="118">
        <v>266.6851</v>
      </c>
      <c r="F23" s="118" t="s">
        <v>1</v>
      </c>
      <c r="G23" s="74">
        <f>-E23</f>
        <v>-266.6851</v>
      </c>
      <c r="H23" s="74">
        <f>D23</f>
        <v>363.4851</v>
      </c>
      <c r="I23" s="12"/>
      <c r="J23" s="123"/>
      <c r="K23" s="123"/>
    </row>
    <row r="24" spans="1:11" ht="12.75" customHeight="1">
      <c r="A24" s="62" t="s">
        <v>108</v>
      </c>
      <c r="B24" s="118">
        <v>89.7</v>
      </c>
      <c r="C24" s="2" t="s">
        <v>1</v>
      </c>
      <c r="D24" s="118">
        <v>199.2754</v>
      </c>
      <c r="E24" s="118">
        <v>48.2754</v>
      </c>
      <c r="F24" s="118" t="s">
        <v>1</v>
      </c>
      <c r="G24" s="74">
        <f>-E24</f>
        <v>-48.2754</v>
      </c>
      <c r="H24" s="74">
        <f>D24</f>
        <v>199.2754</v>
      </c>
      <c r="I24" s="12"/>
      <c r="J24" s="123"/>
      <c r="K24" s="123"/>
    </row>
    <row r="25" spans="1:11" ht="12.75" customHeight="1">
      <c r="A25" s="68" t="s">
        <v>17</v>
      </c>
      <c r="B25" s="125">
        <v>391.21000000000004</v>
      </c>
      <c r="C25" s="125">
        <v>230.4011</v>
      </c>
      <c r="D25" s="125" t="s">
        <v>1</v>
      </c>
      <c r="E25" s="125" t="s">
        <v>1</v>
      </c>
      <c r="F25" s="125" t="s">
        <v>1</v>
      </c>
      <c r="G25" s="74" t="s">
        <v>1</v>
      </c>
      <c r="H25" s="74">
        <f>-C25</f>
        <v>-230.4011</v>
      </c>
      <c r="I25" s="117"/>
      <c r="J25" s="123"/>
      <c r="K25" s="123"/>
    </row>
    <row r="26" spans="1:11" ht="12.75" customHeight="1">
      <c r="A26" s="34" t="s">
        <v>26</v>
      </c>
      <c r="B26" s="118">
        <v>64.86670000000001</v>
      </c>
      <c r="C26" s="118">
        <v>12.6516</v>
      </c>
      <c r="D26" s="118" t="s">
        <v>1</v>
      </c>
      <c r="E26" s="118" t="s">
        <v>1</v>
      </c>
      <c r="F26" s="118" t="s">
        <v>1</v>
      </c>
      <c r="G26" s="118" t="s">
        <v>1</v>
      </c>
      <c r="H26" s="74">
        <f>-C26</f>
        <v>-12.6516</v>
      </c>
      <c r="I26" s="117"/>
      <c r="J26" s="123"/>
      <c r="K26" s="123"/>
    </row>
    <row r="27" spans="1:11" ht="12.75" customHeight="1">
      <c r="A27" s="34" t="s">
        <v>27</v>
      </c>
      <c r="B27" s="118">
        <v>256.1882</v>
      </c>
      <c r="C27" s="118">
        <v>147.5944</v>
      </c>
      <c r="D27" s="118" t="s">
        <v>1</v>
      </c>
      <c r="E27" s="118" t="s">
        <v>1</v>
      </c>
      <c r="F27" s="118" t="s">
        <v>1</v>
      </c>
      <c r="G27" s="118" t="s">
        <v>1</v>
      </c>
      <c r="H27" s="74">
        <f>-C27</f>
        <v>-147.5944</v>
      </c>
      <c r="I27" s="117"/>
      <c r="J27" s="123"/>
      <c r="K27" s="123"/>
    </row>
    <row r="28" spans="1:11" ht="12.75" customHeight="1">
      <c r="A28" s="34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118" t="s">
        <v>1</v>
      </c>
      <c r="H28" s="74">
        <f>-C28</f>
        <v>-46.8051</v>
      </c>
      <c r="I28" s="117"/>
      <c r="J28" s="123"/>
      <c r="K28" s="123"/>
    </row>
    <row r="29" spans="1:11" ht="12.75" customHeight="1">
      <c r="A29" s="34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118" t="s">
        <v>1</v>
      </c>
      <c r="H29" s="74">
        <f>-C29</f>
        <v>-23.35</v>
      </c>
      <c r="I29" s="117"/>
      <c r="J29" s="123"/>
      <c r="K29" s="123"/>
    </row>
    <row r="30" spans="1:11" ht="12.75" customHeight="1">
      <c r="A30" s="34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118" t="s">
        <v>1</v>
      </c>
      <c r="H30" s="74" t="s">
        <v>1</v>
      </c>
      <c r="I30" s="117"/>
      <c r="J30" s="123"/>
      <c r="K30" s="123"/>
    </row>
    <row r="31" spans="1:11" ht="12.75" customHeight="1">
      <c r="A31" s="34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118" t="s">
        <v>1</v>
      </c>
      <c r="H31" s="74" t="s">
        <v>1</v>
      </c>
      <c r="I31" s="117"/>
      <c r="J31" s="123"/>
      <c r="K31" s="123"/>
    </row>
    <row r="32" spans="1:11" ht="12.75" customHeight="1">
      <c r="A32" s="34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118" t="s">
        <v>1</v>
      </c>
      <c r="H32" s="74" t="s">
        <v>1</v>
      </c>
      <c r="I32" s="117"/>
      <c r="J32" s="123"/>
      <c r="K32" s="123"/>
    </row>
    <row r="33" spans="1:11" ht="12.75" customHeight="1">
      <c r="A33" s="34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118" t="s">
        <v>1</v>
      </c>
      <c r="H33" s="74" t="s">
        <v>1</v>
      </c>
      <c r="I33" s="117"/>
      <c r="J33" s="123"/>
      <c r="K33" s="123"/>
    </row>
    <row r="34" spans="1:11" ht="12.75" customHeight="1">
      <c r="A34" s="62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118" t="s">
        <v>1</v>
      </c>
      <c r="H34" s="74" t="s">
        <v>1</v>
      </c>
      <c r="I34" s="117"/>
      <c r="J34" s="123"/>
      <c r="K34" s="123"/>
    </row>
    <row r="35" ht="15" customHeight="1">
      <c r="F35" s="9"/>
    </row>
    <row r="36" spans="1:9" ht="15" customHeight="1">
      <c r="A36" s="42" t="s">
        <v>77</v>
      </c>
      <c r="G36" s="12"/>
      <c r="I36" s="2"/>
    </row>
    <row r="37" spans="1:9" ht="12.75" customHeight="1">
      <c r="A37" s="13" t="s">
        <v>7</v>
      </c>
      <c r="G37" s="12"/>
      <c r="I37" s="2"/>
    </row>
    <row r="38" spans="1:15" ht="31.5" customHeight="1">
      <c r="A38" s="59"/>
      <c r="B38" s="54" t="s">
        <v>105</v>
      </c>
      <c r="C38" s="54">
        <v>41000</v>
      </c>
      <c r="D38" s="54">
        <v>41030</v>
      </c>
      <c r="E38" s="54" t="s">
        <v>107</v>
      </c>
      <c r="F38" s="54">
        <v>41365</v>
      </c>
      <c r="G38" s="54">
        <v>41395</v>
      </c>
      <c r="H38" s="58" t="s">
        <v>2</v>
      </c>
      <c r="I38" s="58" t="s">
        <v>46</v>
      </c>
      <c r="K38" s="4"/>
      <c r="L38" s="4"/>
      <c r="M38" s="4"/>
      <c r="N38" s="4"/>
      <c r="O38" s="4"/>
    </row>
    <row r="39" spans="1:16" ht="12.75" customHeight="1">
      <c r="A39" s="43" t="s">
        <v>99</v>
      </c>
      <c r="B39" s="17">
        <v>38675.282</v>
      </c>
      <c r="C39" s="17">
        <v>43849.733</v>
      </c>
      <c r="D39" s="17">
        <v>45840.247</v>
      </c>
      <c r="E39" s="17">
        <v>50651.329725209995</v>
      </c>
      <c r="F39" s="17">
        <v>54521.098339899996</v>
      </c>
      <c r="G39" s="17">
        <v>55389.69363692</v>
      </c>
      <c r="H39" s="16">
        <f>G39/F39-1</f>
        <v>0.01593136094957104</v>
      </c>
      <c r="I39" s="16">
        <f>G39/E39-1</f>
        <v>0.09354865780259347</v>
      </c>
      <c r="J39" s="12"/>
      <c r="K39" s="4"/>
      <c r="L39" s="4"/>
      <c r="M39" s="139"/>
      <c r="N39" s="139"/>
      <c r="O39" s="139"/>
      <c r="P39" s="12"/>
    </row>
    <row r="40" spans="1:16" ht="12.75" customHeight="1">
      <c r="A40" s="62" t="s">
        <v>56</v>
      </c>
      <c r="B40" s="33">
        <v>16882.454</v>
      </c>
      <c r="C40" s="33">
        <v>19553.493</v>
      </c>
      <c r="D40" s="33">
        <v>20904.271</v>
      </c>
      <c r="E40" s="33">
        <v>22840.58219495</v>
      </c>
      <c r="F40" s="33">
        <v>24341.865426400003</v>
      </c>
      <c r="G40" s="33">
        <v>24772.14784412</v>
      </c>
      <c r="H40" s="16">
        <f>G40/F40-1</f>
        <v>0.01767664105370237</v>
      </c>
      <c r="I40" s="16">
        <f aca="true" t="shared" si="0" ref="I40:I52">G40/E40-1</f>
        <v>0.08456726858727226</v>
      </c>
      <c r="J40" s="128"/>
      <c r="K40" s="145"/>
      <c r="L40" s="145"/>
      <c r="M40" s="145"/>
      <c r="N40" s="145"/>
      <c r="O40" s="139"/>
      <c r="P40" s="12"/>
    </row>
    <row r="41" spans="1:16" ht="12.75" customHeight="1">
      <c r="A41" s="62" t="s">
        <v>57</v>
      </c>
      <c r="B41" s="33">
        <v>15214.801</v>
      </c>
      <c r="C41" s="33">
        <v>16635.209</v>
      </c>
      <c r="D41" s="33">
        <v>17061.718</v>
      </c>
      <c r="E41" s="33">
        <v>20805.539679499998</v>
      </c>
      <c r="F41" s="33">
        <v>23171.38434928</v>
      </c>
      <c r="G41" s="33">
        <v>23559.970440350004</v>
      </c>
      <c r="H41" s="16">
        <f aca="true" t="shared" si="1" ref="H41:H52">G41/F41-1</f>
        <v>0.016770085257425515</v>
      </c>
      <c r="I41" s="16">
        <f t="shared" si="0"/>
        <v>0.1323892964701121</v>
      </c>
      <c r="J41" s="129"/>
      <c r="K41" s="145"/>
      <c r="L41" s="145"/>
      <c r="M41" s="145"/>
      <c r="N41" s="145"/>
      <c r="O41" s="139"/>
      <c r="P41" s="12"/>
    </row>
    <row r="42" spans="1:16" ht="12.75" customHeight="1">
      <c r="A42" s="62" t="s">
        <v>58</v>
      </c>
      <c r="B42" s="33">
        <v>4763.601</v>
      </c>
      <c r="C42" s="33">
        <v>5678.707</v>
      </c>
      <c r="D42" s="33">
        <v>5862.43</v>
      </c>
      <c r="E42" s="33">
        <v>4805.33959318</v>
      </c>
      <c r="F42" s="33">
        <v>4451.66667117</v>
      </c>
      <c r="G42" s="33">
        <v>4500.696125220001</v>
      </c>
      <c r="H42" s="16">
        <f t="shared" si="1"/>
        <v>0.011013729839101982</v>
      </c>
      <c r="I42" s="16">
        <f t="shared" si="0"/>
        <v>-0.06339686551859214</v>
      </c>
      <c r="J42" s="129"/>
      <c r="K42" s="145"/>
      <c r="L42" s="145"/>
      <c r="M42" s="145"/>
      <c r="N42" s="145"/>
      <c r="O42" s="139"/>
      <c r="P42" s="12"/>
    </row>
    <row r="43" spans="1:16" ht="12.75" customHeight="1">
      <c r="A43" s="62" t="s">
        <v>59</v>
      </c>
      <c r="B43" s="33">
        <v>1814.426</v>
      </c>
      <c r="C43" s="33">
        <v>1982.324</v>
      </c>
      <c r="D43" s="33">
        <v>2011.828</v>
      </c>
      <c r="E43" s="33">
        <v>2199.86825758</v>
      </c>
      <c r="F43" s="33">
        <v>2556.18189305</v>
      </c>
      <c r="G43" s="33">
        <v>2556.8792272299997</v>
      </c>
      <c r="H43" s="16">
        <f t="shared" si="1"/>
        <v>0.00027280303561183494</v>
      </c>
      <c r="I43" s="16">
        <f t="shared" si="0"/>
        <v>0.16228743172226845</v>
      </c>
      <c r="J43" s="129"/>
      <c r="K43" s="145"/>
      <c r="L43" s="145"/>
      <c r="M43" s="145"/>
      <c r="N43" s="145"/>
      <c r="O43" s="139"/>
      <c r="P43" s="12"/>
    </row>
    <row r="44" spans="1:15" ht="12.75" customHeight="1">
      <c r="A44" s="63" t="s">
        <v>63</v>
      </c>
      <c r="B44" s="17">
        <v>19298.968</v>
      </c>
      <c r="C44" s="17">
        <v>21287.443</v>
      </c>
      <c r="D44" s="17">
        <v>22619.243</v>
      </c>
      <c r="E44" s="17">
        <v>26927.60385274</v>
      </c>
      <c r="F44" s="17">
        <v>27820.665772610002</v>
      </c>
      <c r="G44" s="17">
        <v>28470.503451740005</v>
      </c>
      <c r="H44" s="16">
        <f>G44/F44-1</f>
        <v>0.023358092305964195</v>
      </c>
      <c r="I44" s="16">
        <f t="shared" si="0"/>
        <v>0.0572980651170345</v>
      </c>
      <c r="J44" s="128"/>
      <c r="K44" s="145"/>
      <c r="L44" s="145"/>
      <c r="M44" s="145"/>
      <c r="N44" s="145"/>
      <c r="O44" s="4"/>
    </row>
    <row r="45" spans="1:15" ht="12.75" customHeight="1">
      <c r="A45" s="62" t="s">
        <v>56</v>
      </c>
      <c r="B45" s="33">
        <v>7373.288</v>
      </c>
      <c r="C45" s="33">
        <v>8602.638</v>
      </c>
      <c r="D45" s="33">
        <v>9795.808</v>
      </c>
      <c r="E45" s="33">
        <v>12390.061168600001</v>
      </c>
      <c r="F45" s="33">
        <v>11897.861779700002</v>
      </c>
      <c r="G45" s="33">
        <v>12176.82721256</v>
      </c>
      <c r="H45" s="16">
        <f t="shared" si="1"/>
        <v>0.023446686305934827</v>
      </c>
      <c r="I45" s="16">
        <f t="shared" si="0"/>
        <v>-0.017210080978486086</v>
      </c>
      <c r="J45" s="128"/>
      <c r="K45" s="145"/>
      <c r="L45" s="145"/>
      <c r="M45" s="145"/>
      <c r="N45" s="145"/>
      <c r="O45" s="4"/>
    </row>
    <row r="46" spans="1:15" ht="12.75" customHeight="1">
      <c r="A46" s="62" t="s">
        <v>57</v>
      </c>
      <c r="B46" s="33">
        <v>7404.83</v>
      </c>
      <c r="C46" s="33">
        <v>8142.576</v>
      </c>
      <c r="D46" s="33">
        <v>8296.486</v>
      </c>
      <c r="E46" s="33">
        <v>10359.23214716</v>
      </c>
      <c r="F46" s="33">
        <v>11760.2836309</v>
      </c>
      <c r="G46" s="33">
        <v>11973.94297639</v>
      </c>
      <c r="H46" s="16">
        <f t="shared" si="1"/>
        <v>0.018167873513578625</v>
      </c>
      <c r="I46" s="16">
        <f t="shared" si="0"/>
        <v>0.15587167140304659</v>
      </c>
      <c r="J46" s="128"/>
      <c r="K46" s="145"/>
      <c r="L46" s="145"/>
      <c r="M46" s="145"/>
      <c r="N46" s="145"/>
      <c r="O46" s="4"/>
    </row>
    <row r="47" spans="1:15" ht="12.75" customHeight="1">
      <c r="A47" s="62" t="s">
        <v>58</v>
      </c>
      <c r="B47" s="33">
        <v>4349.468</v>
      </c>
      <c r="C47" s="33">
        <v>4338.013</v>
      </c>
      <c r="D47" s="33">
        <v>4294.537</v>
      </c>
      <c r="E47" s="33">
        <v>3912.72758677</v>
      </c>
      <c r="F47" s="33">
        <v>3913.8055608799996</v>
      </c>
      <c r="G47" s="33">
        <v>4041.0269947300003</v>
      </c>
      <c r="H47" s="16">
        <f t="shared" si="1"/>
        <v>0.03250581355436455</v>
      </c>
      <c r="I47" s="16">
        <f t="shared" si="0"/>
        <v>0.03279027356614739</v>
      </c>
      <c r="J47" s="129"/>
      <c r="K47" s="145"/>
      <c r="L47" s="145"/>
      <c r="M47" s="145"/>
      <c r="N47" s="145"/>
      <c r="O47" s="4"/>
    </row>
    <row r="48" spans="1:15" ht="12.75" customHeight="1">
      <c r="A48" s="62" t="s">
        <v>59</v>
      </c>
      <c r="B48" s="33">
        <v>171.382</v>
      </c>
      <c r="C48" s="33">
        <v>204.216</v>
      </c>
      <c r="D48" s="33">
        <v>232.412</v>
      </c>
      <c r="E48" s="33">
        <v>265.58295021</v>
      </c>
      <c r="F48" s="33">
        <v>248.71480113</v>
      </c>
      <c r="G48" s="33">
        <v>278.70626805999996</v>
      </c>
      <c r="H48" s="16">
        <f t="shared" si="1"/>
        <v>0.12058577452462838</v>
      </c>
      <c r="I48" s="16">
        <f t="shared" si="0"/>
        <v>0.0494132542756347</v>
      </c>
      <c r="J48" s="128"/>
      <c r="K48" s="145"/>
      <c r="L48" s="145"/>
      <c r="M48" s="145"/>
      <c r="N48" s="145"/>
      <c r="O48" s="4"/>
    </row>
    <row r="49" spans="1:15" ht="12.75" customHeight="1">
      <c r="A49" s="63" t="s">
        <v>64</v>
      </c>
      <c r="B49" s="45">
        <v>19376.314</v>
      </c>
      <c r="C49" s="45">
        <v>22562.29</v>
      </c>
      <c r="D49" s="45">
        <f aca="true" t="shared" si="2" ref="D49:E53">+D39-D44</f>
        <v>23221.004000000004</v>
      </c>
      <c r="E49" s="45">
        <f t="shared" si="2"/>
        <v>23723.725872469993</v>
      </c>
      <c r="F49" s="45">
        <v>26700.432567289994</v>
      </c>
      <c r="G49" s="45">
        <f>+G39-G44</f>
        <v>26919.190185179992</v>
      </c>
      <c r="H49" s="16">
        <f t="shared" si="1"/>
        <v>0.00819303647379832</v>
      </c>
      <c r="I49" s="16">
        <f t="shared" si="0"/>
        <v>0.13469487591821094</v>
      </c>
      <c r="J49" s="128"/>
      <c r="K49" s="145"/>
      <c r="L49" s="145"/>
      <c r="M49" s="145"/>
      <c r="N49" s="145"/>
      <c r="O49" s="4"/>
    </row>
    <row r="50" spans="1:15" ht="12.75" customHeight="1">
      <c r="A50" s="62" t="s">
        <v>56</v>
      </c>
      <c r="B50" s="33">
        <v>9509.166000000001</v>
      </c>
      <c r="C50" s="33">
        <v>10950.854999999998</v>
      </c>
      <c r="D50" s="33">
        <f t="shared" si="2"/>
        <v>11108.463</v>
      </c>
      <c r="E50" s="33">
        <f t="shared" si="2"/>
        <v>10450.521026349998</v>
      </c>
      <c r="F50" s="33">
        <v>12444.0036467</v>
      </c>
      <c r="G50" s="33">
        <f>+G40-G45</f>
        <v>12595.320631560002</v>
      </c>
      <c r="H50" s="16">
        <f t="shared" si="1"/>
        <v>0.012159831285498468</v>
      </c>
      <c r="I50" s="16">
        <f t="shared" si="0"/>
        <v>0.2052337486142648</v>
      </c>
      <c r="J50" s="79"/>
      <c r="K50" s="139"/>
      <c r="L50" s="139"/>
      <c r="M50" s="142"/>
      <c r="N50" s="9"/>
      <c r="O50" s="139"/>
    </row>
    <row r="51" spans="1:15" ht="12.75" customHeight="1">
      <c r="A51" s="62" t="s">
        <v>57</v>
      </c>
      <c r="B51" s="33">
        <v>7809.971</v>
      </c>
      <c r="C51" s="33">
        <v>8492.632999999998</v>
      </c>
      <c r="D51" s="33">
        <f t="shared" si="2"/>
        <v>8765.232</v>
      </c>
      <c r="E51" s="33">
        <f t="shared" si="2"/>
        <v>10446.307532339997</v>
      </c>
      <c r="F51" s="33">
        <v>11411.100718380001</v>
      </c>
      <c r="G51" s="33">
        <f>+G41-G46</f>
        <v>11586.027463960003</v>
      </c>
      <c r="H51" s="16">
        <f t="shared" si="1"/>
        <v>0.015329524284913632</v>
      </c>
      <c r="I51" s="16">
        <f t="shared" si="0"/>
        <v>0.10910265929771135</v>
      </c>
      <c r="J51" s="79"/>
      <c r="K51" s="139"/>
      <c r="L51" s="139"/>
      <c r="M51" s="139"/>
      <c r="N51" s="139"/>
      <c r="O51" s="12"/>
    </row>
    <row r="52" spans="1:14" ht="12.75" customHeight="1">
      <c r="A52" s="62" t="s">
        <v>58</v>
      </c>
      <c r="B52" s="33">
        <v>414.1329999999998</v>
      </c>
      <c r="C52" s="33">
        <v>1340.6940000000004</v>
      </c>
      <c r="D52" s="33">
        <f t="shared" si="2"/>
        <v>1567.893</v>
      </c>
      <c r="E52" s="33">
        <f t="shared" si="2"/>
        <v>892.6120064099996</v>
      </c>
      <c r="F52" s="33">
        <v>537.8611102900004</v>
      </c>
      <c r="G52" s="33">
        <f>+G42-G47</f>
        <v>459.6691304900005</v>
      </c>
      <c r="H52" s="16">
        <f t="shared" si="1"/>
        <v>-0.14537578252839445</v>
      </c>
      <c r="I52" s="16">
        <f t="shared" si="0"/>
        <v>-0.4850291871619048</v>
      </c>
      <c r="J52" s="79"/>
      <c r="K52" s="139"/>
      <c r="L52" s="139"/>
      <c r="M52" s="139"/>
      <c r="N52" s="139"/>
    </row>
    <row r="53" spans="1:14" ht="12.75" customHeight="1">
      <c r="A53" s="62" t="s">
        <v>59</v>
      </c>
      <c r="B53" s="33">
        <v>1643.0439999999999</v>
      </c>
      <c r="C53" s="33">
        <v>1778.1080000000002</v>
      </c>
      <c r="D53" s="33">
        <f t="shared" si="2"/>
        <v>1779.416</v>
      </c>
      <c r="E53" s="33">
        <f t="shared" si="2"/>
        <v>1934.2853073699998</v>
      </c>
      <c r="F53" s="33">
        <v>2307.46709192</v>
      </c>
      <c r="G53" s="33">
        <f>+G43-G48</f>
        <v>2278.1729591699996</v>
      </c>
      <c r="H53" s="16">
        <f>G53/F53-1</f>
        <v>-0.012695363176609908</v>
      </c>
      <c r="I53" s="16">
        <f>G53/E53-1</f>
        <v>0.1777853817581727</v>
      </c>
      <c r="J53" s="79"/>
      <c r="K53" s="139"/>
      <c r="L53" s="139"/>
      <c r="M53" s="139"/>
      <c r="N53" s="139"/>
    </row>
    <row r="54" spans="1:14" ht="12.75" customHeight="1">
      <c r="A54" s="62"/>
      <c r="B54" s="33"/>
      <c r="C54" s="33"/>
      <c r="D54" s="33"/>
      <c r="E54" s="33"/>
      <c r="F54" s="33"/>
      <c r="G54" s="33"/>
      <c r="H54" s="15"/>
      <c r="I54" s="15"/>
      <c r="J54" s="33"/>
      <c r="K54" s="145"/>
      <c r="L54" s="145"/>
      <c r="M54" s="145"/>
      <c r="N54" s="145"/>
    </row>
    <row r="55" spans="1:14" ht="12.75" customHeight="1">
      <c r="A55" s="84"/>
      <c r="B55" s="82"/>
      <c r="C55" s="82"/>
      <c r="D55" s="82"/>
      <c r="E55" s="82"/>
      <c r="F55" s="82"/>
      <c r="G55" s="82"/>
      <c r="H55" s="84"/>
      <c r="I55" s="2"/>
      <c r="J55" s="81"/>
      <c r="K55" s="143"/>
      <c r="L55" s="143"/>
      <c r="M55" s="143"/>
      <c r="N55" s="143"/>
    </row>
    <row r="56" spans="1:14" ht="12.75" customHeight="1">
      <c r="A56" s="84"/>
      <c r="B56" s="82"/>
      <c r="C56" s="82"/>
      <c r="D56" s="82"/>
      <c r="E56" s="82"/>
      <c r="F56" s="82"/>
      <c r="G56" s="82"/>
      <c r="H56" s="84"/>
      <c r="I56" s="2"/>
      <c r="J56" s="81"/>
      <c r="K56" s="143"/>
      <c r="L56" s="143"/>
      <c r="M56" s="144"/>
      <c r="N56" s="9"/>
    </row>
    <row r="57" spans="1:14" ht="15.75" customHeight="1">
      <c r="A57" s="42" t="s">
        <v>78</v>
      </c>
      <c r="B57" s="1"/>
      <c r="C57" s="14"/>
      <c r="D57" s="14"/>
      <c r="E57" s="14"/>
      <c r="F57" s="14"/>
      <c r="G57" s="14"/>
      <c r="I57" s="2"/>
      <c r="K57" s="143"/>
      <c r="L57" s="143"/>
      <c r="M57" s="144"/>
      <c r="N57" s="9"/>
    </row>
    <row r="58" spans="1:14" ht="12.75" customHeight="1">
      <c r="A58" s="13" t="s">
        <v>7</v>
      </c>
      <c r="B58" s="13"/>
      <c r="C58" s="13"/>
      <c r="D58" s="13"/>
      <c r="E58" s="13"/>
      <c r="I58" s="2"/>
      <c r="K58" s="143"/>
      <c r="L58" s="143"/>
      <c r="M58" s="144"/>
      <c r="N58" s="9"/>
    </row>
    <row r="59" spans="1:16" s="4" customFormat="1" ht="32.25" customHeight="1">
      <c r="A59" s="59"/>
      <c r="B59" s="54" t="s">
        <v>105</v>
      </c>
      <c r="C59" s="54">
        <v>41000</v>
      </c>
      <c r="D59" s="54">
        <v>41030</v>
      </c>
      <c r="E59" s="54" t="s">
        <v>107</v>
      </c>
      <c r="F59" s="54">
        <v>41365</v>
      </c>
      <c r="G59" s="54">
        <v>41395</v>
      </c>
      <c r="H59" s="58" t="s">
        <v>2</v>
      </c>
      <c r="I59" s="58" t="s">
        <v>46</v>
      </c>
      <c r="J59" s="67"/>
      <c r="K59" s="143"/>
      <c r="L59" s="67"/>
      <c r="M59" s="142"/>
      <c r="N59" s="9"/>
      <c r="O59" s="67"/>
      <c r="P59" s="67"/>
    </row>
    <row r="60" spans="1:16" ht="12.75" customHeight="1">
      <c r="A60" s="43" t="s">
        <v>19</v>
      </c>
      <c r="B60" s="17">
        <v>31217.212</v>
      </c>
      <c r="C60" s="17">
        <v>33816.431</v>
      </c>
      <c r="D60" s="17">
        <v>34280.764</v>
      </c>
      <c r="E60" s="17">
        <v>40105.37341754</v>
      </c>
      <c r="F60" s="17">
        <v>44490.8706822</v>
      </c>
      <c r="G60" s="17">
        <v>45726.23464305</v>
      </c>
      <c r="H60" s="16">
        <f>G60/F60-1</f>
        <v>0.027766684308658363</v>
      </c>
      <c r="I60" s="16">
        <f>G60/E60-1</f>
        <v>0.14015232240804232</v>
      </c>
      <c r="J60" s="80"/>
      <c r="K60" s="80"/>
      <c r="L60" s="80"/>
      <c r="M60" s="80"/>
      <c r="N60" s="80"/>
      <c r="O60" s="9"/>
      <c r="P60" s="9"/>
    </row>
    <row r="61" spans="1:16" ht="12.75" customHeight="1">
      <c r="A61" s="62" t="s">
        <v>60</v>
      </c>
      <c r="B61" s="33">
        <v>19864.556</v>
      </c>
      <c r="C61" s="33">
        <v>21430.474</v>
      </c>
      <c r="D61" s="33">
        <v>21638.06</v>
      </c>
      <c r="E61" s="33">
        <v>25562.927037960002</v>
      </c>
      <c r="F61" s="33">
        <v>28860.70942122</v>
      </c>
      <c r="G61" s="33">
        <v>29709.44476391</v>
      </c>
      <c r="H61" s="16">
        <f aca="true" t="shared" si="3" ref="H61:H71">G61/F61-1</f>
        <v>0.029407986141392728</v>
      </c>
      <c r="I61" s="16">
        <f aca="true" t="shared" si="4" ref="I61:I70">G61/E61-1</f>
        <v>0.16220825259144123</v>
      </c>
      <c r="J61" s="80"/>
      <c r="K61" s="80"/>
      <c r="L61" s="80"/>
      <c r="M61" s="80"/>
      <c r="N61" s="80"/>
      <c r="O61" s="9"/>
      <c r="P61" s="9"/>
    </row>
    <row r="62" spans="1:16" ht="12.75" customHeight="1">
      <c r="A62" s="62" t="s">
        <v>61</v>
      </c>
      <c r="B62" s="33">
        <v>11314.636</v>
      </c>
      <c r="C62" s="33">
        <v>12309.766</v>
      </c>
      <c r="D62" s="33">
        <v>12567.229</v>
      </c>
      <c r="E62" s="33">
        <v>14461.65337505</v>
      </c>
      <c r="F62" s="33">
        <v>15553.37140946</v>
      </c>
      <c r="G62" s="33">
        <v>15941.85291093</v>
      </c>
      <c r="H62" s="16">
        <f>G62/F62-1</f>
        <v>0.024977317858796422</v>
      </c>
      <c r="I62" s="16">
        <f>G62/E62-1</f>
        <v>0.10235340991049591</v>
      </c>
      <c r="J62" s="80"/>
      <c r="K62" s="80"/>
      <c r="L62" s="80"/>
      <c r="M62" s="80"/>
      <c r="N62" s="80"/>
      <c r="O62" s="9"/>
      <c r="P62" s="9"/>
    </row>
    <row r="63" spans="1:16" ht="12.75" customHeight="1">
      <c r="A63" s="62" t="s">
        <v>62</v>
      </c>
      <c r="B63" s="33">
        <v>38.021</v>
      </c>
      <c r="C63" s="33">
        <v>76.189</v>
      </c>
      <c r="D63" s="33">
        <v>75.476</v>
      </c>
      <c r="E63" s="33">
        <v>80.79300453</v>
      </c>
      <c r="F63" s="33">
        <v>76.78985152</v>
      </c>
      <c r="G63" s="33">
        <v>74.93696821</v>
      </c>
      <c r="H63" s="16">
        <f t="shared" si="3"/>
        <v>-0.0241292732480074</v>
      </c>
      <c r="I63" s="16">
        <f>G63/E63-1</f>
        <v>-0.0724819723448401</v>
      </c>
      <c r="J63" s="80"/>
      <c r="K63" s="80"/>
      <c r="L63" s="80"/>
      <c r="M63" s="80"/>
      <c r="N63" s="80"/>
      <c r="O63" s="9"/>
      <c r="P63" s="9"/>
    </row>
    <row r="64" spans="1:16" ht="12.75" customHeight="1">
      <c r="A64" s="63" t="s">
        <v>63</v>
      </c>
      <c r="B64" s="17">
        <v>13969.178</v>
      </c>
      <c r="C64" s="17">
        <v>14814.374</v>
      </c>
      <c r="D64" s="17">
        <v>14967.732</v>
      </c>
      <c r="E64" s="17">
        <v>18557.88985695</v>
      </c>
      <c r="F64" s="17">
        <v>21109.05795753</v>
      </c>
      <c r="G64" s="17">
        <v>22085.90909125</v>
      </c>
      <c r="H64" s="16">
        <f>G64/F64-1</f>
        <v>0.04627639640221548</v>
      </c>
      <c r="I64" s="16">
        <f>G64/E64-1</f>
        <v>0.19010885728361737</v>
      </c>
      <c r="J64" s="80"/>
      <c r="K64" s="80"/>
      <c r="L64" s="80"/>
      <c r="M64" s="80"/>
      <c r="N64" s="80"/>
      <c r="P64" s="9"/>
    </row>
    <row r="65" spans="1:16" ht="12.75" customHeight="1">
      <c r="A65" s="62" t="s">
        <v>60</v>
      </c>
      <c r="B65" s="33">
        <v>7978.225</v>
      </c>
      <c r="C65" s="33">
        <v>8354.002</v>
      </c>
      <c r="D65" s="33">
        <v>8379.703</v>
      </c>
      <c r="E65" s="33">
        <v>10893.94829188</v>
      </c>
      <c r="F65" s="33">
        <v>13002.5795934</v>
      </c>
      <c r="G65" s="33">
        <v>13785.733075250002</v>
      </c>
      <c r="H65" s="16">
        <f t="shared" si="3"/>
        <v>0.06023062394846046</v>
      </c>
      <c r="I65" s="16">
        <f t="shared" si="4"/>
        <v>0.2654487340944556</v>
      </c>
      <c r="J65" s="80"/>
      <c r="K65" s="146"/>
      <c r="L65" s="146"/>
      <c r="M65" s="146"/>
      <c r="N65" s="146"/>
      <c r="P65" s="9"/>
    </row>
    <row r="66" spans="1:16" ht="12.75" customHeight="1">
      <c r="A66" s="62" t="s">
        <v>61</v>
      </c>
      <c r="B66" s="33">
        <v>5988.087</v>
      </c>
      <c r="C66" s="33">
        <v>6457.012</v>
      </c>
      <c r="D66" s="33">
        <v>6584.763</v>
      </c>
      <c r="E66" s="33">
        <v>7659.897274520001</v>
      </c>
      <c r="F66" s="33">
        <v>8102.091327460001</v>
      </c>
      <c r="G66" s="33">
        <v>8295.648078619999</v>
      </c>
      <c r="H66" s="16">
        <f t="shared" si="3"/>
        <v>0.023889727150320672</v>
      </c>
      <c r="I66" s="16">
        <f t="shared" si="4"/>
        <v>0.08299730157149354</v>
      </c>
      <c r="J66" s="80"/>
      <c r="K66" s="146"/>
      <c r="L66" s="146"/>
      <c r="M66" s="146"/>
      <c r="N66" s="146"/>
      <c r="P66" s="9"/>
    </row>
    <row r="67" spans="1:16" ht="12.75" customHeight="1">
      <c r="A67" s="62" t="s">
        <v>62</v>
      </c>
      <c r="B67" s="33">
        <v>2.867</v>
      </c>
      <c r="C67" s="33">
        <v>3.357</v>
      </c>
      <c r="D67" s="33">
        <v>3.27</v>
      </c>
      <c r="E67" s="33">
        <v>4.0442905499999995</v>
      </c>
      <c r="F67" s="33">
        <v>4.3870366700000005</v>
      </c>
      <c r="G67" s="33">
        <v>4.52793738</v>
      </c>
      <c r="H67" s="16">
        <f>G67/F67-1</f>
        <v>0.03211751361996229</v>
      </c>
      <c r="I67" s="16">
        <f>G67/E67-1</f>
        <v>0.11958755782271879</v>
      </c>
      <c r="J67" s="80"/>
      <c r="K67" s="146"/>
      <c r="L67" s="146"/>
      <c r="M67" s="146"/>
      <c r="N67" s="146"/>
      <c r="P67" s="9"/>
    </row>
    <row r="68" spans="1:16" ht="12.75" customHeight="1">
      <c r="A68" s="63" t="s">
        <v>64</v>
      </c>
      <c r="B68" s="17">
        <v>17248.034</v>
      </c>
      <c r="C68" s="17">
        <v>19002.056999999997</v>
      </c>
      <c r="D68" s="17">
        <f aca="true" t="shared" si="5" ref="D68:G71">+D60-D64</f>
        <v>19313.032000000003</v>
      </c>
      <c r="E68" s="17">
        <f t="shared" si="5"/>
        <v>21547.48356059</v>
      </c>
      <c r="F68" s="17">
        <v>23381.812724670002</v>
      </c>
      <c r="G68" s="17">
        <f t="shared" si="5"/>
        <v>23640.325551799997</v>
      </c>
      <c r="H68" s="16">
        <f>G68/F68-1</f>
        <v>0.011056149930464443</v>
      </c>
      <c r="I68" s="16">
        <f>G68/E68-1</f>
        <v>0.09712697936745474</v>
      </c>
      <c r="J68" s="80"/>
      <c r="K68" s="146"/>
      <c r="L68" s="146"/>
      <c r="M68" s="146"/>
      <c r="N68" s="146"/>
      <c r="O68" s="9"/>
      <c r="P68" s="9"/>
    </row>
    <row r="69" spans="1:16" ht="12.75" customHeight="1">
      <c r="A69" s="62" t="s">
        <v>60</v>
      </c>
      <c r="B69" s="33">
        <v>11886.331</v>
      </c>
      <c r="C69" s="33">
        <v>13076.471999999998</v>
      </c>
      <c r="D69" s="33">
        <f t="shared" si="5"/>
        <v>13258.357000000002</v>
      </c>
      <c r="E69" s="33">
        <f t="shared" si="5"/>
        <v>14668.978746080002</v>
      </c>
      <c r="F69" s="33">
        <v>15858.12982782</v>
      </c>
      <c r="G69" s="33">
        <f t="shared" si="5"/>
        <v>15923.711688659998</v>
      </c>
      <c r="H69" s="16">
        <f t="shared" si="3"/>
        <v>0.004135535624443465</v>
      </c>
      <c r="I69" s="16">
        <f t="shared" si="4"/>
        <v>0.08553648923346491</v>
      </c>
      <c r="J69" s="80"/>
      <c r="K69" s="12"/>
      <c r="M69" s="12"/>
      <c r="O69" s="9"/>
      <c r="P69" s="9"/>
    </row>
    <row r="70" spans="1:16" ht="12.75" customHeight="1">
      <c r="A70" s="62" t="s">
        <v>61</v>
      </c>
      <c r="B70" s="33">
        <v>5326.549</v>
      </c>
      <c r="C70" s="33">
        <v>5852.754</v>
      </c>
      <c r="D70" s="33">
        <f t="shared" si="5"/>
        <v>5982.465999999999</v>
      </c>
      <c r="E70" s="33">
        <f t="shared" si="5"/>
        <v>6801.7561005299995</v>
      </c>
      <c r="F70" s="33">
        <v>7451.280081999999</v>
      </c>
      <c r="G70" s="33">
        <f t="shared" si="5"/>
        <v>7646.204832310001</v>
      </c>
      <c r="H70" s="16">
        <f t="shared" si="3"/>
        <v>0.026159901139789277</v>
      </c>
      <c r="I70" s="16">
        <f t="shared" si="4"/>
        <v>0.12415157487258344</v>
      </c>
      <c r="J70" s="80"/>
      <c r="K70" s="12"/>
      <c r="M70" s="12"/>
      <c r="O70" s="9"/>
      <c r="P70" s="9"/>
    </row>
    <row r="71" spans="1:16" ht="12.75" customHeight="1">
      <c r="A71" s="62" t="s">
        <v>62</v>
      </c>
      <c r="B71" s="33">
        <v>35.154</v>
      </c>
      <c r="C71" s="33">
        <v>72.832</v>
      </c>
      <c r="D71" s="33">
        <f t="shared" si="5"/>
        <v>72.206</v>
      </c>
      <c r="E71" s="33">
        <f t="shared" si="5"/>
        <v>76.74871398</v>
      </c>
      <c r="F71" s="33">
        <v>72.40281485</v>
      </c>
      <c r="G71" s="33">
        <f t="shared" si="5"/>
        <v>70.40903083</v>
      </c>
      <c r="H71" s="16">
        <f t="shared" si="3"/>
        <v>-0.027537382685060008</v>
      </c>
      <c r="I71" s="16">
        <f>G71/E71-1</f>
        <v>-0.0826031189480525</v>
      </c>
      <c r="J71" s="80"/>
      <c r="K71" s="12"/>
      <c r="M71" s="12"/>
      <c r="O71" s="9"/>
      <c r="P71" s="9"/>
    </row>
    <row r="72" spans="2:19" ht="12" customHeight="1">
      <c r="B72" s="12"/>
      <c r="C72" s="12"/>
      <c r="D72" s="12"/>
      <c r="E72" s="12"/>
      <c r="F72" s="16"/>
      <c r="G72" s="16"/>
      <c r="H72" s="124"/>
      <c r="I72" s="84"/>
      <c r="J72"/>
      <c r="K72" s="12"/>
      <c r="M72" s="12"/>
      <c r="O72" s="9"/>
      <c r="P72" s="9"/>
      <c r="Q72" s="9"/>
      <c r="R72" s="9"/>
      <c r="S72" s="9"/>
    </row>
    <row r="73" spans="2:13" ht="12.75">
      <c r="B73" s="12"/>
      <c r="C73" s="12"/>
      <c r="D73" s="12"/>
      <c r="E73" s="12"/>
      <c r="F73" s="12"/>
      <c r="G73" s="12"/>
      <c r="H73" s="84"/>
      <c r="K73" s="12"/>
      <c r="M73" s="12"/>
    </row>
    <row r="74" spans="2:9" ht="11.25">
      <c r="B74" s="12"/>
      <c r="C74" s="12"/>
      <c r="D74" s="12"/>
      <c r="E74" s="12"/>
      <c r="F74" s="12"/>
      <c r="G74" s="12"/>
      <c r="I74" s="17"/>
    </row>
    <row r="75" spans="2:9" ht="11.25">
      <c r="B75" s="17"/>
      <c r="C75" s="17"/>
      <c r="D75" s="17"/>
      <c r="E75" s="17"/>
      <c r="F75" s="17"/>
      <c r="G75" s="17"/>
      <c r="H75" s="17"/>
      <c r="I75" s="33"/>
    </row>
    <row r="76" spans="2:9" ht="11.25">
      <c r="B76" s="33"/>
      <c r="C76" s="17"/>
      <c r="D76" s="33"/>
      <c r="E76" s="33"/>
      <c r="F76" s="33"/>
      <c r="G76" s="33"/>
      <c r="H76" s="33"/>
      <c r="I76" s="33"/>
    </row>
    <row r="77" spans="2:9" ht="11.25">
      <c r="B77" s="33"/>
      <c r="C77" s="33"/>
      <c r="D77" s="33"/>
      <c r="E77" s="33"/>
      <c r="F77" s="33"/>
      <c r="G77" s="33"/>
      <c r="H77" s="33"/>
      <c r="I77" s="33"/>
    </row>
    <row r="78" spans="2:9" ht="11.25">
      <c r="B78" s="33"/>
      <c r="C78" s="33"/>
      <c r="D78" s="33"/>
      <c r="E78" s="33"/>
      <c r="F78" s="33"/>
      <c r="G78" s="33"/>
      <c r="H78" s="33"/>
      <c r="I78" s="17"/>
    </row>
    <row r="79" spans="2:9" ht="11.25">
      <c r="B79" s="17"/>
      <c r="C79" s="33"/>
      <c r="D79" s="33"/>
      <c r="E79" s="33"/>
      <c r="F79" s="33"/>
      <c r="G79" s="33"/>
      <c r="H79" s="33"/>
      <c r="I79" s="17"/>
    </row>
    <row r="80" spans="2:9" ht="11.25">
      <c r="B80" s="33"/>
      <c r="C80" s="33"/>
      <c r="D80" s="33"/>
      <c r="E80" s="33"/>
      <c r="F80" s="33"/>
      <c r="G80" s="33"/>
      <c r="H80" s="33"/>
      <c r="I80" s="17"/>
    </row>
    <row r="81" spans="2:9" ht="11.25">
      <c r="B81" s="33"/>
      <c r="C81" s="33"/>
      <c r="D81" s="33"/>
      <c r="E81" s="33"/>
      <c r="F81" s="33"/>
      <c r="G81" s="33"/>
      <c r="H81" s="33"/>
      <c r="I81" s="17"/>
    </row>
    <row r="82" spans="2:9" ht="11.25">
      <c r="B82" s="33"/>
      <c r="C82" s="33"/>
      <c r="D82" s="33"/>
      <c r="E82" s="33"/>
      <c r="F82" s="33"/>
      <c r="G82" s="33"/>
      <c r="I82" s="17"/>
    </row>
    <row r="83" spans="2:9" ht="11.25">
      <c r="B83" s="17"/>
      <c r="C83" s="17"/>
      <c r="D83" s="17"/>
      <c r="F83" s="17"/>
      <c r="G83" s="17"/>
      <c r="I83" s="33"/>
    </row>
    <row r="84" spans="2:9" ht="11.25">
      <c r="B84" s="33"/>
      <c r="C84" s="33"/>
      <c r="D84" s="33"/>
      <c r="F84" s="33"/>
      <c r="G84" s="33"/>
      <c r="I84" s="33"/>
    </row>
    <row r="85" spans="2:9" ht="11.25">
      <c r="B85" s="33"/>
      <c r="C85" s="33"/>
      <c r="D85" s="33"/>
      <c r="F85" s="33"/>
      <c r="G85" s="33"/>
      <c r="I85" s="33"/>
    </row>
    <row r="86" spans="2:9" ht="11.25">
      <c r="B86" s="33"/>
      <c r="C86" s="33"/>
      <c r="D86" s="33"/>
      <c r="F86" s="33"/>
      <c r="G86" s="33"/>
      <c r="I86" s="17"/>
    </row>
    <row r="87" spans="2:9" ht="11.25">
      <c r="B87" s="66"/>
      <c r="C87" s="66"/>
      <c r="D87" s="66"/>
      <c r="E87" s="66"/>
      <c r="F87" s="66"/>
      <c r="I87" s="33"/>
    </row>
    <row r="88" spans="3:6" ht="12.75">
      <c r="C88" s="12"/>
      <c r="D88" s="12"/>
      <c r="E88" s="12"/>
      <c r="F88" s="12"/>
    </row>
    <row r="89" spans="3:6" ht="12.75">
      <c r="C89" s="12"/>
      <c r="D89" s="12"/>
      <c r="E89" s="12"/>
      <c r="F89" s="12"/>
    </row>
    <row r="90" spans="3:6" ht="12.75">
      <c r="C90" s="12"/>
      <c r="D90" s="12"/>
      <c r="E90" s="12"/>
      <c r="F90" s="12"/>
    </row>
    <row r="91" spans="3:6" ht="12.75">
      <c r="C91" s="12"/>
      <c r="D91" s="12"/>
      <c r="E91" s="12"/>
      <c r="F91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2013-06-10T10:19:22Z</dcterms:modified>
  <cp:category/>
  <cp:version/>
  <cp:contentType/>
  <cp:contentStatus/>
</cp:coreProperties>
</file>