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state="hidden" r:id="rId8"/>
    <sheet name="2.4." sheetId="9" r:id="rId9"/>
  </sheets>
  <definedNames>
    <definedName name="_xlnm.Print_Area" localSheetId="3">'1.3.'!$A$3:$K$63</definedName>
    <definedName name="_xlnm.Print_Area" localSheetId="4">'1.4.'!$A$5:$N$63</definedName>
    <definedName name="_xlnm.Print_Area" localSheetId="6">'2.2.'!$A$3:$K$25</definedName>
    <definedName name="_xlnm.Print_Area" localSheetId="7">'2.3.'!$A$3:$M$25</definedName>
    <definedName name="_xlnm.Print_Area" localSheetId="8">'2.4.'!$A$8:$L$50</definedName>
  </definedNames>
  <calcPr fullCalcOnLoad="1"/>
</workbook>
</file>

<file path=xl/sharedStrings.xml><?xml version="1.0" encoding="utf-8"?>
<sst xmlns="http://schemas.openxmlformats.org/spreadsheetml/2006/main" count="649" uniqueCount="76">
  <si>
    <t>Период</t>
  </si>
  <si>
    <t xml:space="preserve">Кредиты - всего </t>
  </si>
  <si>
    <t>в том числе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</si>
  <si>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</si>
  <si>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</si>
  <si>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</si>
  <si>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</si>
  <si>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</si>
  <si>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</si>
  <si>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</si>
  <si>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</si>
  <si>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</si>
  <si>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</si>
  <si>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</si>
  <si>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</si>
  <si>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</si>
  <si>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</si>
  <si>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</si>
  <si>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</si>
  <si>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</si>
  <si>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</si>
  <si>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</si>
  <si>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</si>
  <si>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</si>
  <si>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</si>
  <si>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</si>
  <si>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</si>
  <si>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</si>
  <si>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</si>
  <si>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</si>
  <si>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</si>
  <si>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</si>
  <si>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</si>
  <si>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-</t>
  </si>
  <si>
    <t xml:space="preserve">I полугодие </t>
  </si>
  <si>
    <t xml:space="preserve">II полугодие 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</si>
  <si>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</si>
  <si>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</si>
  <si>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</si>
  <si>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</si>
  <si>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>в процентах</t>
  </si>
  <si>
    <t>вернуться в Содержание</t>
  </si>
  <si>
    <t>Раздел "Статистика" /  "Статистика НФКУ" / "Статистика микрофинансовых организаций и кредитных союзов"</t>
  </si>
  <si>
    <t>Строитель-ство и ипотека</t>
  </si>
  <si>
    <t>Промышлен-ность</t>
  </si>
  <si>
    <t>Потребитель-ские кредиты</t>
  </si>
  <si>
    <t>Кредиты микрофинансовых организаций в национальной валюте в разрезе отраслей (на конец периода)</t>
  </si>
  <si>
    <t>Кредиты микрофинансовых организаций в национальной валюте в разрезе отраслей (за период)</t>
  </si>
  <si>
    <t>Кредиты микрофинансовых организаций в национальной валюте в разрезе по срокам (за период)</t>
  </si>
  <si>
    <t>Средневзвешенные процентные ставки по кредитам микрофинансовых организаций в национальной валюте (на конец периода)</t>
  </si>
  <si>
    <t>Кредиты кредитных союзов в национальной валюте в разрезе отраслей (на конец периода)</t>
  </si>
  <si>
    <t xml:space="preserve">Кредиты кредитных союзов в национальной валюте в разрезе отраслей (за период) </t>
  </si>
  <si>
    <t>Кредиты кредитных союзов в национальной валюте в разрезе по срокам  (за период)</t>
  </si>
  <si>
    <t>Средневзвешенные процентные ставки по кредитам кредитных союзов в национальной валюте (на конец периода)</t>
  </si>
  <si>
    <t>Таблица 1.1. Кредиты микрофинансовых организаций в национальной валюте в разрезе отраслей (на конец периода)</t>
  </si>
  <si>
    <t>Таблица 1.2. Кредиты микрофинансовых организаций в национальной валюте в разрезе отраслей (за период)</t>
  </si>
  <si>
    <t>Таблица 1.3. Кредиты микрофинансовых организаций в национальной валюте в разрезе по срокам (за период)</t>
  </si>
  <si>
    <t>Таблица 1.4. Средневзвешенные процентные ставки по кредитам микрофинансовых организаций в национальной валюте (на конец периода)</t>
  </si>
  <si>
    <t>Таблица 2.1. Кредиты кредитных союзов в национальной валюте в разрезе отраслей (на конец периода)</t>
  </si>
  <si>
    <t xml:space="preserve">Таблица 2.2. Кредиты кредитных союзов в национальной валюте в разрезе отраслей (за период) </t>
  </si>
  <si>
    <t>Таблица 2.3. Кредиты кредитных союзов в национальной валюте в разрезе по срокам  (за период)</t>
  </si>
  <si>
    <t>Таблица 2.4. Средневзвешенные процентные ставки по кредитам кредитных союзов в национальной валюте (на конец периода)</t>
  </si>
  <si>
    <t xml:space="preserve">1 квартал </t>
  </si>
  <si>
    <t>2010*</t>
  </si>
  <si>
    <t>2012**</t>
  </si>
  <si>
    <t>2012*</t>
  </si>
  <si>
    <t xml:space="preserve">2 квартал  </t>
  </si>
  <si>
    <t xml:space="preserve">3 квартал  </t>
  </si>
  <si>
    <t xml:space="preserve">4 квартал  </t>
  </si>
  <si>
    <t xml:space="preserve">Примечание: </t>
  </si>
  <si>
    <t>1. Согласно постановлению Правления НБКР №2/2 18.01.2012 г. информация по выданным кредитам МФО предоставляется начиная со 2 квартала 2010 года</t>
  </si>
  <si>
    <t>2. Постановлением Правления НБКР №2/2 18.01.2012 г. утверждена ежеквартальная периодичность предоставления ПРО начиная с 3 квартала 2012 года</t>
  </si>
  <si>
    <t>3. Данные по микрофинансовым организациям за первые 3 квартала представлены за период, данные по 4 кварталу являются годовыми.</t>
  </si>
  <si>
    <t>1. Постановлением Правления НБКР №2/2 18.01.2012 г. утверждена ежеквартальная периодичность предоставления ПРО начиная с 3 квартала 2012 года</t>
  </si>
  <si>
    <t>Кредиты финансово-кредитным организациям</t>
  </si>
  <si>
    <t>Раздел "Статистика" /  "Статистика НФКО" / "Статистика микрофинансовых организаций и кредитных союзов"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</si>
</sst>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0.0%"/>
    <numFmt numFmtId="171" formatCode="_(* #,##0.00_);_(* \(#,##0.00\);_(* &quot;-&quot;??_);_(@_)"/>
    <numFmt numFmtId="172" formatCode="[$-409]mmmm&quot; &quot;d\,&quot; &quot;yyyy;@"/>
    <numFmt numFmtId="173" formatCode="[$-F800]dddd\,&quot; &quot;mmmm&quot; &quot;dd\,&quot; &quot;yyyy"/>
    <numFmt numFmtId="174" formatCode="0.000%"/>
    <numFmt numFmtId="175" formatCode="0.000000"/>
    <numFmt numFmtId="176" formatCode="0.00000"/>
    <numFmt numFmtId="177" formatCode="#,##0.000"/>
    <numFmt numFmtId="178" formatCode="#,##0.0000"/>
    <numFmt numFmtId="179" formatCode="#,##0.00000"/>
    <numFmt numFmtId="180" formatCode="#,##0.000000"/>
    <numFmt numFmtId="181" formatCode="0.00000000"/>
    <numFmt numFmtId="182" formatCode="_-* #,##0\ _р_._-;\-* #,##0\ _р_._-;_-* &quot;-&quot;\ _р_._-;_-@_-"/>
    <numFmt numFmtId="183" formatCode="_-* #,##0.00\ _р_._-;\-* #,##0.00\ _р_._-;_-* &quot;-&quot;??\ _р_._-;_-@_-"/>
    <numFmt numFmtId="184" formatCode="General_)"/>
    <numFmt numFmtId="185" formatCode="_-* #,##0.00[$€-1]_-;\-* #,##0.00[$€-1]_-;_-* &quot;-&quot;??[$€-1]_-"/>
    <numFmt numFmtId="186" formatCode="#.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[Black]#,##0.0;[Black]\-#,##0.0;;"/>
    <numFmt numFmtId="192" formatCode="0.000000%"/>
    <numFmt numFmtId="193" formatCode="0.0000000%"/>
    <numFmt numFmtId="194" formatCode="0.00000000%"/>
    <numFmt numFmtId="195" formatCode="#,##0.00000000"/>
    <numFmt numFmtId="196" formatCode="0.0000"/>
    <numFmt numFmtId="197" formatCode="0.000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67" fontId="1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3" fillId="0" borderId="0">
      <alignment/>
      <protection locked="0"/>
    </xf>
    <xf numFmtId="18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186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72" fontId="30" fillId="0" borderId="0" applyNumberFormat="0" applyFill="0" applyBorder="0" applyAlignment="0" applyProtection="0"/>
    <xf numFmtId="168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72" fontId="14" fillId="0" borderId="0">
      <alignment/>
      <protection/>
    </xf>
    <xf numFmtId="172" fontId="17" fillId="0" borderId="0">
      <alignment/>
      <protection/>
    </xf>
    <xf numFmtId="0" fontId="17" fillId="0" borderId="0">
      <alignment/>
      <protection/>
    </xf>
    <xf numFmtId="173" fontId="68" fillId="0" borderId="0">
      <alignment/>
      <protection/>
    </xf>
    <xf numFmtId="172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72" fontId="70" fillId="0" borderId="0">
      <alignment/>
      <protection/>
    </xf>
    <xf numFmtId="0" fontId="0" fillId="0" borderId="0">
      <alignment/>
      <protection/>
    </xf>
    <xf numFmtId="172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68" fillId="0" borderId="0">
      <alignment/>
      <protection/>
    </xf>
    <xf numFmtId="172" fontId="14" fillId="0" borderId="0">
      <alignment/>
      <protection/>
    </xf>
    <xf numFmtId="172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184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69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40" fillId="0" borderId="0" applyProtection="0">
      <alignment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3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70" fontId="1" fillId="0" borderId="27" xfId="0" applyNumberFormat="1" applyFont="1" applyBorder="1" applyAlignment="1">
      <alignment horizontal="right"/>
    </xf>
    <xf numFmtId="4" fontId="9" fillId="0" borderId="8" xfId="342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3" applyNumberFormat="1" applyFont="1" applyFill="1" applyBorder="1" applyAlignment="1">
      <alignment horizontal="right" vertical="center" wrapText="1"/>
      <protection/>
    </xf>
    <xf numFmtId="4" fontId="1" fillId="0" borderId="27" xfId="39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8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8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0" fontId="1" fillId="50" borderId="27" xfId="39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90" applyNumberFormat="1" applyFont="1" applyFill="1" applyBorder="1" applyAlignment="1">
      <alignment horizontal="right"/>
    </xf>
    <xf numFmtId="4" fontId="89" fillId="0" borderId="0" xfId="0" applyNumberFormat="1" applyFont="1" applyBorder="1" applyAlignment="1">
      <alignment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9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0" borderId="27" xfId="39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168" fontId="1" fillId="0" borderId="27" xfId="0" applyNumberFormat="1" applyFont="1" applyBorder="1" applyAlignment="1">
      <alignment horizontal="right"/>
    </xf>
    <xf numFmtId="10" fontId="1" fillId="0" borderId="0" xfId="368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0" fontId="1" fillId="0" borderId="27" xfId="0" applyNumberFormat="1" applyFont="1" applyFill="1" applyBorder="1" applyAlignment="1">
      <alignment/>
    </xf>
    <xf numFmtId="10" fontId="1" fillId="0" borderId="2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0" fontId="1" fillId="0" borderId="0" xfId="390" applyNumberFormat="1" applyFont="1" applyFill="1" applyBorder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3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3" applyFont="1" applyFill="1" applyBorder="1" applyAlignment="1">
      <alignment horizontal="center" vertical="center" wrapText="1"/>
      <protection/>
    </xf>
    <xf numFmtId="0" fontId="10" fillId="0" borderId="37" xfId="343" applyFont="1" applyFill="1" applyBorder="1" applyAlignment="1">
      <alignment horizontal="center" vertical="center" wrapText="1"/>
      <protection/>
    </xf>
    <xf numFmtId="0" fontId="10" fillId="0" borderId="28" xfId="343" applyFont="1" applyFill="1" applyBorder="1" applyAlignment="1">
      <alignment horizontal="center" vertical="center" wrapText="1"/>
      <protection/>
    </xf>
    <xf numFmtId="0" fontId="10" fillId="0" borderId="33" xfId="343" applyFont="1" applyFill="1" applyBorder="1" applyAlignment="1">
      <alignment horizontal="center" vertical="center" wrapText="1"/>
      <protection/>
    </xf>
    <xf numFmtId="0" fontId="10" fillId="0" borderId="34" xfId="343" applyFont="1" applyFill="1" applyBorder="1" applyAlignment="1">
      <alignment horizontal="center" vertical="center" wrapText="1"/>
      <protection/>
    </xf>
    <xf numFmtId="0" fontId="10" fillId="0" borderId="35" xfId="343" applyFont="1" applyFill="1" applyBorder="1" applyAlignment="1">
      <alignment horizontal="center" vertical="center" wrapText="1"/>
      <protection/>
    </xf>
    <xf numFmtId="0" fontId="10" fillId="0" borderId="30" xfId="343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ill="1" applyBorder="1" applyAlignment="1">
      <alignment/>
    </xf>
  </cellXfs>
  <cellStyles count="404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41" xfId="322"/>
    <cellStyle name="Обычный 42" xfId="323"/>
    <cellStyle name="Обычный 5" xfId="324"/>
    <cellStyle name="Обычный 5 2" xfId="325"/>
    <cellStyle name="Обычный 54" xfId="326"/>
    <cellStyle name="Обычный 55" xfId="327"/>
    <cellStyle name="Обычный 6" xfId="328"/>
    <cellStyle name="Обычный 6 2" xfId="329"/>
    <cellStyle name="Обычный 6 3" xfId="330"/>
    <cellStyle name="Обычный 6 4" xfId="331"/>
    <cellStyle name="Обычный 7" xfId="332"/>
    <cellStyle name="Обычный 7 2" xfId="333"/>
    <cellStyle name="Обычный 7 3" xfId="334"/>
    <cellStyle name="Обычный 7 4" xfId="335"/>
    <cellStyle name="Обычный 8" xfId="336"/>
    <cellStyle name="Обычный 8 2" xfId="337"/>
    <cellStyle name="Обычный 8 3" xfId="338"/>
    <cellStyle name="Обычный 8 4" xfId="339"/>
    <cellStyle name="Обычный 9" xfId="340"/>
    <cellStyle name="Обычный 9 2" xfId="341"/>
    <cellStyle name="Обычный_1.1." xfId="342"/>
    <cellStyle name="Обычный_депозиты (ост) 2" xfId="343"/>
    <cellStyle name="Followed Hyperlink" xfId="344"/>
    <cellStyle name="Плохой" xfId="345"/>
    <cellStyle name="Плохой 2" xfId="346"/>
    <cellStyle name="Пояснение" xfId="347"/>
    <cellStyle name="Пояснение 2" xfId="348"/>
    <cellStyle name="Примечание" xfId="349"/>
    <cellStyle name="Примечание 10" xfId="350"/>
    <cellStyle name="Примечание 2" xfId="351"/>
    <cellStyle name="Примечание 2 2" xfId="352"/>
    <cellStyle name="Примечание 2 3" xfId="353"/>
    <cellStyle name="Примечание 3" xfId="354"/>
    <cellStyle name="Примечание 3 2" xfId="355"/>
    <cellStyle name="Примечание 3 3" xfId="356"/>
    <cellStyle name="Примечание 4" xfId="357"/>
    <cellStyle name="Примечание 4 2" xfId="358"/>
    <cellStyle name="Примечание 5" xfId="359"/>
    <cellStyle name="Примечание 5 2" xfId="360"/>
    <cellStyle name="Примечание 6" xfId="361"/>
    <cellStyle name="Примечание 6 2" xfId="362"/>
    <cellStyle name="Примечание 7" xfId="363"/>
    <cellStyle name="Примечание 7 2" xfId="364"/>
    <cellStyle name="Примечание 8" xfId="365"/>
    <cellStyle name="Примечание 8 2" xfId="366"/>
    <cellStyle name="Примечание 9" xfId="367"/>
    <cellStyle name="Percent" xfId="368"/>
    <cellStyle name="Процентный 2" xfId="369"/>
    <cellStyle name="Процентный 2 2" xfId="370"/>
    <cellStyle name="Процентный 2 3" xfId="371"/>
    <cellStyle name="Процентный 2 4" xfId="372"/>
    <cellStyle name="Процентный 2 5" xfId="373"/>
    <cellStyle name="Процентный 2 5 2" xfId="374"/>
    <cellStyle name="Процентный 2 6" xfId="375"/>
    <cellStyle name="Процентный 3" xfId="376"/>
    <cellStyle name="Процентный 3 2" xfId="377"/>
    <cellStyle name="Процентный 3 3" xfId="378"/>
    <cellStyle name="Процентный 4" xfId="379"/>
    <cellStyle name="Процентный 5" xfId="380"/>
    <cellStyle name="Связанная ячейка" xfId="381"/>
    <cellStyle name="Связанная ячейка 2" xfId="382"/>
    <cellStyle name="ТЕКСТ" xfId="383"/>
    <cellStyle name="ТЕКСТ 2" xfId="384"/>
    <cellStyle name="Текст предупреждения" xfId="385"/>
    <cellStyle name="Текст предупреждения 2" xfId="386"/>
    <cellStyle name="Тысячи [0]_4-8Окт" xfId="387"/>
    <cellStyle name="Тысячи_4-8Окт" xfId="388"/>
    <cellStyle name="ФИКСИРОВАННЫЙ" xfId="389"/>
    <cellStyle name="Comma" xfId="390"/>
    <cellStyle name="Comma [0]" xfId="391"/>
    <cellStyle name="Финансовый [0] 2" xfId="392"/>
    <cellStyle name="Финансовый 2" xfId="393"/>
    <cellStyle name="Финансовый 2 2" xfId="394"/>
    <cellStyle name="Финансовый 2 3" xfId="395"/>
    <cellStyle name="Финансовый 2 4" xfId="396"/>
    <cellStyle name="Финансовый 2 5" xfId="397"/>
    <cellStyle name="Финансовый 2 6" xfId="398"/>
    <cellStyle name="Финансовый 2 6 2" xfId="399"/>
    <cellStyle name="Финансовый 2 7" xfId="400"/>
    <cellStyle name="Финансовый 3" xfId="401"/>
    <cellStyle name="Финансовый 3 2" xfId="402"/>
    <cellStyle name="Финансовый 3 3" xfId="403"/>
    <cellStyle name="Финансовый 3 3 2" xfId="404"/>
    <cellStyle name="Финансовый 3 4" xfId="405"/>
    <cellStyle name="Финансовый 4" xfId="406"/>
    <cellStyle name="Финансовый 4 2" xfId="407"/>
    <cellStyle name="Финансовый 4 2 2" xfId="408"/>
    <cellStyle name="Финансовый 4 3" xfId="409"/>
    <cellStyle name="Финансовый 5" xfId="410"/>
    <cellStyle name="Финансовый 6" xfId="411"/>
    <cellStyle name="Финансовый 7" xfId="412"/>
    <cellStyle name="Финансовый 8" xfId="413"/>
    <cellStyle name="Финансовый 9" xfId="414"/>
    <cellStyle name="Хороший" xfId="415"/>
    <cellStyle name="Хороший 2" xfId="416"/>
    <cellStyle name="標準_030710_KGZ_exp_rev2" xfId="4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6.875" style="26" customWidth="1"/>
    <col min="2" max="16384" width="9.125" style="26" customWidth="1"/>
  </cols>
  <sheetData>
    <row r="1" spans="1:2" ht="15.75">
      <c r="A1" s="114" t="s">
        <v>20</v>
      </c>
      <c r="B1" s="114"/>
    </row>
    <row r="2" spans="1:2" ht="15.75">
      <c r="A2" s="77"/>
      <c r="B2" s="77"/>
    </row>
    <row r="3" spans="1:2" ht="15">
      <c r="A3" s="78" t="s">
        <v>31</v>
      </c>
      <c r="B3" s="2" t="s">
        <v>25</v>
      </c>
    </row>
    <row r="4" ht="15">
      <c r="A4" s="79"/>
    </row>
    <row r="5" spans="1:2" ht="15">
      <c r="A5" s="80" t="s">
        <v>22</v>
      </c>
      <c r="B5" s="11" t="s">
        <v>46</v>
      </c>
    </row>
    <row r="6" spans="1:2" ht="15">
      <c r="A6" s="80" t="s">
        <v>21</v>
      </c>
      <c r="B6" s="11" t="s">
        <v>47</v>
      </c>
    </row>
    <row r="7" spans="1:2" ht="15">
      <c r="A7" s="80" t="s">
        <v>23</v>
      </c>
      <c r="B7" s="11" t="s">
        <v>48</v>
      </c>
    </row>
    <row r="8" spans="1:2" ht="15">
      <c r="A8" s="80" t="s">
        <v>24</v>
      </c>
      <c r="B8" s="11" t="s">
        <v>49</v>
      </c>
    </row>
    <row r="9" spans="1:2" ht="15">
      <c r="A9" s="80"/>
      <c r="B9" s="11"/>
    </row>
    <row r="10" ht="15">
      <c r="A10" s="79"/>
    </row>
    <row r="11" spans="1:2" ht="15">
      <c r="A11" s="78" t="s">
        <v>32</v>
      </c>
      <c r="B11" s="2" t="s">
        <v>26</v>
      </c>
    </row>
    <row r="12" ht="15">
      <c r="A12" s="79"/>
    </row>
    <row r="13" spans="1:2" ht="15">
      <c r="A13" s="80" t="s">
        <v>27</v>
      </c>
      <c r="B13" s="11" t="s">
        <v>50</v>
      </c>
    </row>
    <row r="14" spans="1:2" ht="15">
      <c r="A14" s="80" t="s">
        <v>28</v>
      </c>
      <c r="B14" s="11" t="s">
        <v>51</v>
      </c>
    </row>
    <row r="15" spans="1:2" ht="15" customHeight="1" hidden="1">
      <c r="A15" s="80" t="s">
        <v>29</v>
      </c>
      <c r="B15" s="11" t="s">
        <v>52</v>
      </c>
    </row>
    <row r="16" spans="1:2" ht="15">
      <c r="A16" s="80" t="s">
        <v>30</v>
      </c>
      <c r="B16" s="11" t="s">
        <v>53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4"/>
  <sheetViews>
    <sheetView workbookViewId="0" topLeftCell="A1">
      <pane ySplit="9" topLeftCell="A37" activePane="bottomLeft" state="frozen"/>
      <selection pane="topLeft" activeCell="A1" sqref="A1"/>
      <selection pane="bottomLeft" activeCell="O5" sqref="O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3" ht="12.75" customHeight="1">
      <c r="A3" s="22" t="s">
        <v>75</v>
      </c>
      <c r="B3" s="22"/>
      <c r="H3" s="22"/>
      <c r="I3" s="22"/>
      <c r="J3" s="22"/>
      <c r="K3" s="22"/>
      <c r="L3" s="22"/>
      <c r="M3" s="22"/>
    </row>
    <row r="4" ht="12.75" customHeight="1"/>
    <row r="5" spans="1:2" ht="12.75" customHeight="1">
      <c r="A5" s="18" t="s">
        <v>54</v>
      </c>
      <c r="B5" s="18"/>
    </row>
    <row r="6" spans="1:2" ht="12.75" customHeight="1">
      <c r="A6" s="18"/>
      <c r="B6" s="18"/>
    </row>
    <row r="7" spans="1:3" ht="12.75" customHeight="1">
      <c r="A7" s="76" t="s">
        <v>8</v>
      </c>
      <c r="B7" s="8"/>
      <c r="C7" s="24"/>
    </row>
    <row r="8" spans="1:14" ht="12.75" customHeight="1">
      <c r="A8" s="117" t="s">
        <v>0</v>
      </c>
      <c r="B8" s="118"/>
      <c r="C8" s="115" t="s">
        <v>1</v>
      </c>
      <c r="D8" s="121" t="s">
        <v>2</v>
      </c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ht="51">
      <c r="A9" s="119"/>
      <c r="B9" s="120"/>
      <c r="C9" s="116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7" t="s">
        <v>45</v>
      </c>
      <c r="M9" s="19" t="s">
        <v>74</v>
      </c>
      <c r="N9" s="21" t="s">
        <v>7</v>
      </c>
    </row>
    <row r="10" spans="1:14" ht="12.75" customHeight="1">
      <c r="A10" s="5" t="s">
        <v>34</v>
      </c>
      <c r="B10" s="17">
        <v>2010</v>
      </c>
      <c r="C10" s="30">
        <f aca="true" t="shared" si="0" ref="C10:C16">D10+E10+F10+G10+H10+I10+J10+K10+L10+M10+N10</f>
        <v>9203658.42</v>
      </c>
      <c r="D10" s="30">
        <v>190915.87</v>
      </c>
      <c r="E10" s="30">
        <v>4293049.72</v>
      </c>
      <c r="F10" s="30">
        <v>114703.28</v>
      </c>
      <c r="G10" s="30">
        <v>209.6</v>
      </c>
      <c r="H10" s="30">
        <f>0.62+2644708.83</f>
        <v>2644709.45</v>
      </c>
      <c r="I10" s="30">
        <v>129656.31</v>
      </c>
      <c r="J10" s="30">
        <v>189207.91</v>
      </c>
      <c r="K10" s="30">
        <v>481901.62</v>
      </c>
      <c r="L10" s="30">
        <v>444934.33</v>
      </c>
      <c r="M10" s="30">
        <v>548003.26</v>
      </c>
      <c r="N10" s="30">
        <v>166367.07</v>
      </c>
    </row>
    <row r="11" spans="1:14" ht="12.75" customHeight="1">
      <c r="A11" s="5" t="s">
        <v>35</v>
      </c>
      <c r="B11" s="17" t="s">
        <v>63</v>
      </c>
      <c r="C11" s="30">
        <f t="shared" si="0"/>
        <v>9948285.440000001</v>
      </c>
      <c r="D11" s="30">
        <v>191490.94</v>
      </c>
      <c r="E11" s="30">
        <v>4499535.62</v>
      </c>
      <c r="F11" s="30">
        <v>93504.97</v>
      </c>
      <c r="G11" s="30">
        <v>2736.5</v>
      </c>
      <c r="H11" s="30">
        <v>2841890.45</v>
      </c>
      <c r="I11" s="30">
        <v>15616.62</v>
      </c>
      <c r="J11" s="30">
        <v>163557.88</v>
      </c>
      <c r="K11" s="30">
        <v>540655.09</v>
      </c>
      <c r="L11" s="30">
        <v>613296.07</v>
      </c>
      <c r="M11" s="52">
        <v>483278.48</v>
      </c>
      <c r="N11" s="51">
        <v>502722.82</v>
      </c>
    </row>
    <row r="12" spans="1:14" ht="12.75" customHeight="1">
      <c r="A12" s="5" t="s">
        <v>34</v>
      </c>
      <c r="B12" s="17">
        <v>2011</v>
      </c>
      <c r="C12" s="30">
        <f t="shared" si="0"/>
        <v>12736161.23</v>
      </c>
      <c r="D12" s="30">
        <v>222105.54</v>
      </c>
      <c r="E12" s="30">
        <v>6292167.89</v>
      </c>
      <c r="F12" s="30">
        <v>160661.73</v>
      </c>
      <c r="G12" s="30">
        <v>4307.5</v>
      </c>
      <c r="H12" s="30">
        <v>3111885.29</v>
      </c>
      <c r="I12" s="30">
        <v>18075.5</v>
      </c>
      <c r="J12" s="30">
        <v>228136.89</v>
      </c>
      <c r="K12" s="30">
        <v>432749.93</v>
      </c>
      <c r="L12" s="30">
        <v>809101.8</v>
      </c>
      <c r="M12" s="43">
        <v>743167.53</v>
      </c>
      <c r="N12" s="30">
        <v>713801.63</v>
      </c>
    </row>
    <row r="13" spans="1:14" ht="12.75" customHeight="1">
      <c r="A13" s="5" t="s">
        <v>35</v>
      </c>
      <c r="B13" s="17">
        <v>2011</v>
      </c>
      <c r="C13" s="30">
        <f t="shared" si="0"/>
        <v>14498673.96</v>
      </c>
      <c r="D13" s="30">
        <v>229000.71</v>
      </c>
      <c r="E13" s="30">
        <v>6300272.45</v>
      </c>
      <c r="F13" s="30">
        <v>198367.05</v>
      </c>
      <c r="G13" s="30">
        <v>476.86</v>
      </c>
      <c r="H13" s="30">
        <v>3948414.19</v>
      </c>
      <c r="I13" s="30">
        <v>28481.25</v>
      </c>
      <c r="J13" s="30">
        <v>338502.53</v>
      </c>
      <c r="K13" s="30">
        <v>488114.05</v>
      </c>
      <c r="L13" s="30">
        <v>1251364.57</v>
      </c>
      <c r="M13" s="30">
        <v>711020.84</v>
      </c>
      <c r="N13" s="30">
        <v>1004659.46</v>
      </c>
    </row>
    <row r="14" spans="1:14" ht="12.75" customHeight="1">
      <c r="A14" s="5" t="s">
        <v>34</v>
      </c>
      <c r="B14" s="17">
        <v>2012</v>
      </c>
      <c r="C14" s="30">
        <f t="shared" si="0"/>
        <v>16263649.789999997</v>
      </c>
      <c r="D14" s="30">
        <v>256683.67</v>
      </c>
      <c r="E14" s="30">
        <v>7247256.29</v>
      </c>
      <c r="F14" s="30">
        <v>261296.52</v>
      </c>
      <c r="G14" s="30">
        <v>1096.3</v>
      </c>
      <c r="H14" s="30">
        <v>4252862.55</v>
      </c>
      <c r="I14" s="30">
        <v>39790</v>
      </c>
      <c r="J14" s="30">
        <v>488352.26</v>
      </c>
      <c r="K14" s="30">
        <v>550541.99</v>
      </c>
      <c r="L14" s="30">
        <v>1227834.77</v>
      </c>
      <c r="M14" s="30">
        <v>785060.49</v>
      </c>
      <c r="N14" s="30">
        <v>1152874.95</v>
      </c>
    </row>
    <row r="15" spans="1:14" ht="12.75" customHeight="1">
      <c r="A15" s="5" t="s">
        <v>36</v>
      </c>
      <c r="B15" s="17" t="s">
        <v>64</v>
      </c>
      <c r="C15" s="30">
        <f t="shared" si="0"/>
        <v>16799936.69</v>
      </c>
      <c r="D15" s="30">
        <v>240051.4200000001</v>
      </c>
      <c r="E15" s="30">
        <v>7379915.72</v>
      </c>
      <c r="F15" s="30">
        <v>279132.86</v>
      </c>
      <c r="G15" s="30">
        <v>26998.959999999995</v>
      </c>
      <c r="H15" s="30">
        <v>4029965.830000001</v>
      </c>
      <c r="I15" s="30">
        <v>46835.05</v>
      </c>
      <c r="J15" s="30">
        <v>643870.97</v>
      </c>
      <c r="K15" s="33">
        <v>517543.29</v>
      </c>
      <c r="L15" s="30">
        <v>1357095.51</v>
      </c>
      <c r="M15" s="30">
        <v>833302.29</v>
      </c>
      <c r="N15" s="30">
        <v>1445224.7899999996</v>
      </c>
    </row>
    <row r="16" spans="1:14" ht="12.75" customHeight="1">
      <c r="A16" s="5" t="s">
        <v>37</v>
      </c>
      <c r="B16" s="17">
        <v>2012</v>
      </c>
      <c r="C16" s="30">
        <f t="shared" si="0"/>
        <v>14060883.269999998</v>
      </c>
      <c r="D16" s="30">
        <v>177577.2199999999</v>
      </c>
      <c r="E16" s="30">
        <v>6212316.429999997</v>
      </c>
      <c r="F16" s="30">
        <v>105738.59999999999</v>
      </c>
      <c r="G16" s="30">
        <v>878.23</v>
      </c>
      <c r="H16" s="30">
        <v>2898442.9000000004</v>
      </c>
      <c r="I16" s="30">
        <v>27840.44</v>
      </c>
      <c r="J16" s="30">
        <v>333673.1899999999</v>
      </c>
      <c r="K16" s="30">
        <v>517277.74000000005</v>
      </c>
      <c r="L16" s="30">
        <v>1340917.82</v>
      </c>
      <c r="M16" s="30">
        <v>821126.47</v>
      </c>
      <c r="N16" s="30">
        <v>1625094.2300000002</v>
      </c>
    </row>
    <row r="17" spans="1:14" ht="12.75" customHeight="1">
      <c r="A17" s="6" t="s">
        <v>38</v>
      </c>
      <c r="B17" s="92">
        <v>2013</v>
      </c>
      <c r="C17" s="30">
        <v>14323443.17814</v>
      </c>
      <c r="D17" s="30">
        <v>176686.96000000002</v>
      </c>
      <c r="E17" s="30">
        <v>6282373.18176</v>
      </c>
      <c r="F17" s="30">
        <v>117199.64</v>
      </c>
      <c r="G17" s="30">
        <v>931</v>
      </c>
      <c r="H17" s="30">
        <v>3006640.1089999997</v>
      </c>
      <c r="I17" s="30">
        <v>5288.3</v>
      </c>
      <c r="J17" s="30">
        <v>330555.36542</v>
      </c>
      <c r="K17" s="30">
        <v>667736.8200000001</v>
      </c>
      <c r="L17" s="30">
        <v>1248235.7119599998</v>
      </c>
      <c r="M17" s="30">
        <v>1007436.93</v>
      </c>
      <c r="N17" s="30">
        <v>1480359.16</v>
      </c>
    </row>
    <row r="18" spans="1:14" ht="12.75" customHeight="1">
      <c r="A18" s="5" t="s">
        <v>39</v>
      </c>
      <c r="B18" s="17">
        <v>2013</v>
      </c>
      <c r="C18" s="30">
        <f>D18+E18+F18+G18+H18+I18+J18+K18+L18+M18+N18</f>
        <v>16697454.879999999</v>
      </c>
      <c r="D18" s="30">
        <v>193646.88</v>
      </c>
      <c r="E18" s="30">
        <v>7305451.659999999</v>
      </c>
      <c r="F18" s="30">
        <v>68661.45000000001</v>
      </c>
      <c r="G18" s="30">
        <v>244765</v>
      </c>
      <c r="H18" s="30">
        <v>3413359.4800000004</v>
      </c>
      <c r="I18" s="30">
        <v>10882</v>
      </c>
      <c r="J18" s="30">
        <v>989572.78</v>
      </c>
      <c r="K18" s="30">
        <v>308514.47000000003</v>
      </c>
      <c r="L18" s="30">
        <v>1383724.18</v>
      </c>
      <c r="M18" s="30">
        <v>1124089.9</v>
      </c>
      <c r="N18" s="30">
        <v>1654787.08</v>
      </c>
    </row>
    <row r="19" spans="1:14" ht="12.75" customHeight="1">
      <c r="A19" s="5" t="s">
        <v>36</v>
      </c>
      <c r="B19" s="17">
        <v>2013</v>
      </c>
      <c r="C19" s="30">
        <f>D19+E19+F19+G19+H19+I19+J19+K19+L19+M19+N19</f>
        <v>16881447.396314092</v>
      </c>
      <c r="D19" s="43">
        <v>183007.91</v>
      </c>
      <c r="E19" s="43">
        <v>7150266.21</v>
      </c>
      <c r="F19" s="43">
        <v>166576.68128</v>
      </c>
      <c r="G19" s="43">
        <v>1260.5</v>
      </c>
      <c r="H19" s="43">
        <v>3415855.370223001</v>
      </c>
      <c r="I19" s="43">
        <v>13122.871</v>
      </c>
      <c r="J19" s="43">
        <v>582160.893989706</v>
      </c>
      <c r="K19" s="43">
        <v>1034616.9859054531</v>
      </c>
      <c r="L19" s="30">
        <v>1411130.74</v>
      </c>
      <c r="M19" s="43">
        <v>972216.0518055159</v>
      </c>
      <c r="N19" s="43">
        <v>1951233.1821104146</v>
      </c>
    </row>
    <row r="20" spans="1:14" ht="12.75" customHeight="1">
      <c r="A20" s="5" t="s">
        <v>37</v>
      </c>
      <c r="B20" s="17">
        <v>2013</v>
      </c>
      <c r="C20" s="30">
        <f>D20+E20+F20+G20+H20+I20+J20+K20+L20+M20+N20</f>
        <v>17650404.253722</v>
      </c>
      <c r="D20" s="43">
        <v>173524.9360335538</v>
      </c>
      <c r="E20" s="43">
        <v>7353265.0041499995</v>
      </c>
      <c r="F20" s="43">
        <v>186394.48847</v>
      </c>
      <c r="G20" s="43">
        <v>970.33</v>
      </c>
      <c r="H20" s="43">
        <v>3595330.6271150005</v>
      </c>
      <c r="I20" s="43">
        <v>15171.76442</v>
      </c>
      <c r="J20" s="43">
        <v>580359.0690499999</v>
      </c>
      <c r="K20" s="43">
        <v>1166224.46708</v>
      </c>
      <c r="L20" s="43">
        <v>1567701.595724349</v>
      </c>
      <c r="M20" s="43">
        <v>1020106.9380614101</v>
      </c>
      <c r="N20" s="43">
        <v>1991355.03361769</v>
      </c>
    </row>
    <row r="21" spans="1:14" ht="12.75" customHeight="1">
      <c r="A21" s="5" t="s">
        <v>38</v>
      </c>
      <c r="B21" s="17">
        <v>2014</v>
      </c>
      <c r="C21" s="30">
        <v>17701546.53660789</v>
      </c>
      <c r="D21" s="43">
        <v>170888.015770583</v>
      </c>
      <c r="E21" s="43">
        <v>7388446.774287891</v>
      </c>
      <c r="F21" s="43">
        <v>223896.61134799098</v>
      </c>
      <c r="G21" s="43">
        <v>1036.703</v>
      </c>
      <c r="H21" s="43">
        <v>3581888.9687665203</v>
      </c>
      <c r="I21" s="43">
        <v>10303.20991</v>
      </c>
      <c r="J21" s="43">
        <v>568837.81498</v>
      </c>
      <c r="K21" s="43">
        <v>1214209.860328655</v>
      </c>
      <c r="L21" s="43">
        <v>1630120.73527246</v>
      </c>
      <c r="M21" s="43">
        <v>1018349.76</v>
      </c>
      <c r="N21" s="43">
        <v>1893568.08294379</v>
      </c>
    </row>
    <row r="22" spans="1:14" ht="12.75" customHeight="1">
      <c r="A22" s="5" t="s">
        <v>39</v>
      </c>
      <c r="B22" s="17">
        <v>2014</v>
      </c>
      <c r="C22" s="47">
        <v>19149343.467265792</v>
      </c>
      <c r="D22" s="30">
        <v>180333</v>
      </c>
      <c r="E22" s="30">
        <v>8018231</v>
      </c>
      <c r="F22" s="30">
        <v>250603.63984125532</v>
      </c>
      <c r="G22" s="30">
        <v>834.360158744677</v>
      </c>
      <c r="H22" s="30">
        <v>3688787</v>
      </c>
      <c r="I22" s="30">
        <v>8661</v>
      </c>
      <c r="J22" s="30">
        <v>697281</v>
      </c>
      <c r="K22" s="30">
        <v>1310715</v>
      </c>
      <c r="L22" s="30">
        <v>1782643</v>
      </c>
      <c r="M22" s="30">
        <v>1079108.14</v>
      </c>
      <c r="N22" s="30">
        <v>2132146.327265793</v>
      </c>
    </row>
    <row r="23" spans="1:14" ht="12.75" customHeight="1">
      <c r="A23" s="5" t="s">
        <v>36</v>
      </c>
      <c r="B23" s="17">
        <v>2014</v>
      </c>
      <c r="C23" s="47">
        <v>20780196.917946596</v>
      </c>
      <c r="D23" s="30">
        <v>179522.7801028922</v>
      </c>
      <c r="E23" s="30">
        <v>7885497.3733550105</v>
      </c>
      <c r="F23" s="30">
        <v>207675.60782000003</v>
      </c>
      <c r="G23" s="30">
        <v>824.831</v>
      </c>
      <c r="H23" s="30">
        <v>4077795.783206907</v>
      </c>
      <c r="I23" s="30">
        <v>13694.2639</v>
      </c>
      <c r="J23" s="30">
        <v>773946.96266</v>
      </c>
      <c r="K23" s="30">
        <v>1497425.7959524882</v>
      </c>
      <c r="L23" s="30">
        <v>2522142.701620346</v>
      </c>
      <c r="M23" s="30">
        <v>1133636.91</v>
      </c>
      <c r="N23" s="30">
        <v>2488033.9083289495</v>
      </c>
    </row>
    <row r="24" spans="1:14" ht="12.75" customHeight="1">
      <c r="A24" s="5" t="s">
        <v>37</v>
      </c>
      <c r="B24" s="17">
        <v>2014</v>
      </c>
      <c r="C24" s="30">
        <f>SUM(D24:N24)</f>
        <v>21793172.95173405</v>
      </c>
      <c r="D24" s="30">
        <v>197435.21349948</v>
      </c>
      <c r="E24" s="30">
        <v>7991790.94780263</v>
      </c>
      <c r="F24" s="30">
        <v>356528.93494000006</v>
      </c>
      <c r="G24" s="30">
        <v>575.152</v>
      </c>
      <c r="H24" s="30">
        <v>4281067.09375084</v>
      </c>
      <c r="I24" s="30">
        <v>16855.745300000002</v>
      </c>
      <c r="J24" s="30">
        <v>869090.5209100001</v>
      </c>
      <c r="K24" s="43">
        <v>1416390.25656615</v>
      </c>
      <c r="L24" s="43">
        <v>2940560.08696495</v>
      </c>
      <c r="M24" s="43">
        <v>1165635.9</v>
      </c>
      <c r="N24" s="43">
        <v>2557243.1</v>
      </c>
    </row>
    <row r="25" spans="1:14" ht="12.75" customHeight="1">
      <c r="A25" s="5" t="s">
        <v>38</v>
      </c>
      <c r="B25" s="17">
        <v>2015</v>
      </c>
      <c r="C25" s="50">
        <v>13977216.006632937</v>
      </c>
      <c r="D25" s="30">
        <v>140877.06479313</v>
      </c>
      <c r="E25" s="30">
        <v>5391720.16086971</v>
      </c>
      <c r="F25" s="30">
        <v>155918.06323012573</v>
      </c>
      <c r="G25" s="30">
        <v>295.588</v>
      </c>
      <c r="H25" s="30">
        <v>2490971.21848375</v>
      </c>
      <c r="I25" s="30">
        <v>19054.02304</v>
      </c>
      <c r="J25" s="30">
        <v>561930.241390859</v>
      </c>
      <c r="K25" s="30">
        <v>1144883.9722582041</v>
      </c>
      <c r="L25" s="30">
        <v>2755381.03899792</v>
      </c>
      <c r="M25" s="30">
        <v>1011672.85</v>
      </c>
      <c r="N25" s="30">
        <v>304511.784360037</v>
      </c>
    </row>
    <row r="26" spans="1:14" ht="12.75" customHeight="1">
      <c r="A26" s="5" t="s">
        <v>39</v>
      </c>
      <c r="B26" s="17">
        <v>2015</v>
      </c>
      <c r="C26" s="30">
        <v>13699533.49</v>
      </c>
      <c r="D26" s="30">
        <v>155242.49</v>
      </c>
      <c r="E26" s="30">
        <v>5454242.49</v>
      </c>
      <c r="F26" s="30">
        <v>151728.5</v>
      </c>
      <c r="G26" s="30">
        <v>256.45</v>
      </c>
      <c r="H26" s="30">
        <v>2287732.91</v>
      </c>
      <c r="I26" s="30">
        <v>11147.54</v>
      </c>
      <c r="J26" s="30">
        <v>565470.16</v>
      </c>
      <c r="K26" s="30">
        <v>1169376.72</v>
      </c>
      <c r="L26" s="30">
        <v>2546702.65</v>
      </c>
      <c r="M26" s="30">
        <v>1061640.3</v>
      </c>
      <c r="N26" s="30">
        <v>296024.17</v>
      </c>
    </row>
    <row r="27" spans="1:14" ht="12.75" customHeight="1">
      <c r="A27" s="5" t="s">
        <v>36</v>
      </c>
      <c r="B27" s="17">
        <v>2015</v>
      </c>
      <c r="C27" s="30">
        <f>SUM(D27:N27)</f>
        <v>14007570.908949424</v>
      </c>
      <c r="D27" s="30">
        <v>148582.2677633007</v>
      </c>
      <c r="E27" s="30">
        <v>5436558.85496683</v>
      </c>
      <c r="F27" s="30">
        <v>151428.01094</v>
      </c>
      <c r="G27" s="30">
        <v>218.917</v>
      </c>
      <c r="H27" s="30">
        <v>2356418.61327229</v>
      </c>
      <c r="I27" s="30">
        <v>11099.90314</v>
      </c>
      <c r="J27" s="30">
        <v>793897.135466464</v>
      </c>
      <c r="K27" s="30">
        <v>1293704.484399317</v>
      </c>
      <c r="L27" s="30">
        <v>2529929.5020512105</v>
      </c>
      <c r="M27" s="30">
        <v>906924.9111686114</v>
      </c>
      <c r="N27" s="30">
        <v>378808.3087813994</v>
      </c>
    </row>
    <row r="28" spans="1:14" ht="12.75" customHeight="1">
      <c r="A28" s="5" t="s">
        <v>37</v>
      </c>
      <c r="B28" s="17">
        <v>2015</v>
      </c>
      <c r="C28" s="30">
        <f>SUM(D28:N28)</f>
        <v>14041137.010000002</v>
      </c>
      <c r="D28" s="30">
        <v>152010.61</v>
      </c>
      <c r="E28" s="30">
        <v>5454652.44</v>
      </c>
      <c r="F28" s="30">
        <v>156542.58</v>
      </c>
      <c r="G28" s="30">
        <v>577.53</v>
      </c>
      <c r="H28" s="30">
        <v>2385050.23</v>
      </c>
      <c r="I28" s="30">
        <v>10717.24</v>
      </c>
      <c r="J28" s="30">
        <v>809330.12</v>
      </c>
      <c r="K28" s="30">
        <v>1409630.18</v>
      </c>
      <c r="L28" s="30">
        <v>2439870.23</v>
      </c>
      <c r="M28" s="30">
        <v>931971.55</v>
      </c>
      <c r="N28" s="30">
        <v>290784.3</v>
      </c>
    </row>
    <row r="29" spans="1:14" ht="12.75" customHeight="1">
      <c r="A29" s="5" t="s">
        <v>38</v>
      </c>
      <c r="B29" s="17">
        <v>2016</v>
      </c>
      <c r="C29" s="69">
        <v>9090166.457663795</v>
      </c>
      <c r="D29" s="30">
        <v>102549.7486109306</v>
      </c>
      <c r="E29" s="30">
        <v>2836753.42210923</v>
      </c>
      <c r="F29" s="30">
        <v>142879.34605</v>
      </c>
      <c r="G29" s="30">
        <v>157.55800000000002</v>
      </c>
      <c r="H29" s="30">
        <v>1678891.99238644</v>
      </c>
      <c r="I29" s="30">
        <v>15152.7632</v>
      </c>
      <c r="J29" s="30">
        <v>495286.93094646407</v>
      </c>
      <c r="K29" s="30">
        <v>1108382.020471551</v>
      </c>
      <c r="L29" s="30">
        <v>1733542.09709385</v>
      </c>
      <c r="M29" s="69">
        <v>713597.498163694</v>
      </c>
      <c r="N29" s="69">
        <v>262973.07</v>
      </c>
    </row>
    <row r="30" spans="1:14" ht="12.75" customHeight="1">
      <c r="A30" s="5" t="s">
        <v>39</v>
      </c>
      <c r="B30" s="17">
        <v>2016</v>
      </c>
      <c r="C30" s="69">
        <f>SUM(D30:N30)</f>
        <v>9611765.440000001</v>
      </c>
      <c r="D30" s="30">
        <v>98132.12</v>
      </c>
      <c r="E30" s="30">
        <v>2897516.21</v>
      </c>
      <c r="F30" s="30">
        <v>128450.14</v>
      </c>
      <c r="G30" s="30">
        <v>3320.24</v>
      </c>
      <c r="H30" s="30">
        <v>1710130.11</v>
      </c>
      <c r="I30" s="30">
        <v>16664.04</v>
      </c>
      <c r="J30" s="30">
        <v>618612.07</v>
      </c>
      <c r="K30" s="30">
        <v>1114991.18</v>
      </c>
      <c r="L30" s="30">
        <v>1851441.01</v>
      </c>
      <c r="M30" s="30">
        <v>834508.08</v>
      </c>
      <c r="N30" s="30">
        <v>338000.24</v>
      </c>
    </row>
    <row r="31" spans="1:14" ht="12.75" customHeight="1">
      <c r="A31" s="5" t="s">
        <v>36</v>
      </c>
      <c r="B31" s="17">
        <v>2016</v>
      </c>
      <c r="C31" s="69">
        <f>SUM(D31:N31)</f>
        <v>10115458.409417897</v>
      </c>
      <c r="D31" s="30">
        <v>111668.25752577621</v>
      </c>
      <c r="E31" s="30">
        <v>2880682.5354561107</v>
      </c>
      <c r="F31" s="30">
        <v>105906.33388000002</v>
      </c>
      <c r="G31" s="30">
        <v>89.54299999999999</v>
      </c>
      <c r="H31" s="30">
        <v>1724219.8209001194</v>
      </c>
      <c r="I31" s="30">
        <v>10004.311150000001</v>
      </c>
      <c r="J31" s="30">
        <v>737320.9101864637</v>
      </c>
      <c r="K31" s="30">
        <v>1125041.8526899999</v>
      </c>
      <c r="L31" s="30">
        <v>2181998.70317869</v>
      </c>
      <c r="M31" s="30">
        <v>790852.4968600001</v>
      </c>
      <c r="N31" s="30">
        <v>447673.64459073736</v>
      </c>
    </row>
    <row r="32" spans="1:14" ht="12.75" customHeight="1">
      <c r="A32" s="5" t="s">
        <v>37</v>
      </c>
      <c r="B32" s="17">
        <v>2016</v>
      </c>
      <c r="C32" s="69">
        <f>SUM(D32:N32)</f>
        <v>9974835.749873964</v>
      </c>
      <c r="D32" s="30">
        <v>96812.72145486031</v>
      </c>
      <c r="E32" s="30">
        <v>2767293.361242119</v>
      </c>
      <c r="F32" s="30">
        <v>106775.26157</v>
      </c>
      <c r="G32" s="30">
        <v>187.707</v>
      </c>
      <c r="H32" s="30">
        <v>1606210.5310771365</v>
      </c>
      <c r="I32" s="30">
        <v>17416.803</v>
      </c>
      <c r="J32" s="30">
        <v>705363.0467109999</v>
      </c>
      <c r="K32" s="30">
        <v>1212498.7597500002</v>
      </c>
      <c r="L32" s="30">
        <v>2345954.0842517577</v>
      </c>
      <c r="M32" s="30">
        <v>643552.159</v>
      </c>
      <c r="N32" s="30">
        <v>472771.31481708883</v>
      </c>
    </row>
    <row r="33" spans="1:14" ht="12.75" customHeight="1">
      <c r="A33" s="5" t="s">
        <v>38</v>
      </c>
      <c r="B33" s="17">
        <v>2017</v>
      </c>
      <c r="C33" s="69">
        <v>9943329.860697642</v>
      </c>
      <c r="D33" s="30">
        <v>108459.92708835562</v>
      </c>
      <c r="E33" s="30">
        <v>2888218.846728557</v>
      </c>
      <c r="F33" s="30">
        <v>108449.86238</v>
      </c>
      <c r="G33" s="30">
        <v>609.922</v>
      </c>
      <c r="H33" s="30">
        <v>1661597.7678669447</v>
      </c>
      <c r="I33" s="30">
        <v>17694.024</v>
      </c>
      <c r="J33" s="30">
        <v>663490.9486164637</v>
      </c>
      <c r="K33" s="30">
        <v>1208366.7842549998</v>
      </c>
      <c r="L33" s="30">
        <v>2361962.4747961066</v>
      </c>
      <c r="M33" s="30">
        <v>558094.08263</v>
      </c>
      <c r="N33" s="30">
        <v>366385.2203362165</v>
      </c>
    </row>
    <row r="34" spans="1:14" ht="12.75" customHeight="1">
      <c r="A34" s="5" t="s">
        <v>39</v>
      </c>
      <c r="B34" s="17">
        <v>2017</v>
      </c>
      <c r="C34" s="69">
        <v>10673051.25565934</v>
      </c>
      <c r="D34" s="30">
        <v>122909.45094</v>
      </c>
      <c r="E34" s="30">
        <v>3053534.619787726</v>
      </c>
      <c r="F34" s="30">
        <v>120647.82418000001</v>
      </c>
      <c r="G34" s="30">
        <v>786.691</v>
      </c>
      <c r="H34" s="30">
        <v>1645991.3917701826</v>
      </c>
      <c r="I34" s="30">
        <v>16639.0897</v>
      </c>
      <c r="J34" s="30">
        <v>795116.7009178285</v>
      </c>
      <c r="K34" s="30">
        <v>1224893.8705849003</v>
      </c>
      <c r="L34" s="30">
        <v>2648956.0975386994</v>
      </c>
      <c r="M34" s="30">
        <v>613295.98688</v>
      </c>
      <c r="N34" s="30">
        <v>430279.53236</v>
      </c>
    </row>
    <row r="35" spans="1:14" ht="12.75" customHeight="1">
      <c r="A35" s="5" t="s">
        <v>36</v>
      </c>
      <c r="B35" s="17">
        <v>2017</v>
      </c>
      <c r="C35" s="69">
        <v>11503323.100250343</v>
      </c>
      <c r="D35" s="30">
        <v>134649.6946986</v>
      </c>
      <c r="E35" s="30">
        <v>3103958.9049676117</v>
      </c>
      <c r="F35" s="30">
        <v>124987.30153</v>
      </c>
      <c r="G35" s="30">
        <v>1162.771</v>
      </c>
      <c r="H35" s="30">
        <v>1677460.5264412586</v>
      </c>
      <c r="I35" s="30">
        <v>17496.633</v>
      </c>
      <c r="J35" s="30">
        <v>983643.1177272492</v>
      </c>
      <c r="K35" s="30">
        <v>1218846.23691</v>
      </c>
      <c r="L35" s="30">
        <v>3198522.2009556233</v>
      </c>
      <c r="M35" s="30">
        <v>562883.90988</v>
      </c>
      <c r="N35" s="30">
        <v>479711.80314</v>
      </c>
    </row>
    <row r="36" spans="1:14" ht="12.75" customHeight="1">
      <c r="A36" s="5" t="s">
        <v>37</v>
      </c>
      <c r="B36" s="17">
        <v>2017</v>
      </c>
      <c r="C36" s="69">
        <v>11732995.396903621</v>
      </c>
      <c r="D36" s="30">
        <v>136640.50918000002</v>
      </c>
      <c r="E36" s="30">
        <v>2883819.0916183023</v>
      </c>
      <c r="F36" s="30">
        <v>135152.57492</v>
      </c>
      <c r="G36" s="30">
        <v>1080.779</v>
      </c>
      <c r="H36" s="30">
        <v>1662659.7795856863</v>
      </c>
      <c r="I36" s="30">
        <v>7350.588</v>
      </c>
      <c r="J36" s="30">
        <v>1008214.6139292363</v>
      </c>
      <c r="K36" s="30">
        <v>1309164.8008689997</v>
      </c>
      <c r="L36" s="30">
        <v>3517021.940791396</v>
      </c>
      <c r="M36" s="30">
        <v>526151.0598800001</v>
      </c>
      <c r="N36" s="30">
        <v>545739.65913</v>
      </c>
    </row>
    <row r="37" spans="1:14" ht="12.75" customHeight="1">
      <c r="A37" s="5" t="s">
        <v>38</v>
      </c>
      <c r="B37" s="17">
        <v>2018</v>
      </c>
      <c r="C37" s="69">
        <v>12264456.884305058</v>
      </c>
      <c r="D37" s="30">
        <v>154870.86217620003</v>
      </c>
      <c r="E37" s="30">
        <v>3451862.91643726</v>
      </c>
      <c r="F37" s="30">
        <v>154858.73992999998</v>
      </c>
      <c r="G37" s="30">
        <v>1260.2430000000002</v>
      </c>
      <c r="H37" s="30">
        <v>1818636.456144153</v>
      </c>
      <c r="I37" s="30">
        <v>53047.820999999996</v>
      </c>
      <c r="J37" s="30">
        <v>971893.2686190734</v>
      </c>
      <c r="K37" s="30">
        <v>1614232.6987617002</v>
      </c>
      <c r="L37" s="30">
        <v>3153360.8921766733</v>
      </c>
      <c r="M37" s="30">
        <v>441072.26</v>
      </c>
      <c r="N37" s="30">
        <v>449360.72605999996</v>
      </c>
    </row>
    <row r="38" spans="1:14" ht="12.75" customHeight="1">
      <c r="A38" s="5" t="s">
        <v>66</v>
      </c>
      <c r="B38" s="17">
        <v>2018</v>
      </c>
      <c r="C38" s="69">
        <v>13770015.665599355</v>
      </c>
      <c r="D38" s="30">
        <v>173310.38924</v>
      </c>
      <c r="E38" s="30">
        <v>4046381.9108464057</v>
      </c>
      <c r="F38" s="30">
        <v>182881.75729000004</v>
      </c>
      <c r="G38" s="30">
        <v>2011.094</v>
      </c>
      <c r="H38" s="30">
        <v>1933038.3825594997</v>
      </c>
      <c r="I38" s="30">
        <v>6510.136</v>
      </c>
      <c r="J38" s="30">
        <v>1152892.4030300684</v>
      </c>
      <c r="K38" s="30">
        <v>2220949.3570299996</v>
      </c>
      <c r="L38" s="30">
        <v>3439722.3727233815</v>
      </c>
      <c r="M38" s="30">
        <v>566394.7270000001</v>
      </c>
      <c r="N38" s="30">
        <v>45923.13588</v>
      </c>
    </row>
    <row r="39" spans="1:14" ht="12.75" customHeight="1">
      <c r="A39" s="5" t="s">
        <v>67</v>
      </c>
      <c r="B39" s="17">
        <v>2018</v>
      </c>
      <c r="C39" s="69">
        <v>15083174.71399197</v>
      </c>
      <c r="D39" s="30">
        <v>181149.06399</v>
      </c>
      <c r="E39" s="30">
        <v>4336399.440212301</v>
      </c>
      <c r="F39" s="30">
        <v>175986.67757</v>
      </c>
      <c r="G39" s="30">
        <v>1734.468</v>
      </c>
      <c r="H39" s="30">
        <v>1986382.1925700535</v>
      </c>
      <c r="I39" s="30">
        <v>10507.810660000001</v>
      </c>
      <c r="J39" s="30">
        <v>1374443.536986492</v>
      </c>
      <c r="K39" s="30">
        <v>2734003.92572</v>
      </c>
      <c r="L39" s="30">
        <v>3577262.3392131235</v>
      </c>
      <c r="M39" s="30">
        <v>657201.977</v>
      </c>
      <c r="N39" s="30">
        <v>48103.28207000001</v>
      </c>
    </row>
    <row r="40" spans="1:14" ht="12.75" customHeight="1">
      <c r="A40" s="5" t="s">
        <v>68</v>
      </c>
      <c r="B40" s="17">
        <v>2018</v>
      </c>
      <c r="C40" s="69">
        <v>15965353.473257331</v>
      </c>
      <c r="D40" s="30">
        <v>184088.02938</v>
      </c>
      <c r="E40" s="30">
        <v>4519861.804250332</v>
      </c>
      <c r="F40" s="30">
        <v>196727.25201</v>
      </c>
      <c r="G40" s="30">
        <v>1556.6790000000003</v>
      </c>
      <c r="H40" s="30">
        <v>2101547.052486587</v>
      </c>
      <c r="I40" s="30">
        <v>11742.4736</v>
      </c>
      <c r="J40" s="30">
        <v>1273618.5425041527</v>
      </c>
      <c r="K40" s="30">
        <v>3020220.28088</v>
      </c>
      <c r="L40" s="30">
        <v>3880242.492726259</v>
      </c>
      <c r="M40" s="30">
        <v>703437.967</v>
      </c>
      <c r="N40" s="30">
        <v>72310.89942</v>
      </c>
    </row>
    <row r="41" spans="1:14" ht="12.75" customHeight="1">
      <c r="A41" s="5" t="s">
        <v>38</v>
      </c>
      <c r="B41" s="17">
        <v>2019</v>
      </c>
      <c r="C41" s="69">
        <v>16638539.502587693</v>
      </c>
      <c r="D41" s="30">
        <v>180142.36208</v>
      </c>
      <c r="E41" s="30">
        <v>5047300.864181565</v>
      </c>
      <c r="F41" s="30">
        <v>227006.71666000003</v>
      </c>
      <c r="G41" s="30">
        <v>1561.875</v>
      </c>
      <c r="H41" s="30">
        <v>2204660.486410846</v>
      </c>
      <c r="I41" s="30">
        <v>12786.98106</v>
      </c>
      <c r="J41" s="30">
        <v>1219485.4004369485</v>
      </c>
      <c r="K41" s="30">
        <v>3074463.4357999996</v>
      </c>
      <c r="L41" s="30">
        <v>3926154.044128334</v>
      </c>
      <c r="M41" s="30">
        <v>683398.868</v>
      </c>
      <c r="N41" s="30">
        <v>61578.46883</v>
      </c>
    </row>
    <row r="42" spans="1:14" ht="12.75" customHeight="1">
      <c r="A42" s="5" t="s">
        <v>66</v>
      </c>
      <c r="B42" s="17">
        <v>2019</v>
      </c>
      <c r="C42" s="69">
        <v>18237948.806768745</v>
      </c>
      <c r="D42" s="30">
        <v>182044.08664200004</v>
      </c>
      <c r="E42" s="30">
        <v>5508799.112707603</v>
      </c>
      <c r="F42" s="30">
        <v>244490.28716999997</v>
      </c>
      <c r="G42" s="30">
        <v>2161.8450000000003</v>
      </c>
      <c r="H42" s="30">
        <v>2393874.155101523</v>
      </c>
      <c r="I42" s="30">
        <v>8660.99783</v>
      </c>
      <c r="J42" s="30">
        <v>1513079.0544965807</v>
      </c>
      <c r="K42" s="30">
        <v>3198756.361319999</v>
      </c>
      <c r="L42" s="30">
        <v>4338863.397921039</v>
      </c>
      <c r="M42" s="30">
        <v>776894.3030000001</v>
      </c>
      <c r="N42" s="30">
        <v>70325.20558</v>
      </c>
    </row>
    <row r="43" spans="1:14" ht="12.75" customHeight="1">
      <c r="A43" s="5" t="s">
        <v>67</v>
      </c>
      <c r="B43" s="17">
        <v>2019</v>
      </c>
      <c r="C43" s="69">
        <v>20294918.151205104</v>
      </c>
      <c r="D43" s="30">
        <v>185734.38344</v>
      </c>
      <c r="E43" s="30">
        <v>5765941.370422428</v>
      </c>
      <c r="F43" s="30">
        <v>283032.0141</v>
      </c>
      <c r="G43" s="30">
        <v>2088.0660000000003</v>
      </c>
      <c r="H43" s="30">
        <v>2619879.9254197152</v>
      </c>
      <c r="I43" s="30">
        <v>7855.301879999999</v>
      </c>
      <c r="J43" s="30">
        <v>2024532.5823526932</v>
      </c>
      <c r="K43" s="30">
        <v>3408913.7063599997</v>
      </c>
      <c r="L43" s="30">
        <v>5120553.57232027</v>
      </c>
      <c r="M43" s="30">
        <v>769700.45475</v>
      </c>
      <c r="N43" s="30">
        <v>106686.77416</v>
      </c>
    </row>
    <row r="44" spans="1:14" ht="12.75" customHeight="1">
      <c r="A44" s="5" t="s">
        <v>68</v>
      </c>
      <c r="B44" s="17">
        <v>2019</v>
      </c>
      <c r="C44" s="69">
        <v>21137823.80728162</v>
      </c>
      <c r="D44" s="30">
        <v>190459.88311</v>
      </c>
      <c r="E44" s="30">
        <v>5834887.1346553</v>
      </c>
      <c r="F44" s="30">
        <v>316525.92442</v>
      </c>
      <c r="G44" s="30">
        <v>2419.0280000000002</v>
      </c>
      <c r="H44" s="30">
        <v>2664935.4617312932</v>
      </c>
      <c r="I44" s="30">
        <v>5538.5775</v>
      </c>
      <c r="J44" s="30">
        <v>2147805.192351041</v>
      </c>
      <c r="K44" s="30">
        <v>3469049.2541099996</v>
      </c>
      <c r="L44" s="30">
        <v>5583035.281403982</v>
      </c>
      <c r="M44" s="30">
        <v>806862.91375</v>
      </c>
      <c r="N44" s="30">
        <v>116305.15625</v>
      </c>
    </row>
    <row r="45" spans="1:14" ht="12.75" customHeight="1">
      <c r="A45" s="5" t="s">
        <v>38</v>
      </c>
      <c r="B45" s="17">
        <v>2020</v>
      </c>
      <c r="C45" s="69">
        <v>21153282.085427873</v>
      </c>
      <c r="D45" s="30">
        <v>193151.14027</v>
      </c>
      <c r="E45" s="30">
        <v>6046733.691652274</v>
      </c>
      <c r="F45" s="30">
        <v>336009.53451</v>
      </c>
      <c r="G45" s="30">
        <v>2598.7470000000003</v>
      </c>
      <c r="H45" s="30">
        <v>2635363.497628671</v>
      </c>
      <c r="I45" s="30">
        <v>13063.08946</v>
      </c>
      <c r="J45" s="30">
        <v>2064700.2551019865</v>
      </c>
      <c r="K45" s="30">
        <v>3409118.3475499996</v>
      </c>
      <c r="L45" s="30">
        <v>5549214.141714943</v>
      </c>
      <c r="M45" s="30">
        <v>765821.95075</v>
      </c>
      <c r="N45" s="30">
        <v>137507.68979</v>
      </c>
    </row>
    <row r="46" spans="1:14" ht="12.75" customHeight="1">
      <c r="A46" s="5" t="s">
        <v>66</v>
      </c>
      <c r="B46" s="17">
        <v>2020</v>
      </c>
      <c r="C46" s="69">
        <v>21609645.775455166</v>
      </c>
      <c r="D46" s="30">
        <v>181203.97925</v>
      </c>
      <c r="E46" s="30">
        <v>6229719.42053158</v>
      </c>
      <c r="F46" s="30">
        <v>333668.44045</v>
      </c>
      <c r="G46" s="30">
        <v>2526.29</v>
      </c>
      <c r="H46" s="30">
        <v>2685504.751293426</v>
      </c>
      <c r="I46" s="30">
        <v>12729.200930000003</v>
      </c>
      <c r="J46" s="30">
        <v>2129382.8714544694</v>
      </c>
      <c r="K46" s="30">
        <v>3452641.21818</v>
      </c>
      <c r="L46" s="30">
        <v>5680556.198675692</v>
      </c>
      <c r="M46" s="30">
        <v>751751.2457500001</v>
      </c>
      <c r="N46" s="30">
        <v>149962.15894</v>
      </c>
    </row>
    <row r="47" spans="1:14" ht="12.75" customHeight="1">
      <c r="A47" s="5" t="s">
        <v>67</v>
      </c>
      <c r="B47" s="17">
        <v>2020</v>
      </c>
      <c r="C47" s="69">
        <v>22014550.53813693</v>
      </c>
      <c r="D47" s="30">
        <v>178376.94955</v>
      </c>
      <c r="E47" s="30">
        <v>6157333.113849229</v>
      </c>
      <c r="F47" s="30">
        <v>326420.48715000006</v>
      </c>
      <c r="G47" s="30">
        <v>2677.05</v>
      </c>
      <c r="H47" s="30">
        <v>2666656.644200187</v>
      </c>
      <c r="I47" s="30">
        <v>11972.2842</v>
      </c>
      <c r="J47" s="30">
        <v>2200750.0795410625</v>
      </c>
      <c r="K47" s="30">
        <v>3417706.53857</v>
      </c>
      <c r="L47" s="30">
        <v>6055158.8448764505</v>
      </c>
      <c r="M47" s="30">
        <v>776149.3817500001</v>
      </c>
      <c r="N47" s="30">
        <v>221349.16445</v>
      </c>
    </row>
    <row r="48" spans="1:14" ht="12.75" customHeight="1">
      <c r="A48" s="5" t="s">
        <v>68</v>
      </c>
      <c r="B48" s="17">
        <v>2020</v>
      </c>
      <c r="C48" s="69">
        <v>22240989.689183943</v>
      </c>
      <c r="D48" s="30">
        <v>197713.94855</v>
      </c>
      <c r="E48" s="30">
        <v>6297060.020930427</v>
      </c>
      <c r="F48" s="30">
        <v>341798.81760724855</v>
      </c>
      <c r="G48" s="30">
        <v>245.702</v>
      </c>
      <c r="H48" s="30">
        <v>2652912.9685254227</v>
      </c>
      <c r="I48" s="30">
        <v>12061.219560000001</v>
      </c>
      <c r="J48" s="30">
        <v>2156791.503291282</v>
      </c>
      <c r="K48" s="30">
        <v>3230576.5367874997</v>
      </c>
      <c r="L48" s="30">
        <v>6334636.573562061</v>
      </c>
      <c r="M48" s="30">
        <v>777734.5417500001</v>
      </c>
      <c r="N48" s="30">
        <v>239457.85661999998</v>
      </c>
    </row>
    <row r="49" spans="1:14" ht="12.75" customHeight="1">
      <c r="A49" s="5" t="s">
        <v>38</v>
      </c>
      <c r="B49" s="17">
        <v>2021</v>
      </c>
      <c r="C49" s="69">
        <v>23237299.979066662</v>
      </c>
      <c r="D49" s="30">
        <v>211779.69485</v>
      </c>
      <c r="E49" s="30">
        <v>7066912.121687035</v>
      </c>
      <c r="F49" s="30">
        <v>347832.7235272485</v>
      </c>
      <c r="G49" s="30">
        <v>46.58700000000001</v>
      </c>
      <c r="H49" s="30">
        <v>2771582.6869285544</v>
      </c>
      <c r="I49" s="30">
        <v>11661.858580000002</v>
      </c>
      <c r="J49" s="30">
        <v>2137292.9884110196</v>
      </c>
      <c r="K49" s="30">
        <v>3209383.7047508988</v>
      </c>
      <c r="L49" s="30">
        <v>6545025.241211902</v>
      </c>
      <c r="M49" s="30">
        <v>701645.8177499999</v>
      </c>
      <c r="N49" s="30">
        <v>234136.55437</v>
      </c>
    </row>
    <row r="50" spans="1:14" ht="12.75" customHeight="1">
      <c r="A50" s="5" t="s">
        <v>66</v>
      </c>
      <c r="B50" s="17">
        <v>2021</v>
      </c>
      <c r="C50" s="69">
        <v>24770197.883814257</v>
      </c>
      <c r="D50" s="30">
        <v>221045.82393999997</v>
      </c>
      <c r="E50" s="30">
        <v>7395158.964364543</v>
      </c>
      <c r="F50" s="30">
        <v>369158.90405</v>
      </c>
      <c r="G50" s="30">
        <v>9.83</v>
      </c>
      <c r="H50" s="30">
        <v>2917576.684498492</v>
      </c>
      <c r="I50" s="30">
        <v>10389.15982</v>
      </c>
      <c r="J50" s="30">
        <v>2557811.298261226</v>
      </c>
      <c r="K50" s="30">
        <v>3082306.2084500003</v>
      </c>
      <c r="L50" s="30">
        <v>7163659.417009996</v>
      </c>
      <c r="M50" s="30">
        <v>838919.71875</v>
      </c>
      <c r="N50" s="30">
        <v>214161.87467</v>
      </c>
    </row>
    <row r="51" spans="1:14" ht="12.75" customHeight="1">
      <c r="A51" s="5" t="s">
        <v>67</v>
      </c>
      <c r="B51" s="17">
        <v>2021</v>
      </c>
      <c r="C51" s="69">
        <v>26375992.090042084</v>
      </c>
      <c r="D51" s="30">
        <v>216185.28842</v>
      </c>
      <c r="E51" s="30">
        <v>7159362.402643981</v>
      </c>
      <c r="F51" s="30">
        <v>383807.55232</v>
      </c>
      <c r="G51" s="105" t="s">
        <v>33</v>
      </c>
      <c r="H51" s="30">
        <v>3015952.675831462</v>
      </c>
      <c r="I51" s="30">
        <v>10994.444280000002</v>
      </c>
      <c r="J51" s="30">
        <v>3157558.9565986115</v>
      </c>
      <c r="K51" s="30">
        <v>2720151.4504600004</v>
      </c>
      <c r="L51" s="30">
        <v>8643195.012288025</v>
      </c>
      <c r="M51" s="30">
        <v>889681.3647500001</v>
      </c>
      <c r="N51" s="30">
        <v>179102.94245000003</v>
      </c>
    </row>
    <row r="52" spans="1:14" ht="12.75" customHeight="1">
      <c r="A52" s="5" t="s">
        <v>68</v>
      </c>
      <c r="B52" s="17">
        <v>2021</v>
      </c>
      <c r="C52" s="69">
        <v>27108748.724299956</v>
      </c>
      <c r="D52" s="30">
        <v>209135.88188</v>
      </c>
      <c r="E52" s="30">
        <v>6942790.7787162475</v>
      </c>
      <c r="F52" s="30">
        <v>426940.53868</v>
      </c>
      <c r="G52" s="105" t="s">
        <v>33</v>
      </c>
      <c r="H52" s="30">
        <v>3316274.907725822</v>
      </c>
      <c r="I52" s="30">
        <v>10018.91063</v>
      </c>
      <c r="J52" s="30">
        <v>3236371.0287417443</v>
      </c>
      <c r="K52" s="30">
        <v>2430310.4659599997</v>
      </c>
      <c r="L52" s="30">
        <v>9538268.600466141</v>
      </c>
      <c r="M52" s="30">
        <v>820253.1477500001</v>
      </c>
      <c r="N52" s="30">
        <v>178384.46375000002</v>
      </c>
    </row>
    <row r="53" spans="1:14" ht="12.75" customHeight="1">
      <c r="A53" s="5" t="s">
        <v>38</v>
      </c>
      <c r="B53" s="17">
        <v>2022</v>
      </c>
      <c r="C53" s="69">
        <v>27380124.268467367</v>
      </c>
      <c r="D53" s="30">
        <v>212668.29030000002</v>
      </c>
      <c r="E53" s="30">
        <v>7291685.955840718</v>
      </c>
      <c r="F53" s="30">
        <v>422255.80902</v>
      </c>
      <c r="G53" s="105" t="s">
        <v>33</v>
      </c>
      <c r="H53" s="30">
        <v>3206585.7104793144</v>
      </c>
      <c r="I53" s="30">
        <v>10160.90403</v>
      </c>
      <c r="J53" s="30">
        <v>3121689.78562632</v>
      </c>
      <c r="K53" s="30">
        <v>2551380.5728599997</v>
      </c>
      <c r="L53" s="30">
        <v>9518515.045111014</v>
      </c>
      <c r="M53" s="30">
        <v>902883.18675</v>
      </c>
      <c r="N53" s="30">
        <v>142299.0084500001</v>
      </c>
    </row>
    <row r="54" spans="1:14" ht="12.75" customHeight="1">
      <c r="A54" s="5" t="s">
        <v>66</v>
      </c>
      <c r="B54" s="17">
        <v>2022</v>
      </c>
      <c r="C54" s="69">
        <v>26752491.857387014</v>
      </c>
      <c r="D54" s="30">
        <v>225153.86950000012</v>
      </c>
      <c r="E54" s="30">
        <v>6867045.206128738</v>
      </c>
      <c r="F54" s="30">
        <v>392491.31564000004</v>
      </c>
      <c r="G54" s="105" t="s">
        <v>33</v>
      </c>
      <c r="H54" s="30">
        <v>3206632.7359438227</v>
      </c>
      <c r="I54" s="30">
        <v>2356.8150000000005</v>
      </c>
      <c r="J54" s="30">
        <v>3076203.2378240563</v>
      </c>
      <c r="K54" s="30">
        <v>2552213.42191</v>
      </c>
      <c r="L54" s="30">
        <v>9468848.653320398</v>
      </c>
      <c r="M54" s="30">
        <v>887848.4087500001</v>
      </c>
      <c r="N54" s="30">
        <v>73698.19337</v>
      </c>
    </row>
    <row r="55" spans="1:14" ht="12.75" customHeight="1">
      <c r="A55" s="5" t="s">
        <v>67</v>
      </c>
      <c r="B55" s="17">
        <v>2022</v>
      </c>
      <c r="C55" s="69">
        <v>29098193.383402035</v>
      </c>
      <c r="D55" s="30">
        <v>236372.51746000003</v>
      </c>
      <c r="E55" s="30">
        <v>6534254.953009902</v>
      </c>
      <c r="F55" s="30">
        <v>392935.25379</v>
      </c>
      <c r="G55" s="105" t="s">
        <v>33</v>
      </c>
      <c r="H55" s="30">
        <v>3256598.9993353724</v>
      </c>
      <c r="I55" s="30">
        <v>3740.2558</v>
      </c>
      <c r="J55" s="30">
        <v>3415273.6986554586</v>
      </c>
      <c r="K55" s="30">
        <v>2513112.81626</v>
      </c>
      <c r="L55" s="30">
        <v>11667408.571191302</v>
      </c>
      <c r="M55" s="30">
        <v>1011850.56875</v>
      </c>
      <c r="N55" s="30">
        <v>66645.74915</v>
      </c>
    </row>
    <row r="56" spans="1:14" ht="12.75" customHeight="1">
      <c r="A56" s="5" t="s">
        <v>68</v>
      </c>
      <c r="B56" s="17">
        <v>2022</v>
      </c>
      <c r="C56" s="69">
        <v>30266428.2155512</v>
      </c>
      <c r="D56" s="30">
        <v>243081.66818</v>
      </c>
      <c r="E56" s="30">
        <v>6528213.70646</v>
      </c>
      <c r="F56" s="30">
        <v>414121.79822</v>
      </c>
      <c r="G56" s="105" t="s">
        <v>33</v>
      </c>
      <c r="H56" s="30">
        <v>3651109.040548256</v>
      </c>
      <c r="I56" s="30">
        <v>3942.4786000000004</v>
      </c>
      <c r="J56" s="30">
        <v>3355841.529962729</v>
      </c>
      <c r="K56" s="30">
        <v>2623597.50813</v>
      </c>
      <c r="L56" s="30">
        <v>12448042.648920177</v>
      </c>
      <c r="M56" s="30">
        <v>936816.6307500001</v>
      </c>
      <c r="N56" s="30">
        <v>61661.20577999999</v>
      </c>
    </row>
    <row r="57" spans="1:14" ht="12.75" customHeight="1">
      <c r="A57" s="5" t="s">
        <v>38</v>
      </c>
      <c r="B57" s="17">
        <v>2023</v>
      </c>
      <c r="C57" s="69">
        <v>31499620.84445386</v>
      </c>
      <c r="D57" s="30">
        <v>279682.03423999995</v>
      </c>
      <c r="E57" s="30">
        <v>7307458.842139999</v>
      </c>
      <c r="F57" s="30">
        <v>501870.928669</v>
      </c>
      <c r="G57" s="105" t="s">
        <v>33</v>
      </c>
      <c r="H57" s="30">
        <v>3579975.7279899446</v>
      </c>
      <c r="I57" s="30">
        <v>4461.4335599999995</v>
      </c>
      <c r="J57" s="30">
        <v>3262588.844360492</v>
      </c>
      <c r="K57" s="30">
        <v>2969776.814035</v>
      </c>
      <c r="L57" s="30">
        <v>12439207.912059428</v>
      </c>
      <c r="M57" s="30">
        <v>955344.77075</v>
      </c>
      <c r="N57" s="30">
        <v>199253.53665</v>
      </c>
    </row>
    <row r="58" spans="1:14" ht="12.75" customHeight="1">
      <c r="A58" s="5" t="s">
        <v>66</v>
      </c>
      <c r="B58" s="17">
        <v>2023</v>
      </c>
      <c r="C58" s="69">
        <v>34005454.28596629</v>
      </c>
      <c r="D58" s="30">
        <v>306445.20663000003</v>
      </c>
      <c r="E58" s="30">
        <v>7935573.739430001</v>
      </c>
      <c r="F58" s="30">
        <v>533318.27477</v>
      </c>
      <c r="G58" s="105" t="s">
        <v>33</v>
      </c>
      <c r="H58" s="30">
        <v>3908010.5494268234</v>
      </c>
      <c r="I58" s="30">
        <v>4407.27238</v>
      </c>
      <c r="J58" s="30">
        <v>3477607.075063258</v>
      </c>
      <c r="K58" s="30">
        <v>3386589.86788</v>
      </c>
      <c r="L58" s="30">
        <v>13039107.128046215</v>
      </c>
      <c r="M58" s="30">
        <v>1072376.13675</v>
      </c>
      <c r="N58" s="30">
        <v>342019.03559</v>
      </c>
    </row>
    <row r="59" spans="1:14" ht="12.75" customHeight="1">
      <c r="A59" s="5" t="s">
        <v>67</v>
      </c>
      <c r="B59" s="17">
        <v>2023</v>
      </c>
      <c r="C59" s="69">
        <v>36578155.472121194</v>
      </c>
      <c r="D59" s="30">
        <v>314931.69107999996</v>
      </c>
      <c r="E59" s="30">
        <v>8158344.304169999</v>
      </c>
      <c r="F59" s="30">
        <v>542880.1851899999</v>
      </c>
      <c r="G59" s="105">
        <v>220.41554</v>
      </c>
      <c r="H59" s="30">
        <v>4090923.2144527035</v>
      </c>
      <c r="I59" s="30">
        <v>3943.36266</v>
      </c>
      <c r="J59" s="30">
        <v>3804627.0352847814</v>
      </c>
      <c r="K59" s="30">
        <v>3641364.35122</v>
      </c>
      <c r="L59" s="30">
        <v>14386685.513113707</v>
      </c>
      <c r="M59" s="30">
        <v>1161583.7064</v>
      </c>
      <c r="N59" s="30">
        <v>472651.69301000005</v>
      </c>
    </row>
    <row r="60" spans="1:14" ht="12.75" customHeight="1">
      <c r="A60" s="5" t="s">
        <v>68</v>
      </c>
      <c r="B60" s="17">
        <v>2023</v>
      </c>
      <c r="C60" s="69">
        <v>38733187.14168666</v>
      </c>
      <c r="D60" s="30">
        <v>325046.52927000006</v>
      </c>
      <c r="E60" s="30">
        <v>8326436.061479999</v>
      </c>
      <c r="F60" s="30">
        <v>645768.8341399999</v>
      </c>
      <c r="G60" s="105">
        <v>188.79498999999998</v>
      </c>
      <c r="H60" s="30">
        <v>4710115.936899999</v>
      </c>
      <c r="I60" s="30">
        <v>3268.10392</v>
      </c>
      <c r="J60" s="30">
        <v>3660434.8380700005</v>
      </c>
      <c r="K60" s="30">
        <v>3847654.02742</v>
      </c>
      <c r="L60" s="30">
        <v>15528956.514006665</v>
      </c>
      <c r="M60" s="30">
        <v>1091627.7380000001</v>
      </c>
      <c r="N60" s="30">
        <v>593689.76349</v>
      </c>
    </row>
    <row r="61" spans="1:14" ht="12.75" customHeight="1">
      <c r="A61" s="8"/>
      <c r="B61" s="102"/>
      <c r="C61" s="75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2.75" customHeight="1">
      <c r="A62" s="104" t="s">
        <v>69</v>
      </c>
      <c r="L62" s="41"/>
      <c r="N62" s="41"/>
    </row>
    <row r="63" spans="1:14" ht="12.75" customHeight="1">
      <c r="A63" s="104" t="s">
        <v>70</v>
      </c>
      <c r="L63" s="46"/>
      <c r="M63" s="70"/>
      <c r="N63" s="41"/>
    </row>
    <row r="64" spans="1:13" ht="12.75">
      <c r="A64" s="104" t="s">
        <v>71</v>
      </c>
      <c r="B64" s="9"/>
      <c r="C64" s="68"/>
      <c r="D64" s="70"/>
      <c r="E64" s="71"/>
      <c r="M64" s="41"/>
    </row>
  </sheetData>
  <sheetProtection/>
  <mergeCells count="3">
    <mergeCell ref="C8:C9"/>
    <mergeCell ref="A8:B9"/>
    <mergeCell ref="D8:N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O4" sqref="O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3" ht="12.75" customHeight="1">
      <c r="A3" s="22" t="s">
        <v>75</v>
      </c>
      <c r="B3" s="22"/>
      <c r="H3" s="22"/>
      <c r="I3" s="22"/>
      <c r="J3" s="22"/>
      <c r="K3" s="22"/>
      <c r="L3" s="22"/>
      <c r="M3" s="22"/>
    </row>
    <row r="4" ht="12.75" customHeight="1">
      <c r="C4" s="24"/>
    </row>
    <row r="5" spans="1:2" ht="12.75" customHeight="1">
      <c r="A5" s="18" t="s">
        <v>55</v>
      </c>
      <c r="B5" s="18"/>
    </row>
    <row r="6" spans="2:3" ht="12.75" customHeight="1">
      <c r="B6" s="8"/>
      <c r="C6" s="24"/>
    </row>
    <row r="7" spans="1:14" ht="12.75" customHeight="1">
      <c r="A7" s="76" t="s">
        <v>8</v>
      </c>
      <c r="B7" s="8"/>
      <c r="N7" s="4"/>
    </row>
    <row r="8" spans="1:14" ht="12.75" customHeight="1">
      <c r="A8" s="117" t="s">
        <v>0</v>
      </c>
      <c r="B8" s="118"/>
      <c r="C8" s="117" t="s">
        <v>1</v>
      </c>
      <c r="D8" s="121" t="s">
        <v>2</v>
      </c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ht="51">
      <c r="A9" s="119"/>
      <c r="B9" s="120"/>
      <c r="C9" s="116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7" t="s">
        <v>45</v>
      </c>
      <c r="M9" s="19" t="s">
        <v>74</v>
      </c>
      <c r="N9" s="21" t="s">
        <v>7</v>
      </c>
    </row>
    <row r="10" spans="1:14" ht="12.75" customHeight="1">
      <c r="A10" s="5" t="s">
        <v>34</v>
      </c>
      <c r="B10" s="93">
        <v>2010</v>
      </c>
      <c r="C10" s="34">
        <f>D10+E10+F10+H10+I10+J10+K10+L10+N10</f>
        <v>4076416.58</v>
      </c>
      <c r="D10" s="35">
        <v>81113.39000000001</v>
      </c>
      <c r="E10" s="35">
        <v>1672959.6700000002</v>
      </c>
      <c r="F10" s="35">
        <v>5113.2</v>
      </c>
      <c r="G10" s="35">
        <v>0</v>
      </c>
      <c r="H10" s="35">
        <v>1383045.75</v>
      </c>
      <c r="I10" s="35">
        <v>3827</v>
      </c>
      <c r="J10" s="35">
        <v>40820.5</v>
      </c>
      <c r="K10" s="35">
        <v>308815.02</v>
      </c>
      <c r="L10" s="35">
        <v>305447.37</v>
      </c>
      <c r="M10" s="36">
        <v>0</v>
      </c>
      <c r="N10" s="35">
        <v>275274.68</v>
      </c>
    </row>
    <row r="11" spans="1:14" ht="12.75" customHeight="1">
      <c r="A11" s="5" t="s">
        <v>35</v>
      </c>
      <c r="B11" s="93" t="s">
        <v>63</v>
      </c>
      <c r="C11" s="34">
        <f>D11+E11+F11+G11+H11+I11+J11+K11+L11+M11+N11</f>
        <v>8016292.123</v>
      </c>
      <c r="D11" s="34">
        <v>167211.74</v>
      </c>
      <c r="E11" s="35">
        <v>2984296.36</v>
      </c>
      <c r="F11" s="35">
        <v>33690.5</v>
      </c>
      <c r="G11" s="35">
        <v>950</v>
      </c>
      <c r="H11" s="35">
        <v>2325281.75</v>
      </c>
      <c r="I11" s="35">
        <v>17939</v>
      </c>
      <c r="J11" s="35">
        <v>63637.4</v>
      </c>
      <c r="K11" s="35">
        <v>644161.19</v>
      </c>
      <c r="L11" s="35">
        <v>778435.17</v>
      </c>
      <c r="M11" s="35">
        <v>0</v>
      </c>
      <c r="N11" s="35">
        <v>1000689.013</v>
      </c>
    </row>
    <row r="12" spans="1:14" ht="12.75" customHeight="1">
      <c r="A12" s="5" t="s">
        <v>34</v>
      </c>
      <c r="B12" s="93">
        <v>2011</v>
      </c>
      <c r="C12" s="34">
        <f>D12+E12+F12+G12+H12+I12+J12+K12+L12+M12+N12</f>
        <v>8317318.26</v>
      </c>
      <c r="D12" s="34">
        <v>139132.34</v>
      </c>
      <c r="E12" s="34">
        <v>4212167.06</v>
      </c>
      <c r="F12" s="34">
        <v>44392.5</v>
      </c>
      <c r="G12" s="35">
        <v>0</v>
      </c>
      <c r="H12" s="34">
        <v>1906855.91</v>
      </c>
      <c r="I12" s="34">
        <v>11265</v>
      </c>
      <c r="J12" s="34">
        <v>82444.2</v>
      </c>
      <c r="K12" s="34">
        <v>223630.34000000003</v>
      </c>
      <c r="L12" s="34">
        <v>1572403.42</v>
      </c>
      <c r="M12" s="35">
        <v>0</v>
      </c>
      <c r="N12" s="34">
        <v>125027.49</v>
      </c>
    </row>
    <row r="13" spans="1:14" ht="12.75" customHeight="1">
      <c r="A13" s="5" t="s">
        <v>35</v>
      </c>
      <c r="B13" s="17">
        <v>2011</v>
      </c>
      <c r="C13" s="34">
        <f>D13+E13+F13+G13+H13+I13+J13+K13+L13+N13</f>
        <v>12749100.350000001</v>
      </c>
      <c r="D13" s="34">
        <v>259670.69</v>
      </c>
      <c r="E13" s="34">
        <v>3406710</v>
      </c>
      <c r="F13" s="34">
        <v>130354.54000000001</v>
      </c>
      <c r="G13" s="34">
        <v>813</v>
      </c>
      <c r="H13" s="34">
        <v>4258139.140000001</v>
      </c>
      <c r="I13" s="34">
        <v>11690</v>
      </c>
      <c r="J13" s="34">
        <v>257434.53</v>
      </c>
      <c r="K13" s="34">
        <v>696655.45</v>
      </c>
      <c r="L13" s="34">
        <v>1624056.53</v>
      </c>
      <c r="M13" s="34">
        <v>0</v>
      </c>
      <c r="N13" s="34">
        <v>2103576.4699999997</v>
      </c>
    </row>
    <row r="14" spans="1:14" ht="12.75" customHeight="1">
      <c r="A14" s="5" t="s">
        <v>34</v>
      </c>
      <c r="B14" s="17">
        <v>2012</v>
      </c>
      <c r="C14" s="34">
        <f>D14+E14+F14+G14+H14+I14+J14+K14+L14+M14+N14</f>
        <v>9653434.440000001</v>
      </c>
      <c r="D14" s="34">
        <v>173189.14</v>
      </c>
      <c r="E14" s="34">
        <v>4274963.95</v>
      </c>
      <c r="F14" s="34">
        <v>66646.37</v>
      </c>
      <c r="G14" s="34">
        <v>1029.19</v>
      </c>
      <c r="H14" s="34">
        <v>2422693.15</v>
      </c>
      <c r="I14" s="34">
        <v>15395.3</v>
      </c>
      <c r="J14" s="34">
        <v>165354.89</v>
      </c>
      <c r="K14" s="34">
        <v>402627.82</v>
      </c>
      <c r="L14" s="34">
        <v>909837.38</v>
      </c>
      <c r="M14" s="34">
        <v>0</v>
      </c>
      <c r="N14" s="34">
        <v>1221697.25</v>
      </c>
    </row>
    <row r="15" spans="1:14" ht="12.75" customHeight="1">
      <c r="A15" s="5" t="s">
        <v>36</v>
      </c>
      <c r="B15" s="17" t="s">
        <v>64</v>
      </c>
      <c r="C15" s="34">
        <v>4868246.300000001</v>
      </c>
      <c r="D15" s="34">
        <v>87628.4334</v>
      </c>
      <c r="E15" s="34">
        <v>2142028.372</v>
      </c>
      <c r="F15" s="34">
        <v>34077.7241</v>
      </c>
      <c r="G15" s="34">
        <v>535.507093</v>
      </c>
      <c r="H15" s="34">
        <v>1218473.366427</v>
      </c>
      <c r="I15" s="34">
        <v>7789.19408</v>
      </c>
      <c r="J15" s="34">
        <v>82760.1871</v>
      </c>
      <c r="K15" s="34">
        <v>204466.3446</v>
      </c>
      <c r="L15" s="34">
        <v>457615.1522</v>
      </c>
      <c r="M15" s="34">
        <v>0</v>
      </c>
      <c r="N15" s="34">
        <v>632872.019</v>
      </c>
    </row>
    <row r="16" spans="1:14" ht="12.75" customHeight="1">
      <c r="A16" s="5" t="s">
        <v>37</v>
      </c>
      <c r="B16" s="17">
        <v>2012</v>
      </c>
      <c r="C16" s="30">
        <f>D16+E16+F16+G16+H16+I16+J16+K16+L16+M16+N16</f>
        <v>6232282.529999999</v>
      </c>
      <c r="D16" s="34">
        <v>60355.96</v>
      </c>
      <c r="E16" s="34">
        <v>2604529.68</v>
      </c>
      <c r="F16" s="34">
        <v>46407.1</v>
      </c>
      <c r="G16" s="34">
        <v>0</v>
      </c>
      <c r="H16" s="34">
        <v>1328408.82</v>
      </c>
      <c r="I16" s="34">
        <v>4250</v>
      </c>
      <c r="J16" s="34">
        <v>101786.99</v>
      </c>
      <c r="K16" s="34">
        <v>226109.90000000002</v>
      </c>
      <c r="L16" s="34">
        <v>806123.6799999998</v>
      </c>
      <c r="M16" s="34">
        <v>0</v>
      </c>
      <c r="N16" s="34">
        <v>1054310.399999999</v>
      </c>
    </row>
    <row r="17" spans="1:14" ht="12.75" customHeight="1">
      <c r="A17" s="6" t="s">
        <v>38</v>
      </c>
      <c r="B17" s="92">
        <v>2013</v>
      </c>
      <c r="C17" s="30">
        <v>5413912.98289</v>
      </c>
      <c r="D17" s="30">
        <v>44697.45</v>
      </c>
      <c r="E17" s="30">
        <v>2172748.83676</v>
      </c>
      <c r="F17" s="30">
        <v>37813.239870000005</v>
      </c>
      <c r="G17" s="30">
        <v>340</v>
      </c>
      <c r="H17" s="30">
        <v>921235.50397</v>
      </c>
      <c r="I17" s="30">
        <v>855</v>
      </c>
      <c r="J17" s="30">
        <v>65978.41842</v>
      </c>
      <c r="K17" s="30">
        <v>327345.34231</v>
      </c>
      <c r="L17" s="30">
        <v>1217938.3515599999</v>
      </c>
      <c r="M17" s="30">
        <v>220538.74</v>
      </c>
      <c r="N17" s="30">
        <v>404422.1</v>
      </c>
    </row>
    <row r="18" spans="1:14" ht="12.75" customHeight="1">
      <c r="A18" s="5" t="s">
        <v>39</v>
      </c>
      <c r="B18" s="17">
        <v>2013</v>
      </c>
      <c r="C18" s="30">
        <f>D18+E18+F18+G18+H18+I18+J18+K18+L18+M18+N18</f>
        <v>7402124.808999997</v>
      </c>
      <c r="D18" s="30">
        <v>306223.02</v>
      </c>
      <c r="E18" s="30">
        <v>2949244.03</v>
      </c>
      <c r="F18" s="30">
        <v>70297.48000000001</v>
      </c>
      <c r="G18" s="30">
        <v>455</v>
      </c>
      <c r="H18" s="30">
        <v>1556199.164</v>
      </c>
      <c r="I18" s="30">
        <v>7301</v>
      </c>
      <c r="J18" s="30">
        <v>214782.31</v>
      </c>
      <c r="K18" s="30">
        <v>555351.7799999967</v>
      </c>
      <c r="L18" s="30">
        <v>749447.3850000001</v>
      </c>
      <c r="M18" s="30">
        <v>227246.94</v>
      </c>
      <c r="N18" s="30">
        <v>765576.7</v>
      </c>
    </row>
    <row r="19" spans="1:14" ht="12.75" customHeight="1">
      <c r="A19" s="5" t="s">
        <v>36</v>
      </c>
      <c r="B19" s="17">
        <v>2013</v>
      </c>
      <c r="C19" s="30">
        <f>D19+E19+F19+G19+H19+I19+J19+K19+L19+M19+N19</f>
        <v>8249804.372726524</v>
      </c>
      <c r="D19" s="45">
        <v>53069.2336005253</v>
      </c>
      <c r="E19" s="30">
        <f>2625359.00422+1090</f>
        <v>2626449.00422</v>
      </c>
      <c r="F19" s="30">
        <v>46602.01487</v>
      </c>
      <c r="G19" s="30">
        <v>475</v>
      </c>
      <c r="H19" s="30">
        <f>2317519.38324+1155</f>
        <v>2318674.38324</v>
      </c>
      <c r="I19" s="30">
        <v>9720.2068</v>
      </c>
      <c r="J19" s="30">
        <v>303878.09739</v>
      </c>
      <c r="K19" s="30">
        <v>461414.7268689999</v>
      </c>
      <c r="L19" s="30">
        <f>1515612.535737+77</f>
        <v>1515689.535737</v>
      </c>
      <c r="M19" s="30">
        <v>114450</v>
      </c>
      <c r="N19" s="30">
        <v>799382.1699999999</v>
      </c>
    </row>
    <row r="20" spans="1:14" ht="12.75" customHeight="1">
      <c r="A20" s="5" t="s">
        <v>37</v>
      </c>
      <c r="B20" s="17">
        <v>2013</v>
      </c>
      <c r="C20" s="30">
        <f>D20+E20+F20+G20+H20+I20+J20+K20+L20+M20+N20</f>
        <v>9758871.608924134</v>
      </c>
      <c r="D20" s="45">
        <v>84936.62787634031</v>
      </c>
      <c r="E20" s="30">
        <v>3922601.9991999995</v>
      </c>
      <c r="F20" s="30">
        <v>71628.06236</v>
      </c>
      <c r="G20" s="30">
        <v>200</v>
      </c>
      <c r="H20" s="30">
        <v>2008397.5117799998</v>
      </c>
      <c r="I20" s="30">
        <v>22330.7</v>
      </c>
      <c r="J20" s="30">
        <v>438177.09003</v>
      </c>
      <c r="K20" s="30">
        <v>679806.6390399999</v>
      </c>
      <c r="L20" s="30">
        <v>1238317.96308</v>
      </c>
      <c r="M20" s="30">
        <v>291682.92903999996</v>
      </c>
      <c r="N20" s="30">
        <v>1000792.0865177943</v>
      </c>
    </row>
    <row r="21" spans="1:14" ht="12.75" customHeight="1">
      <c r="A21" s="5" t="s">
        <v>38</v>
      </c>
      <c r="B21" s="17">
        <v>2014</v>
      </c>
      <c r="C21" s="30">
        <v>6106269.33167</v>
      </c>
      <c r="D21" s="45">
        <v>51369.431</v>
      </c>
      <c r="E21" s="45">
        <v>2677355.8320000004</v>
      </c>
      <c r="F21" s="45">
        <v>76951.32</v>
      </c>
      <c r="G21" s="45">
        <v>308</v>
      </c>
      <c r="H21" s="45">
        <v>1287166.97947</v>
      </c>
      <c r="I21" s="45">
        <v>5036</v>
      </c>
      <c r="J21" s="45">
        <v>148389.4942</v>
      </c>
      <c r="K21" s="45">
        <v>527246.552</v>
      </c>
      <c r="L21" s="45">
        <v>646981.1030000001</v>
      </c>
      <c r="M21" s="45">
        <v>173850</v>
      </c>
      <c r="N21" s="45">
        <v>511614.62</v>
      </c>
    </row>
    <row r="22" spans="1:14" ht="12.75" customHeight="1">
      <c r="A22" s="5" t="s">
        <v>39</v>
      </c>
      <c r="B22" s="17">
        <v>2014</v>
      </c>
      <c r="C22" s="30">
        <v>9253257.608000001</v>
      </c>
      <c r="D22" s="45">
        <v>70108.46800000001</v>
      </c>
      <c r="E22" s="45">
        <v>4283290.392000001</v>
      </c>
      <c r="F22" s="45">
        <v>102074.71399999999</v>
      </c>
      <c r="G22" s="45">
        <v>150</v>
      </c>
      <c r="H22" s="45">
        <v>1594903.4400000002</v>
      </c>
      <c r="I22" s="45">
        <v>3392.6</v>
      </c>
      <c r="J22" s="45">
        <v>380196.10500000004</v>
      </c>
      <c r="K22" s="45">
        <v>640254.0929999999</v>
      </c>
      <c r="L22" s="45">
        <v>951574.8709999999</v>
      </c>
      <c r="M22" s="45">
        <v>268891</v>
      </c>
      <c r="N22" s="45">
        <v>958421.9250000002</v>
      </c>
    </row>
    <row r="23" spans="1:14" ht="12.75" customHeight="1">
      <c r="A23" s="5" t="s">
        <v>36</v>
      </c>
      <c r="B23" s="17">
        <v>2014</v>
      </c>
      <c r="C23" s="30">
        <v>9213172.27</v>
      </c>
      <c r="D23" s="45">
        <v>59316.06</v>
      </c>
      <c r="E23" s="45">
        <v>3221268.7300000004</v>
      </c>
      <c r="F23" s="45">
        <v>67299.86</v>
      </c>
      <c r="G23" s="45">
        <v>250</v>
      </c>
      <c r="H23" s="45">
        <v>1741433.7</v>
      </c>
      <c r="I23" s="45">
        <v>3895.74</v>
      </c>
      <c r="J23" s="45">
        <v>468786.26</v>
      </c>
      <c r="K23" s="45">
        <v>633712.51</v>
      </c>
      <c r="L23" s="45">
        <v>1622262.4</v>
      </c>
      <c r="M23" s="45">
        <v>209923</v>
      </c>
      <c r="N23" s="45">
        <v>1185024.01</v>
      </c>
    </row>
    <row r="24" spans="1:14" ht="12.75" customHeight="1">
      <c r="A24" s="5" t="s">
        <v>37</v>
      </c>
      <c r="B24" s="17">
        <v>2014</v>
      </c>
      <c r="C24" s="30">
        <v>10172939.8755434</v>
      </c>
      <c r="D24" s="30">
        <v>70168.34859</v>
      </c>
      <c r="E24" s="30">
        <v>3789965.97456</v>
      </c>
      <c r="F24" s="30">
        <v>178742.255</v>
      </c>
      <c r="G24" s="30">
        <v>35</v>
      </c>
      <c r="H24" s="30">
        <v>1873003.59069</v>
      </c>
      <c r="I24" s="30">
        <v>12953</v>
      </c>
      <c r="J24" s="30">
        <v>598289.112</v>
      </c>
      <c r="K24" s="30">
        <v>649711.386</v>
      </c>
      <c r="L24" s="30">
        <v>1910846.14465</v>
      </c>
      <c r="M24" s="30">
        <v>215828</v>
      </c>
      <c r="N24" s="30">
        <v>873397.064053367</v>
      </c>
    </row>
    <row r="25" spans="1:14" ht="12.75" customHeight="1">
      <c r="A25" s="5" t="s">
        <v>38</v>
      </c>
      <c r="B25" s="17">
        <v>2015</v>
      </c>
      <c r="C25" s="30">
        <v>3980062.0969599998</v>
      </c>
      <c r="D25" s="30">
        <v>31921</v>
      </c>
      <c r="E25" s="30">
        <v>1878442.2455199999</v>
      </c>
      <c r="F25" s="30">
        <v>16036.59</v>
      </c>
      <c r="G25" s="30">
        <v>5848</v>
      </c>
      <c r="H25" s="30">
        <v>693525.1404800001</v>
      </c>
      <c r="I25" s="30">
        <v>2440.9256</v>
      </c>
      <c r="J25" s="30">
        <v>114477.43072</v>
      </c>
      <c r="K25" s="30">
        <v>391190.32656</v>
      </c>
      <c r="L25" s="30">
        <v>703277.1180799999</v>
      </c>
      <c r="M25" s="30">
        <v>53750</v>
      </c>
      <c r="N25" s="30">
        <v>89153.32</v>
      </c>
    </row>
    <row r="26" spans="1:14" ht="12.75" customHeight="1">
      <c r="A26" s="5" t="s">
        <v>39</v>
      </c>
      <c r="B26" s="17">
        <v>2015</v>
      </c>
      <c r="C26" s="30">
        <v>5170275.529999999</v>
      </c>
      <c r="D26" s="30">
        <v>47091.57</v>
      </c>
      <c r="E26" s="30">
        <v>2284690.9</v>
      </c>
      <c r="F26" s="30">
        <v>29581.51</v>
      </c>
      <c r="G26" s="30">
        <v>0</v>
      </c>
      <c r="H26" s="30">
        <v>792882.59</v>
      </c>
      <c r="I26" s="30">
        <v>1758</v>
      </c>
      <c r="J26" s="30">
        <v>252043.47</v>
      </c>
      <c r="K26" s="30">
        <v>510571.67</v>
      </c>
      <c r="L26" s="30">
        <v>938972.9500000001</v>
      </c>
      <c r="M26" s="30">
        <v>109220.22</v>
      </c>
      <c r="N26" s="30">
        <v>203462.65</v>
      </c>
    </row>
    <row r="27" spans="1:14" ht="12.75" customHeight="1">
      <c r="A27" s="5" t="s">
        <v>36</v>
      </c>
      <c r="B27" s="17">
        <v>2015</v>
      </c>
      <c r="C27" s="30">
        <v>5630501.37246</v>
      </c>
      <c r="D27" s="30">
        <v>33141.25745</v>
      </c>
      <c r="E27" s="30">
        <v>2316296.26907</v>
      </c>
      <c r="F27" s="30">
        <v>27364.449770000003</v>
      </c>
      <c r="G27" s="30">
        <v>0</v>
      </c>
      <c r="H27" s="30">
        <v>892909.2011999999</v>
      </c>
      <c r="I27" s="30">
        <v>1555</v>
      </c>
      <c r="J27" s="30">
        <v>440321.90951</v>
      </c>
      <c r="K27" s="30">
        <v>556974.79511</v>
      </c>
      <c r="L27" s="30">
        <v>951880.47035</v>
      </c>
      <c r="M27" s="30">
        <v>59800</v>
      </c>
      <c r="N27" s="30">
        <v>350258.02</v>
      </c>
    </row>
    <row r="28" spans="1:14" ht="12.75" customHeight="1">
      <c r="A28" s="5" t="s">
        <v>37</v>
      </c>
      <c r="B28" s="17">
        <v>2015</v>
      </c>
      <c r="C28" s="30">
        <v>7651085.983459999</v>
      </c>
      <c r="D28" s="30">
        <v>52195.828859999994</v>
      </c>
      <c r="E28" s="30">
        <v>3160961.3997799996</v>
      </c>
      <c r="F28" s="30">
        <v>53315.93</v>
      </c>
      <c r="G28" s="30">
        <v>0</v>
      </c>
      <c r="H28" s="30">
        <v>1216829.7171999998</v>
      </c>
      <c r="I28" s="30">
        <v>7109.93</v>
      </c>
      <c r="J28" s="30">
        <v>588613.57</v>
      </c>
      <c r="K28" s="30">
        <v>599793.1599999999</v>
      </c>
      <c r="L28" s="30">
        <v>1258675.00399</v>
      </c>
      <c r="M28" s="30">
        <v>189150</v>
      </c>
      <c r="N28" s="30">
        <v>524441.44363</v>
      </c>
    </row>
    <row r="29" spans="1:14" ht="12.75" customHeight="1">
      <c r="A29" s="5" t="s">
        <v>38</v>
      </c>
      <c r="B29" s="17">
        <v>2016</v>
      </c>
      <c r="C29" s="30">
        <v>2729607.0799999996</v>
      </c>
      <c r="D29" s="30">
        <v>21106.010000000002</v>
      </c>
      <c r="E29" s="30">
        <v>808151.4500000001</v>
      </c>
      <c r="F29" s="30">
        <v>13822.32</v>
      </c>
      <c r="G29" s="30">
        <v>0</v>
      </c>
      <c r="H29" s="30">
        <v>428677.85</v>
      </c>
      <c r="I29" s="30">
        <v>140</v>
      </c>
      <c r="J29" s="30">
        <v>114728.71</v>
      </c>
      <c r="K29" s="30">
        <v>369089.83999999997</v>
      </c>
      <c r="L29" s="30">
        <v>610710.4</v>
      </c>
      <c r="M29" s="30">
        <v>147776</v>
      </c>
      <c r="N29" s="30">
        <v>215404.5</v>
      </c>
    </row>
    <row r="30" spans="1:14" ht="12.75" customHeight="1">
      <c r="A30" s="5" t="s">
        <v>39</v>
      </c>
      <c r="B30" s="17">
        <v>2016</v>
      </c>
      <c r="C30" s="30">
        <v>3610998.2490000003</v>
      </c>
      <c r="D30" s="30">
        <v>16371.67</v>
      </c>
      <c r="E30" s="30">
        <v>889862.206</v>
      </c>
      <c r="F30" s="30">
        <v>22692.18</v>
      </c>
      <c r="G30" s="30">
        <v>30</v>
      </c>
      <c r="H30" s="30">
        <v>540433.929</v>
      </c>
      <c r="I30" s="30">
        <v>610</v>
      </c>
      <c r="J30" s="30">
        <v>262080.58</v>
      </c>
      <c r="K30" s="30">
        <v>425872.147</v>
      </c>
      <c r="L30" s="30">
        <v>864586.94</v>
      </c>
      <c r="M30" s="30">
        <v>255700</v>
      </c>
      <c r="N30" s="30">
        <v>332758.597</v>
      </c>
    </row>
    <row r="31" spans="1:14" ht="12.75" customHeight="1">
      <c r="A31" s="5" t="s">
        <v>36</v>
      </c>
      <c r="B31" s="17">
        <v>2016</v>
      </c>
      <c r="C31" s="30">
        <v>3767740.3693999997</v>
      </c>
      <c r="D31" s="30">
        <v>22353.9</v>
      </c>
      <c r="E31" s="30">
        <v>838887.9122</v>
      </c>
      <c r="F31" s="30">
        <v>19928.18</v>
      </c>
      <c r="G31" s="30">
        <v>0</v>
      </c>
      <c r="H31" s="30">
        <v>545308.453</v>
      </c>
      <c r="I31" s="30">
        <v>130</v>
      </c>
      <c r="J31" s="30">
        <v>320396.36</v>
      </c>
      <c r="K31" s="30">
        <v>457051.19</v>
      </c>
      <c r="L31" s="30">
        <v>1042181.4422</v>
      </c>
      <c r="M31" s="30">
        <v>189200</v>
      </c>
      <c r="N31" s="30">
        <v>332302.932</v>
      </c>
    </row>
    <row r="32" spans="1:14" ht="12.75" customHeight="1">
      <c r="A32" s="5" t="s">
        <v>37</v>
      </c>
      <c r="B32" s="17">
        <v>2016</v>
      </c>
      <c r="C32" s="30">
        <f>SUM(D32:N32)</f>
        <v>11021708.7269468</v>
      </c>
      <c r="D32" s="30">
        <v>71460.19998</v>
      </c>
      <c r="E32" s="30">
        <v>3055283.0350419995</v>
      </c>
      <c r="F32" s="30">
        <v>47208.65493999999</v>
      </c>
      <c r="G32" s="30">
        <v>170</v>
      </c>
      <c r="H32" s="30">
        <v>1416397.1204300001</v>
      </c>
      <c r="I32" s="30">
        <v>5359</v>
      </c>
      <c r="J32" s="30">
        <v>824416.2265999999</v>
      </c>
      <c r="K32" s="30">
        <v>1546644.39197</v>
      </c>
      <c r="L32" s="30">
        <v>2886436.5979747996</v>
      </c>
      <c r="M32" s="30">
        <v>100250</v>
      </c>
      <c r="N32" s="30">
        <v>1068083.50001</v>
      </c>
    </row>
    <row r="33" spans="1:14" ht="12.75" customHeight="1">
      <c r="A33" s="5" t="s">
        <v>38</v>
      </c>
      <c r="B33" s="17">
        <v>2017</v>
      </c>
      <c r="C33" s="30">
        <v>3358134.8357382</v>
      </c>
      <c r="D33" s="30">
        <v>36028.9631</v>
      </c>
      <c r="E33" s="30">
        <v>974560.202575</v>
      </c>
      <c r="F33" s="30">
        <v>25449.466739999996</v>
      </c>
      <c r="G33" s="30">
        <v>340</v>
      </c>
      <c r="H33" s="30">
        <v>537661.4291452</v>
      </c>
      <c r="I33" s="30">
        <v>500</v>
      </c>
      <c r="J33" s="30">
        <v>174237.96216</v>
      </c>
      <c r="K33" s="30">
        <v>421891.52699000004</v>
      </c>
      <c r="L33" s="30">
        <v>930355.2850279998</v>
      </c>
      <c r="M33" s="30">
        <v>16200</v>
      </c>
      <c r="N33" s="30">
        <v>240910</v>
      </c>
    </row>
    <row r="34" spans="1:14" ht="12.75" customHeight="1">
      <c r="A34" s="5" t="s">
        <v>39</v>
      </c>
      <c r="B34" s="17">
        <v>2017</v>
      </c>
      <c r="C34" s="30">
        <v>4207395.942859201</v>
      </c>
      <c r="D34" s="30">
        <v>48695.7184</v>
      </c>
      <c r="E34" s="30">
        <v>991408.1103199999</v>
      </c>
      <c r="F34" s="30">
        <v>37256.37511</v>
      </c>
      <c r="G34" s="30">
        <v>355</v>
      </c>
      <c r="H34" s="30">
        <v>542283.14236</v>
      </c>
      <c r="I34" s="30">
        <v>820</v>
      </c>
      <c r="J34" s="30">
        <v>371027.24462</v>
      </c>
      <c r="K34" s="30">
        <v>373331.57701</v>
      </c>
      <c r="L34" s="30">
        <v>1389884.0677992</v>
      </c>
      <c r="M34" s="30">
        <v>138500</v>
      </c>
      <c r="N34" s="30">
        <v>313834.70724</v>
      </c>
    </row>
    <row r="35" spans="1:14" ht="12.75" customHeight="1">
      <c r="A35" s="5" t="s">
        <v>36</v>
      </c>
      <c r="B35" s="17">
        <v>2017</v>
      </c>
      <c r="C35" s="30">
        <v>4102596.9919812004</v>
      </c>
      <c r="D35" s="30">
        <v>53147.29</v>
      </c>
      <c r="E35" s="30">
        <v>854963.17588</v>
      </c>
      <c r="F35" s="30">
        <v>27529.8875</v>
      </c>
      <c r="G35" s="30">
        <v>548</v>
      </c>
      <c r="H35" s="30">
        <v>527324.4514880001</v>
      </c>
      <c r="I35" s="30">
        <v>1833</v>
      </c>
      <c r="J35" s="30">
        <v>343086.50756</v>
      </c>
      <c r="K35" s="30">
        <v>411067.30799999996</v>
      </c>
      <c r="L35" s="30">
        <v>1500032.0785532</v>
      </c>
      <c r="M35" s="30">
        <v>46400</v>
      </c>
      <c r="N35" s="30">
        <v>336665.293</v>
      </c>
    </row>
    <row r="36" spans="1:14" ht="12.75" customHeight="1">
      <c r="A36" s="5" t="s">
        <v>37</v>
      </c>
      <c r="B36" s="17">
        <v>2017</v>
      </c>
      <c r="C36" s="30">
        <v>14795373.072859999</v>
      </c>
      <c r="D36" s="30">
        <v>153954.93250000002</v>
      </c>
      <c r="E36" s="30">
        <v>3259877.62829</v>
      </c>
      <c r="F36" s="30">
        <v>87767.05866</v>
      </c>
      <c r="G36" s="30">
        <v>206</v>
      </c>
      <c r="H36" s="30">
        <v>1403248.60515</v>
      </c>
      <c r="I36" s="30">
        <v>12945</v>
      </c>
      <c r="J36" s="30">
        <v>1424412.42419</v>
      </c>
      <c r="K36" s="30">
        <v>1569418.86121</v>
      </c>
      <c r="L36" s="30">
        <v>5187048.362860001</v>
      </c>
      <c r="M36" s="30">
        <v>271400</v>
      </c>
      <c r="N36" s="30">
        <v>1425094.2</v>
      </c>
    </row>
    <row r="37" spans="1:14" ht="12.75" customHeight="1">
      <c r="A37" s="5" t="s">
        <v>38</v>
      </c>
      <c r="B37" s="17">
        <v>2018</v>
      </c>
      <c r="C37" s="30">
        <v>4337635.188332598</v>
      </c>
      <c r="D37" s="30">
        <v>57168.216</v>
      </c>
      <c r="E37" s="30">
        <v>1582112.31735</v>
      </c>
      <c r="F37" s="30">
        <v>39645.9685</v>
      </c>
      <c r="G37" s="30">
        <v>501</v>
      </c>
      <c r="H37" s="30">
        <v>550161.2712125999</v>
      </c>
      <c r="I37" s="30">
        <v>860</v>
      </c>
      <c r="J37" s="30">
        <v>213215.64471999998</v>
      </c>
      <c r="K37" s="30">
        <v>797524.9302499989</v>
      </c>
      <c r="L37" s="30">
        <v>931904.4045499989</v>
      </c>
      <c r="M37" s="30">
        <v>45512</v>
      </c>
      <c r="N37" s="30">
        <v>119029.43575</v>
      </c>
    </row>
    <row r="38" spans="1:14" ht="12.75" customHeight="1">
      <c r="A38" s="5" t="s">
        <v>66</v>
      </c>
      <c r="B38" s="17">
        <v>2018</v>
      </c>
      <c r="C38" s="30">
        <v>6186643.496299999</v>
      </c>
      <c r="D38" s="30">
        <v>74511.23224</v>
      </c>
      <c r="E38" s="30">
        <v>1823079.94352</v>
      </c>
      <c r="F38" s="30">
        <v>52641.948000000004</v>
      </c>
      <c r="G38" s="30">
        <v>796</v>
      </c>
      <c r="H38" s="30">
        <v>839477.1075200001</v>
      </c>
      <c r="I38" s="30">
        <v>3448</v>
      </c>
      <c r="J38" s="30">
        <v>506448.6392</v>
      </c>
      <c r="K38" s="30">
        <v>1205197.1544400002</v>
      </c>
      <c r="L38" s="30">
        <v>1479120.41126</v>
      </c>
      <c r="M38" s="30">
        <v>185550</v>
      </c>
      <c r="N38" s="30">
        <v>16373.060120000002</v>
      </c>
    </row>
    <row r="39" spans="1:14" ht="12.75" customHeight="1">
      <c r="A39" s="5" t="s">
        <v>67</v>
      </c>
      <c r="B39" s="17">
        <v>2018</v>
      </c>
      <c r="C39" s="30">
        <v>6268568.074440001</v>
      </c>
      <c r="D39" s="30">
        <v>62868.615900000004</v>
      </c>
      <c r="E39" s="30">
        <v>1718033.33271</v>
      </c>
      <c r="F39" s="30">
        <v>40054.346000000005</v>
      </c>
      <c r="G39" s="30">
        <v>250</v>
      </c>
      <c r="H39" s="30">
        <v>688772.2104999999</v>
      </c>
      <c r="I39" s="30">
        <v>385</v>
      </c>
      <c r="J39" s="30">
        <v>584122.0491599999</v>
      </c>
      <c r="K39" s="30">
        <v>1372628.6275900002</v>
      </c>
      <c r="L39" s="30">
        <v>1559187.29258</v>
      </c>
      <c r="M39" s="30">
        <v>231250</v>
      </c>
      <c r="N39" s="30">
        <v>11016.6</v>
      </c>
    </row>
    <row r="40" spans="1:14" ht="12.75" customHeight="1">
      <c r="A40" s="5" t="s">
        <v>68</v>
      </c>
      <c r="B40" s="17">
        <v>2018</v>
      </c>
      <c r="C40" s="30">
        <v>18716248.27464</v>
      </c>
      <c r="D40" s="30">
        <v>224857.48289999997</v>
      </c>
      <c r="E40" s="30">
        <v>5849480.3238200005</v>
      </c>
      <c r="F40" s="30">
        <v>106479.6245</v>
      </c>
      <c r="G40" s="30">
        <v>255</v>
      </c>
      <c r="H40" s="30">
        <v>1872357.9535400001</v>
      </c>
      <c r="I40" s="30">
        <v>5120</v>
      </c>
      <c r="J40" s="30">
        <v>1169960.41181</v>
      </c>
      <c r="K40" s="30">
        <v>4704623.08684</v>
      </c>
      <c r="L40" s="30">
        <v>4031874.4912300003</v>
      </c>
      <c r="M40" s="30">
        <v>679200</v>
      </c>
      <c r="N40" s="30">
        <v>72039.9</v>
      </c>
    </row>
    <row r="41" spans="1:14" ht="12.75" customHeight="1">
      <c r="A41" s="5" t="s">
        <v>38</v>
      </c>
      <c r="B41" s="17">
        <v>2019</v>
      </c>
      <c r="C41" s="30">
        <v>6171541.4056400005</v>
      </c>
      <c r="D41" s="30">
        <v>52673.655</v>
      </c>
      <c r="E41" s="30">
        <v>2224276.5486</v>
      </c>
      <c r="F41" s="30">
        <v>67652.49288</v>
      </c>
      <c r="G41" s="30">
        <v>490</v>
      </c>
      <c r="H41" s="30">
        <v>736214.30765</v>
      </c>
      <c r="I41" s="30">
        <v>903</v>
      </c>
      <c r="J41" s="30">
        <v>312539.87194000004</v>
      </c>
      <c r="K41" s="30">
        <v>1250441.4114</v>
      </c>
      <c r="L41" s="30">
        <v>1450660.04817</v>
      </c>
      <c r="M41" s="30">
        <v>57300</v>
      </c>
      <c r="N41" s="30">
        <v>18390.07</v>
      </c>
    </row>
    <row r="42" spans="1:14" ht="12.75" customHeight="1">
      <c r="A42" s="5" t="s">
        <v>66</v>
      </c>
      <c r="B42" s="17">
        <v>2019</v>
      </c>
      <c r="C42" s="30">
        <v>7634550.971420001</v>
      </c>
      <c r="D42" s="30">
        <v>59917.789000000004</v>
      </c>
      <c r="E42" s="30">
        <v>2306661.9343</v>
      </c>
      <c r="F42" s="30">
        <v>68938.57744</v>
      </c>
      <c r="G42" s="30">
        <v>900</v>
      </c>
      <c r="H42" s="30">
        <v>892182.88207</v>
      </c>
      <c r="I42" s="30">
        <v>2500</v>
      </c>
      <c r="J42" s="30">
        <v>695762.72264</v>
      </c>
      <c r="K42" s="30">
        <v>1401859.16365</v>
      </c>
      <c r="L42" s="30">
        <v>1972758.5023199997</v>
      </c>
      <c r="M42" s="30">
        <v>192200</v>
      </c>
      <c r="N42" s="30">
        <v>40869.4</v>
      </c>
    </row>
    <row r="43" spans="1:14" ht="12.75" customHeight="1">
      <c r="A43" s="5" t="s">
        <v>67</v>
      </c>
      <c r="B43" s="17">
        <v>2019</v>
      </c>
      <c r="C43" s="30">
        <v>8512087.17170415</v>
      </c>
      <c r="D43" s="30">
        <v>62651.996754151005</v>
      </c>
      <c r="E43" s="30">
        <v>2314595.29194</v>
      </c>
      <c r="F43" s="30">
        <v>80816.91076999999</v>
      </c>
      <c r="G43" s="30">
        <v>370</v>
      </c>
      <c r="H43" s="30">
        <v>949623.3791</v>
      </c>
      <c r="I43" s="30">
        <v>64.4</v>
      </c>
      <c r="J43" s="30">
        <v>908140.8242999999</v>
      </c>
      <c r="K43" s="30">
        <v>1592094.58826</v>
      </c>
      <c r="L43" s="30">
        <v>2469582.2195800003</v>
      </c>
      <c r="M43" s="30">
        <v>99700</v>
      </c>
      <c r="N43" s="30">
        <v>34447.561</v>
      </c>
    </row>
    <row r="44" spans="1:14" ht="12.75" customHeight="1">
      <c r="A44" s="5" t="s">
        <v>68</v>
      </c>
      <c r="B44" s="17">
        <v>2019</v>
      </c>
      <c r="C44" s="30">
        <v>29507473.36627</v>
      </c>
      <c r="D44" s="30">
        <v>239158.3596</v>
      </c>
      <c r="E44" s="30">
        <v>9082480.74484</v>
      </c>
      <c r="F44" s="30">
        <v>301891.97322</v>
      </c>
      <c r="G44" s="30">
        <v>2600</v>
      </c>
      <c r="H44" s="30">
        <v>3150393.8644499998</v>
      </c>
      <c r="I44" s="30">
        <v>3636.4</v>
      </c>
      <c r="J44" s="30">
        <v>2569955.5614</v>
      </c>
      <c r="K44" s="30">
        <v>5636064.51323</v>
      </c>
      <c r="L44" s="30">
        <v>7909532.11853</v>
      </c>
      <c r="M44" s="30">
        <v>482100</v>
      </c>
      <c r="N44" s="30">
        <v>129659.83099999999</v>
      </c>
    </row>
    <row r="45" spans="1:14" ht="12.75" customHeight="1">
      <c r="A45" s="5" t="s">
        <v>38</v>
      </c>
      <c r="B45" s="17">
        <v>2020</v>
      </c>
      <c r="C45" s="30">
        <v>6959880.169600001</v>
      </c>
      <c r="D45" s="30">
        <v>70055.29000000001</v>
      </c>
      <c r="E45" s="30">
        <v>2325039.6810000003</v>
      </c>
      <c r="F45" s="30">
        <v>72952.73</v>
      </c>
      <c r="G45" s="30">
        <v>180</v>
      </c>
      <c r="H45" s="30">
        <v>787731.76335</v>
      </c>
      <c r="I45" s="30">
        <v>920</v>
      </c>
      <c r="J45" s="30">
        <v>408753.44450000004</v>
      </c>
      <c r="K45" s="30">
        <v>1228504.67775</v>
      </c>
      <c r="L45" s="30">
        <v>1882485.6330000001</v>
      </c>
      <c r="M45" s="30">
        <v>128000</v>
      </c>
      <c r="N45" s="30">
        <v>55256.95</v>
      </c>
    </row>
    <row r="46" spans="1:14" ht="12.75" customHeight="1">
      <c r="A46" s="5" t="s">
        <v>66</v>
      </c>
      <c r="B46" s="17">
        <v>2020</v>
      </c>
      <c r="C46" s="30">
        <v>9824638.84677</v>
      </c>
      <c r="D46" s="30">
        <v>70076.49327</v>
      </c>
      <c r="E46" s="30">
        <v>3314255.8973199995</v>
      </c>
      <c r="F46" s="30">
        <v>69684.3375</v>
      </c>
      <c r="G46" s="30">
        <v>430</v>
      </c>
      <c r="H46" s="30">
        <v>872023.3018499999</v>
      </c>
      <c r="I46" s="30">
        <v>75</v>
      </c>
      <c r="J46" s="30">
        <v>639876.8215900001</v>
      </c>
      <c r="K46" s="30">
        <v>2296053.15584</v>
      </c>
      <c r="L46" s="30">
        <v>2454166.44591</v>
      </c>
      <c r="M46" s="30">
        <v>68000</v>
      </c>
      <c r="N46" s="30">
        <v>39997.393490000046</v>
      </c>
    </row>
    <row r="47" spans="1:14" ht="12.75" customHeight="1">
      <c r="A47" s="5" t="s">
        <v>67</v>
      </c>
      <c r="B47" s="17">
        <v>2020</v>
      </c>
      <c r="C47" s="30">
        <v>8215063.74568638</v>
      </c>
      <c r="D47" s="30">
        <v>53883.270000000004</v>
      </c>
      <c r="E47" s="30">
        <v>2329113.5808</v>
      </c>
      <c r="F47" s="30">
        <v>95739.85949</v>
      </c>
      <c r="G47" s="30">
        <v>650</v>
      </c>
      <c r="H47" s="30">
        <v>854211.5972163817</v>
      </c>
      <c r="I47" s="30">
        <v>1250</v>
      </c>
      <c r="J47" s="30">
        <v>983139.3091499999</v>
      </c>
      <c r="K47" s="30">
        <v>1250091.07678</v>
      </c>
      <c r="L47" s="30">
        <v>2475718.68278</v>
      </c>
      <c r="M47" s="30">
        <v>61000</v>
      </c>
      <c r="N47" s="30">
        <v>110266.36946999999</v>
      </c>
    </row>
    <row r="48" spans="1:14" ht="12.75" customHeight="1">
      <c r="A48" s="5" t="s">
        <v>68</v>
      </c>
      <c r="B48" s="17">
        <v>2020</v>
      </c>
      <c r="C48" s="30">
        <v>29138521.959566377</v>
      </c>
      <c r="D48" s="30">
        <v>243710.252</v>
      </c>
      <c r="E48" s="30">
        <v>9561240.47999</v>
      </c>
      <c r="F48" s="30">
        <v>221596.72339</v>
      </c>
      <c r="G48" s="30">
        <v>355</v>
      </c>
      <c r="H48" s="30">
        <v>2693871.9865163816</v>
      </c>
      <c r="I48" s="30">
        <v>795</v>
      </c>
      <c r="J48" s="30">
        <v>1896694.6537999997</v>
      </c>
      <c r="K48" s="30">
        <v>5811693.28936</v>
      </c>
      <c r="L48" s="30">
        <v>8352459.34851</v>
      </c>
      <c r="M48" s="30">
        <v>127700</v>
      </c>
      <c r="N48" s="30">
        <v>228405.226</v>
      </c>
    </row>
    <row r="49" spans="1:14" ht="12.75" customHeight="1">
      <c r="A49" s="5" t="s">
        <v>38</v>
      </c>
      <c r="B49" s="17">
        <v>2021</v>
      </c>
      <c r="C49" s="30">
        <v>8550330.06789</v>
      </c>
      <c r="D49" s="30">
        <v>65122.60999999999</v>
      </c>
      <c r="E49" s="30">
        <v>3030924.4620000003</v>
      </c>
      <c r="F49" s="30">
        <v>74819.14687</v>
      </c>
      <c r="G49" s="31" t="s">
        <v>33</v>
      </c>
      <c r="H49" s="30">
        <v>849063.1982</v>
      </c>
      <c r="I49" s="30">
        <v>555</v>
      </c>
      <c r="J49" s="30">
        <v>478938.9054</v>
      </c>
      <c r="K49" s="30">
        <v>1261567.7614199999</v>
      </c>
      <c r="L49" s="30">
        <v>2650841.1450000005</v>
      </c>
      <c r="M49" s="30">
        <v>89036.8</v>
      </c>
      <c r="N49" s="30">
        <v>49461.039000000004</v>
      </c>
    </row>
    <row r="50" spans="1:14" ht="12.75" customHeight="1">
      <c r="A50" s="5" t="s">
        <v>66</v>
      </c>
      <c r="B50" s="17">
        <v>2021</v>
      </c>
      <c r="C50" s="30">
        <v>10089635.865910001</v>
      </c>
      <c r="D50" s="30">
        <v>78556.47</v>
      </c>
      <c r="E50" s="30">
        <v>2922480.1100000003</v>
      </c>
      <c r="F50" s="30">
        <v>111854.11355</v>
      </c>
      <c r="G50" s="31" t="s">
        <v>33</v>
      </c>
      <c r="H50" s="30">
        <v>1057975.71884</v>
      </c>
      <c r="I50" s="30">
        <v>30</v>
      </c>
      <c r="J50" s="30">
        <v>1206108.2178699998</v>
      </c>
      <c r="K50" s="30">
        <v>1150541.59385</v>
      </c>
      <c r="L50" s="30">
        <v>3296848.8918</v>
      </c>
      <c r="M50" s="30">
        <v>216313.2</v>
      </c>
      <c r="N50" s="30">
        <v>48927.55</v>
      </c>
    </row>
    <row r="51" spans="1:14" ht="12.75" customHeight="1">
      <c r="A51" s="5" t="s">
        <v>67</v>
      </c>
      <c r="B51" s="17">
        <v>2021</v>
      </c>
      <c r="C51" s="30">
        <v>11465455.518869998</v>
      </c>
      <c r="D51" s="30">
        <v>73798.93</v>
      </c>
      <c r="E51" s="30">
        <v>2596192.6559999995</v>
      </c>
      <c r="F51" s="30">
        <v>141287.77838</v>
      </c>
      <c r="G51" s="31" t="s">
        <v>33</v>
      </c>
      <c r="H51" s="30">
        <v>1266857.25399</v>
      </c>
      <c r="I51" s="30">
        <v>2614.9999999999995</v>
      </c>
      <c r="J51" s="30">
        <v>1898170.89557</v>
      </c>
      <c r="K51" s="30">
        <v>865223.47143</v>
      </c>
      <c r="L51" s="30">
        <v>4461908.5335</v>
      </c>
      <c r="M51" s="30">
        <v>136200</v>
      </c>
      <c r="N51" s="30">
        <v>23201</v>
      </c>
    </row>
    <row r="52" spans="1:14" ht="12.75" customHeight="1">
      <c r="A52" s="5" t="s">
        <v>68</v>
      </c>
      <c r="B52" s="17">
        <v>2021</v>
      </c>
      <c r="C52" s="30">
        <v>30687393.970370006</v>
      </c>
      <c r="D52" s="30">
        <v>231054.425</v>
      </c>
      <c r="E52" s="30">
        <v>7890272.687820001</v>
      </c>
      <c r="F52" s="30">
        <v>330849.72625999997</v>
      </c>
      <c r="G52" s="31" t="s">
        <v>33</v>
      </c>
      <c r="H52" s="30">
        <v>3083649.90981</v>
      </c>
      <c r="I52" s="30">
        <v>1730</v>
      </c>
      <c r="J52" s="30">
        <v>2732129.1569499997</v>
      </c>
      <c r="K52" s="30">
        <v>3523267.4081599996</v>
      </c>
      <c r="L52" s="30">
        <v>12277732.406370003</v>
      </c>
      <c r="M52" s="30">
        <v>535050</v>
      </c>
      <c r="N52" s="30">
        <v>81658.25</v>
      </c>
    </row>
    <row r="53" spans="1:14" ht="12.75" customHeight="1">
      <c r="A53" s="5" t="s">
        <v>38</v>
      </c>
      <c r="B53" s="17">
        <v>2022</v>
      </c>
      <c r="C53" s="30">
        <v>8946912.864699999</v>
      </c>
      <c r="D53" s="30">
        <v>67140.466</v>
      </c>
      <c r="E53" s="30">
        <v>2683878.8720700005</v>
      </c>
      <c r="F53" s="30">
        <v>88885.39616</v>
      </c>
      <c r="G53" s="31" t="s">
        <v>33</v>
      </c>
      <c r="H53" s="30">
        <v>901416.5459799999</v>
      </c>
      <c r="I53" s="30">
        <v>1155</v>
      </c>
      <c r="J53" s="30">
        <v>535959.29025</v>
      </c>
      <c r="K53" s="30">
        <v>989797.50214</v>
      </c>
      <c r="L53" s="30">
        <v>3461159.8421</v>
      </c>
      <c r="M53" s="30">
        <v>184342.80000000002</v>
      </c>
      <c r="N53" s="30">
        <v>33177.149999999994</v>
      </c>
    </row>
    <row r="54" spans="1:14" ht="12.75" customHeight="1">
      <c r="A54" s="5" t="s">
        <v>66</v>
      </c>
      <c r="B54" s="17">
        <v>2022</v>
      </c>
      <c r="C54" s="30">
        <v>9230038.0359982</v>
      </c>
      <c r="D54" s="30">
        <v>83046.306</v>
      </c>
      <c r="E54" s="30">
        <v>2402887.80125</v>
      </c>
      <c r="F54" s="30">
        <v>59040.05283</v>
      </c>
      <c r="G54" s="31" t="s">
        <v>33</v>
      </c>
      <c r="H54" s="30">
        <v>922554.05055</v>
      </c>
      <c r="I54" s="30">
        <v>305</v>
      </c>
      <c r="J54" s="30">
        <v>758058.355335</v>
      </c>
      <c r="K54" s="30">
        <v>902806.2585600001</v>
      </c>
      <c r="L54" s="30">
        <v>4003382.211473199</v>
      </c>
      <c r="M54" s="30">
        <v>81200</v>
      </c>
      <c r="N54" s="30">
        <v>16758</v>
      </c>
    </row>
    <row r="55" spans="1:14" ht="12.75" customHeight="1">
      <c r="A55" s="5" t="s">
        <v>67</v>
      </c>
      <c r="B55" s="17">
        <v>2022</v>
      </c>
      <c r="C55" s="30">
        <v>11258622.178080002</v>
      </c>
      <c r="D55" s="30">
        <v>78707.313</v>
      </c>
      <c r="E55" s="30">
        <v>1879101.1320000002</v>
      </c>
      <c r="F55" s="30">
        <v>73213.33098</v>
      </c>
      <c r="G55" s="31" t="s">
        <v>33</v>
      </c>
      <c r="H55" s="30">
        <v>919722.9066000001</v>
      </c>
      <c r="I55" s="30">
        <v>1886</v>
      </c>
      <c r="J55" s="30">
        <v>990572.10062</v>
      </c>
      <c r="K55" s="30">
        <v>769196.42145</v>
      </c>
      <c r="L55" s="30">
        <v>6280436.574430001</v>
      </c>
      <c r="M55" s="30">
        <v>248500</v>
      </c>
      <c r="N55" s="30">
        <v>17286.399</v>
      </c>
    </row>
    <row r="56" spans="1:14" ht="12.75" customHeight="1">
      <c r="A56" s="5" t="s">
        <v>68</v>
      </c>
      <c r="B56" s="17">
        <v>2022</v>
      </c>
      <c r="C56" s="30">
        <v>38693908.49137</v>
      </c>
      <c r="D56" s="30">
        <v>287151.03400000004</v>
      </c>
      <c r="E56" s="30">
        <v>8909902.321630001</v>
      </c>
      <c r="F56" s="30">
        <v>309791.69614</v>
      </c>
      <c r="G56" s="31" t="s">
        <v>33</v>
      </c>
      <c r="H56" s="30">
        <v>3659374.2394199995</v>
      </c>
      <c r="I56" s="30">
        <v>4166</v>
      </c>
      <c r="J56" s="30">
        <v>2894341.90732</v>
      </c>
      <c r="K56" s="30">
        <v>3563405.80852</v>
      </c>
      <c r="L56" s="30">
        <v>18344876.88534</v>
      </c>
      <c r="M56" s="30">
        <v>659200</v>
      </c>
      <c r="N56" s="30">
        <v>61698.599</v>
      </c>
    </row>
    <row r="57" spans="1:14" ht="12.75" customHeight="1">
      <c r="A57" s="5" t="s">
        <v>38</v>
      </c>
      <c r="B57" s="17">
        <v>2023</v>
      </c>
      <c r="C57" s="30">
        <v>11136383.351430003</v>
      </c>
      <c r="D57" s="30">
        <v>102459.00300000003</v>
      </c>
      <c r="E57" s="30">
        <v>2977724.099</v>
      </c>
      <c r="F57" s="30">
        <v>170596.07462</v>
      </c>
      <c r="G57" s="31" t="s">
        <v>33</v>
      </c>
      <c r="H57" s="30">
        <v>1022486.8563999999</v>
      </c>
      <c r="I57" s="30">
        <v>1700</v>
      </c>
      <c r="J57" s="30">
        <v>492574.934</v>
      </c>
      <c r="K57" s="30">
        <v>1164781.85385</v>
      </c>
      <c r="L57" s="30">
        <v>4914782.65356</v>
      </c>
      <c r="M57" s="30">
        <v>170000</v>
      </c>
      <c r="N57" s="30">
        <v>119277.87700000001</v>
      </c>
    </row>
    <row r="58" spans="1:14" ht="12.75" customHeight="1">
      <c r="A58" s="5" t="s">
        <v>66</v>
      </c>
      <c r="B58" s="17">
        <v>2023</v>
      </c>
      <c r="C58" s="30">
        <v>12802310.720469998</v>
      </c>
      <c r="D58" s="30">
        <v>99005.349</v>
      </c>
      <c r="E58" s="30">
        <v>2964552.6004999997</v>
      </c>
      <c r="F58" s="30">
        <v>137185.50023</v>
      </c>
      <c r="G58" s="31" t="s">
        <v>33</v>
      </c>
      <c r="H58" s="30">
        <v>1188411.1204799998</v>
      </c>
      <c r="I58" s="30">
        <v>562</v>
      </c>
      <c r="J58" s="30">
        <v>867857.747</v>
      </c>
      <c r="K58" s="30">
        <v>1327848.7138</v>
      </c>
      <c r="L58" s="30">
        <v>5760981.92677</v>
      </c>
      <c r="M58" s="30">
        <v>259700</v>
      </c>
      <c r="N58" s="30">
        <v>196205.76269</v>
      </c>
    </row>
    <row r="59" spans="1:14" ht="12.75" customHeight="1">
      <c r="A59" s="5" t="s">
        <v>67</v>
      </c>
      <c r="B59" s="17">
        <v>2023</v>
      </c>
      <c r="C59" s="30">
        <v>13383431.56331</v>
      </c>
      <c r="D59" s="30">
        <v>88090.737</v>
      </c>
      <c r="E59" s="30">
        <v>2660247.1232</v>
      </c>
      <c r="F59" s="30">
        <v>110953.61925</v>
      </c>
      <c r="G59" s="31">
        <v>230</v>
      </c>
      <c r="H59" s="30">
        <v>1150299.18444</v>
      </c>
      <c r="I59" s="30">
        <v>286.00100000000003</v>
      </c>
      <c r="J59" s="30">
        <v>947063.18071</v>
      </c>
      <c r="K59" s="30">
        <v>1243078.38597</v>
      </c>
      <c r="L59" s="30">
        <v>6661758.823419999</v>
      </c>
      <c r="M59" s="30">
        <v>307800</v>
      </c>
      <c r="N59" s="30">
        <v>213624.50832</v>
      </c>
    </row>
    <row r="60" spans="1:14" ht="12.75" customHeight="1">
      <c r="A60" s="5" t="s">
        <v>68</v>
      </c>
      <c r="B60" s="17">
        <v>2023</v>
      </c>
      <c r="C60" s="30">
        <v>49203222.07027</v>
      </c>
      <c r="D60" s="30">
        <v>291924.07200000004</v>
      </c>
      <c r="E60" s="30">
        <v>11031352.401250001</v>
      </c>
      <c r="F60" s="30">
        <v>470528.07409999997</v>
      </c>
      <c r="G60" s="31" t="s">
        <v>33</v>
      </c>
      <c r="H60" s="30">
        <v>4652134.094310001</v>
      </c>
      <c r="I60" s="30">
        <v>12368.001</v>
      </c>
      <c r="J60" s="30">
        <v>2877297.69131</v>
      </c>
      <c r="K60" s="30">
        <v>4915647.219060001</v>
      </c>
      <c r="L60" s="30">
        <v>23504347.856230002</v>
      </c>
      <c r="M60" s="30">
        <v>942200</v>
      </c>
      <c r="N60" s="30">
        <v>505422.66101</v>
      </c>
    </row>
    <row r="61" spans="1:14" ht="12.75" customHeight="1">
      <c r="A61" s="8"/>
      <c r="B61" s="102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2.75" customHeight="1">
      <c r="A62" s="104" t="s">
        <v>69</v>
      </c>
      <c r="B62" s="102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s="7" customFormat="1" ht="12.75" customHeight="1">
      <c r="A63" s="103" t="s">
        <v>70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9"/>
      <c r="N63" s="82"/>
    </row>
    <row r="64" spans="1:12" s="7" customFormat="1" ht="12.75" customHeight="1">
      <c r="A64" s="103" t="s">
        <v>71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4" s="7" customFormat="1" ht="12.75" customHeight="1">
      <c r="A65" s="103" t="s">
        <v>72</v>
      </c>
      <c r="D65" s="83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65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L5" sqref="L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0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3"/>
    </row>
    <row r="4" ht="12.75" customHeight="1"/>
    <row r="5" spans="1:2" ht="12.75" customHeight="1">
      <c r="A5" s="18" t="s">
        <v>56</v>
      </c>
      <c r="B5" s="18"/>
    </row>
    <row r="6" spans="1:2" ht="12.75" customHeight="1">
      <c r="A6" s="18"/>
      <c r="B6" s="18"/>
    </row>
    <row r="7" spans="1:11" ht="12.75" customHeight="1">
      <c r="A7" s="76" t="s">
        <v>8</v>
      </c>
      <c r="B7" s="16"/>
      <c r="K7" s="4"/>
    </row>
    <row r="8" spans="1:11" ht="12.75" customHeight="1">
      <c r="A8" s="129" t="s">
        <v>0</v>
      </c>
      <c r="B8" s="130"/>
      <c r="C8" s="124" t="s">
        <v>1</v>
      </c>
      <c r="D8" s="126" t="s">
        <v>2</v>
      </c>
      <c r="E8" s="127"/>
      <c r="F8" s="127"/>
      <c r="G8" s="127"/>
      <c r="H8" s="127"/>
      <c r="I8" s="127"/>
      <c r="J8" s="127"/>
      <c r="K8" s="128"/>
    </row>
    <row r="9" spans="1:11" ht="33" customHeight="1">
      <c r="A9" s="131"/>
      <c r="B9" s="132"/>
      <c r="C9" s="125"/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8" t="s">
        <v>17</v>
      </c>
      <c r="J9" s="28" t="s">
        <v>18</v>
      </c>
      <c r="K9" s="28" t="s">
        <v>19</v>
      </c>
    </row>
    <row r="10" spans="1:11" ht="12.75" customHeight="1">
      <c r="A10" s="5" t="s">
        <v>34</v>
      </c>
      <c r="B10" s="93">
        <v>2010</v>
      </c>
      <c r="C10" s="37">
        <v>4076416.5799999996</v>
      </c>
      <c r="D10" s="38">
        <v>31909.100000000002</v>
      </c>
      <c r="E10" s="38">
        <v>82659.32</v>
      </c>
      <c r="F10" s="38">
        <v>537960</v>
      </c>
      <c r="G10" s="38">
        <v>2034401.5499999998</v>
      </c>
      <c r="H10" s="38">
        <v>1063501.27</v>
      </c>
      <c r="I10" s="38">
        <v>243633.34</v>
      </c>
      <c r="J10" s="38">
        <v>67497</v>
      </c>
      <c r="K10" s="38">
        <v>14855</v>
      </c>
    </row>
    <row r="11" spans="1:11" ht="12.75" customHeight="1">
      <c r="A11" s="5" t="s">
        <v>35</v>
      </c>
      <c r="B11" s="93" t="s">
        <v>63</v>
      </c>
      <c r="C11" s="37">
        <v>8016292.120000007</v>
      </c>
      <c r="D11" s="37">
        <v>54020.449999999975</v>
      </c>
      <c r="E11" s="37">
        <v>174866.4999999999</v>
      </c>
      <c r="F11" s="37">
        <v>1096198</v>
      </c>
      <c r="G11" s="37">
        <v>3155032.0199999996</v>
      </c>
      <c r="H11" s="37">
        <v>2761292.81</v>
      </c>
      <c r="I11" s="37">
        <v>596118.79</v>
      </c>
      <c r="J11" s="37">
        <v>158202.72</v>
      </c>
      <c r="K11" s="37">
        <v>20560.83</v>
      </c>
    </row>
    <row r="12" spans="1:11" ht="12.75" customHeight="1">
      <c r="A12" s="5" t="s">
        <v>34</v>
      </c>
      <c r="B12" s="93">
        <v>2011</v>
      </c>
      <c r="C12" s="37">
        <v>8317318.260000001</v>
      </c>
      <c r="D12" s="37">
        <v>71280.57999999999</v>
      </c>
      <c r="E12" s="37">
        <v>218648.88000000003</v>
      </c>
      <c r="F12" s="37">
        <v>1206316</v>
      </c>
      <c r="G12" s="37">
        <v>4855001.989999999</v>
      </c>
      <c r="H12" s="37">
        <v>1684281.97</v>
      </c>
      <c r="I12" s="37">
        <v>203529.7</v>
      </c>
      <c r="J12" s="37">
        <v>70664</v>
      </c>
      <c r="K12" s="37">
        <v>7595.139999999999</v>
      </c>
    </row>
    <row r="13" spans="1:11" ht="12.75" customHeight="1">
      <c r="A13" s="5" t="s">
        <v>35</v>
      </c>
      <c r="B13" s="17">
        <v>2011</v>
      </c>
      <c r="C13" s="37">
        <v>12749100.350000001</v>
      </c>
      <c r="D13" s="38">
        <v>102762.77</v>
      </c>
      <c r="E13" s="38">
        <v>249448.88999999996</v>
      </c>
      <c r="F13" s="38">
        <v>1249237</v>
      </c>
      <c r="G13" s="38">
        <v>4929061.05</v>
      </c>
      <c r="H13" s="38">
        <v>4735693.1</v>
      </c>
      <c r="I13" s="38">
        <v>1137067.8599999999</v>
      </c>
      <c r="J13" s="38">
        <v>297643.85</v>
      </c>
      <c r="K13" s="38">
        <v>48185.83</v>
      </c>
    </row>
    <row r="14" spans="1:11" ht="12.75" customHeight="1">
      <c r="A14" s="5" t="s">
        <v>34</v>
      </c>
      <c r="B14" s="17">
        <v>2012</v>
      </c>
      <c r="C14" s="37">
        <v>9654568.74</v>
      </c>
      <c r="D14" s="37">
        <v>39395.899999999994</v>
      </c>
      <c r="E14" s="37">
        <v>136598.51</v>
      </c>
      <c r="F14" s="37">
        <v>965875</v>
      </c>
      <c r="G14" s="37">
        <v>5989458.170000003</v>
      </c>
      <c r="H14" s="37">
        <v>2018937.37</v>
      </c>
      <c r="I14" s="37">
        <v>439335.01999999996</v>
      </c>
      <c r="J14" s="37">
        <v>46174.48</v>
      </c>
      <c r="K14" s="37">
        <v>18794.29</v>
      </c>
    </row>
    <row r="15" spans="1:11" ht="12.75" customHeight="1">
      <c r="A15" s="5" t="s">
        <v>36</v>
      </c>
      <c r="B15" s="17" t="s">
        <v>64</v>
      </c>
      <c r="C15" s="37">
        <v>4868246.3</v>
      </c>
      <c r="D15" s="37">
        <v>19865.096989321337</v>
      </c>
      <c r="E15" s="37">
        <v>68878.80844825937</v>
      </c>
      <c r="F15" s="37">
        <v>487035.4670044535</v>
      </c>
      <c r="G15" s="37">
        <v>3020140.8639105377</v>
      </c>
      <c r="H15" s="37">
        <v>1018034.5332995399</v>
      </c>
      <c r="I15" s="37">
        <v>221531.49904191628</v>
      </c>
      <c r="J15" s="37">
        <v>23283.146815569093</v>
      </c>
      <c r="K15" s="37">
        <v>9476.884490402103</v>
      </c>
    </row>
    <row r="16" spans="1:11" ht="12.75" customHeight="1">
      <c r="A16" s="5" t="s">
        <v>37</v>
      </c>
      <c r="B16" s="17">
        <v>2012</v>
      </c>
      <c r="C16" s="30">
        <f>D16+E16+F16+G16+H16+I16+K16+J16</f>
        <v>6232282.668419735</v>
      </c>
      <c r="D16" s="37">
        <v>16215.55250268458</v>
      </c>
      <c r="E16" s="37">
        <v>57892.11265823685</v>
      </c>
      <c r="F16" s="37">
        <v>670089.5812866283</v>
      </c>
      <c r="G16" s="37">
        <v>3244227.0863977065</v>
      </c>
      <c r="H16" s="37">
        <v>1666723.5547112795</v>
      </c>
      <c r="I16" s="37">
        <v>494610.10621414805</v>
      </c>
      <c r="J16" s="37">
        <v>66288.14623270633</v>
      </c>
      <c r="K16" s="37">
        <v>16236.528416344056</v>
      </c>
    </row>
    <row r="17" spans="1:11" ht="12.75" customHeight="1">
      <c r="A17" s="6" t="s">
        <v>38</v>
      </c>
      <c r="B17" s="92">
        <v>2013</v>
      </c>
      <c r="C17" s="30">
        <v>5413912.982890001</v>
      </c>
      <c r="D17" s="30">
        <v>13146.4</v>
      </c>
      <c r="E17" s="30">
        <v>55253.436630000004</v>
      </c>
      <c r="F17" s="30">
        <v>811942.7798899999</v>
      </c>
      <c r="G17" s="30">
        <v>2459310.1771700005</v>
      </c>
      <c r="H17" s="30">
        <v>1375951.20204</v>
      </c>
      <c r="I17" s="30">
        <v>645224.7071600001</v>
      </c>
      <c r="J17" s="30">
        <v>47062.979999999996</v>
      </c>
      <c r="K17" s="30">
        <v>6021.3</v>
      </c>
    </row>
    <row r="18" spans="1:11" ht="12.75" customHeight="1">
      <c r="A18" s="5" t="s">
        <v>39</v>
      </c>
      <c r="B18" s="17">
        <v>2013</v>
      </c>
      <c r="C18" s="30">
        <f>D18+E18+F18+G18+H18+I18+J18+K18</f>
        <v>7402124.808999997</v>
      </c>
      <c r="D18" s="30">
        <v>80312.34999999999</v>
      </c>
      <c r="E18" s="30">
        <v>68834.38999999998</v>
      </c>
      <c r="F18" s="30">
        <v>457285.32000000007</v>
      </c>
      <c r="G18" s="30">
        <v>3488476.4399999985</v>
      </c>
      <c r="H18" s="30">
        <v>2336735.788999999</v>
      </c>
      <c r="I18" s="30">
        <v>801295.39</v>
      </c>
      <c r="J18" s="30">
        <v>139069.28000000003</v>
      </c>
      <c r="K18" s="30">
        <v>30115.85</v>
      </c>
    </row>
    <row r="19" spans="1:11" ht="12.75" customHeight="1">
      <c r="A19" s="5" t="s">
        <v>36</v>
      </c>
      <c r="B19" s="17">
        <v>2013</v>
      </c>
      <c r="C19" s="30">
        <f>D19+E19+F19+G19+H19+I19+J19+K19</f>
        <v>8249804.372726525</v>
      </c>
      <c r="D19" s="30">
        <v>33875.479999999996</v>
      </c>
      <c r="E19" s="30">
        <v>51043.163060000006</v>
      </c>
      <c r="F19" s="30">
        <v>269093.77637</v>
      </c>
      <c r="G19" s="30">
        <v>2647416.550766</v>
      </c>
      <c r="H19" s="30">
        <v>3478152.1504499996</v>
      </c>
      <c r="I19" s="30">
        <v>1636855.0420805253</v>
      </c>
      <c r="J19" s="30">
        <v>118393.596</v>
      </c>
      <c r="K19" s="30">
        <v>14974.614</v>
      </c>
    </row>
    <row r="20" spans="1:11" ht="12.75" customHeight="1">
      <c r="A20" s="5" t="s">
        <v>37</v>
      </c>
      <c r="B20" s="17">
        <v>2013</v>
      </c>
      <c r="C20" s="30">
        <f>D20+E20+F20+G20+H20+I20+J20+K20</f>
        <v>9758871.608924134</v>
      </c>
      <c r="D20" s="30">
        <v>21428.46</v>
      </c>
      <c r="E20" s="30">
        <v>107312.3912</v>
      </c>
      <c r="F20" s="30">
        <v>395061.35900000005</v>
      </c>
      <c r="G20" s="30">
        <v>4035171.29646</v>
      </c>
      <c r="H20" s="30">
        <v>3475606.8940099995</v>
      </c>
      <c r="I20" s="30">
        <v>1066445.0082221576</v>
      </c>
      <c r="J20" s="30">
        <v>233247.79943197692</v>
      </c>
      <c r="K20" s="30">
        <v>424598.40060000005</v>
      </c>
    </row>
    <row r="21" spans="1:11" ht="12.75" customHeight="1">
      <c r="A21" s="5" t="s">
        <v>38</v>
      </c>
      <c r="B21" s="17">
        <v>2014</v>
      </c>
      <c r="C21" s="30">
        <v>6106269.331670001</v>
      </c>
      <c r="D21" s="30">
        <v>3213.08</v>
      </c>
      <c r="E21" s="30">
        <v>57354.98</v>
      </c>
      <c r="F21" s="30">
        <v>211175.51</v>
      </c>
      <c r="G21" s="30">
        <v>2521901.964</v>
      </c>
      <c r="H21" s="30">
        <v>2260820.87367</v>
      </c>
      <c r="I21" s="30">
        <v>707199.724</v>
      </c>
      <c r="J21" s="30">
        <v>258713.15</v>
      </c>
      <c r="K21" s="30">
        <v>85890.05</v>
      </c>
    </row>
    <row r="22" spans="1:11" ht="12.75" customHeight="1">
      <c r="A22" s="5" t="s">
        <v>39</v>
      </c>
      <c r="B22" s="17">
        <v>2014</v>
      </c>
      <c r="C22" s="30">
        <v>9253257.610000001</v>
      </c>
      <c r="D22" s="30">
        <v>9813.3</v>
      </c>
      <c r="E22" s="30">
        <v>148879.64</v>
      </c>
      <c r="F22" s="30">
        <v>322672.37</v>
      </c>
      <c r="G22" s="30">
        <v>4160328.23</v>
      </c>
      <c r="H22" s="30">
        <v>3682111.04</v>
      </c>
      <c r="I22" s="30">
        <v>539497.47</v>
      </c>
      <c r="J22" s="30">
        <v>331388.16000000003</v>
      </c>
      <c r="K22" s="30">
        <v>58567.4</v>
      </c>
    </row>
    <row r="23" spans="1:11" ht="12.75" customHeight="1">
      <c r="A23" s="5" t="s">
        <v>36</v>
      </c>
      <c r="B23" s="17">
        <v>2014</v>
      </c>
      <c r="C23" s="30">
        <v>9213172.269</v>
      </c>
      <c r="D23" s="30">
        <v>6088.25</v>
      </c>
      <c r="E23" s="30">
        <v>38563.01303</v>
      </c>
      <c r="F23" s="30">
        <v>294662.03815</v>
      </c>
      <c r="G23" s="30">
        <v>3428904.67347</v>
      </c>
      <c r="H23" s="30">
        <v>3731057.65935</v>
      </c>
      <c r="I23" s="30">
        <v>1077911.665</v>
      </c>
      <c r="J23" s="30">
        <v>518729.97000000003</v>
      </c>
      <c r="K23" s="30">
        <v>117255</v>
      </c>
    </row>
    <row r="24" spans="1:11" ht="12.75" customHeight="1">
      <c r="A24" s="5" t="s">
        <v>37</v>
      </c>
      <c r="B24" s="17">
        <v>2014</v>
      </c>
      <c r="C24" s="30">
        <v>10172939.875543367</v>
      </c>
      <c r="D24" s="30">
        <v>9048.41</v>
      </c>
      <c r="E24" s="30">
        <v>146834.5731</v>
      </c>
      <c r="F24" s="30">
        <v>317980.51398</v>
      </c>
      <c r="G24" s="30">
        <v>3934174.82099</v>
      </c>
      <c r="H24" s="30">
        <v>4061037.94362</v>
      </c>
      <c r="I24" s="30">
        <v>1088922.4782633674</v>
      </c>
      <c r="J24" s="30">
        <v>456524.652</v>
      </c>
      <c r="K24" s="30">
        <v>158416.48359</v>
      </c>
    </row>
    <row r="25" spans="1:11" ht="12.75" customHeight="1">
      <c r="A25" s="5" t="s">
        <v>38</v>
      </c>
      <c r="B25" s="17">
        <v>2015</v>
      </c>
      <c r="C25" s="30">
        <v>3980062.10696</v>
      </c>
      <c r="D25" s="30">
        <v>5940.2</v>
      </c>
      <c r="E25" s="30">
        <v>82563.12568</v>
      </c>
      <c r="F25" s="30">
        <v>129384.56248</v>
      </c>
      <c r="G25" s="30">
        <v>1952185.8580800002</v>
      </c>
      <c r="H25" s="30">
        <v>786261.09</v>
      </c>
      <c r="I25" s="30">
        <v>962450.2707199999</v>
      </c>
      <c r="J25" s="30">
        <v>49502</v>
      </c>
      <c r="K25" s="30">
        <v>11775</v>
      </c>
    </row>
    <row r="26" spans="1:11" ht="12.75" customHeight="1">
      <c r="A26" s="5" t="s">
        <v>39</v>
      </c>
      <c r="B26" s="17">
        <v>2015</v>
      </c>
      <c r="C26" s="30">
        <v>5170275.522</v>
      </c>
      <c r="D26" s="50">
        <v>3256.8199999999997</v>
      </c>
      <c r="E26" s="50">
        <v>73374.27</v>
      </c>
      <c r="F26" s="50">
        <v>174845.03</v>
      </c>
      <c r="G26" s="50">
        <v>2429742.3000000003</v>
      </c>
      <c r="H26" s="50">
        <v>1413014.905</v>
      </c>
      <c r="I26" s="50">
        <v>956297.661</v>
      </c>
      <c r="J26" s="50">
        <v>77009.85</v>
      </c>
      <c r="K26" s="50">
        <v>42734.686</v>
      </c>
    </row>
    <row r="27" spans="1:11" ht="12.75" customHeight="1">
      <c r="A27" s="5" t="s">
        <v>36</v>
      </c>
      <c r="B27" s="17">
        <v>2015</v>
      </c>
      <c r="C27" s="48">
        <v>5630501.38246</v>
      </c>
      <c r="D27" s="48">
        <v>4865.1</v>
      </c>
      <c r="E27" s="48">
        <v>80321.11</v>
      </c>
      <c r="F27" s="48">
        <v>168853.61257</v>
      </c>
      <c r="G27" s="48">
        <v>2626489.677</v>
      </c>
      <c r="H27" s="48">
        <v>1667488.18</v>
      </c>
      <c r="I27" s="48">
        <v>961030.90787</v>
      </c>
      <c r="J27" s="48">
        <v>112211.75502</v>
      </c>
      <c r="K27" s="48">
        <v>9241.04</v>
      </c>
    </row>
    <row r="28" spans="1:11" ht="12.75" customHeight="1">
      <c r="A28" s="5" t="s">
        <v>37</v>
      </c>
      <c r="B28" s="17">
        <v>2015</v>
      </c>
      <c r="C28" s="48">
        <v>7651085.96546</v>
      </c>
      <c r="D28" s="48">
        <v>2854.4</v>
      </c>
      <c r="E28" s="48">
        <v>150555.69</v>
      </c>
      <c r="F28" s="48">
        <v>223275.30365000002</v>
      </c>
      <c r="G28" s="48">
        <v>2571170.16195</v>
      </c>
      <c r="H28" s="48">
        <v>2217264.77</v>
      </c>
      <c r="I28" s="48">
        <v>1955216.47423</v>
      </c>
      <c r="J28" s="48">
        <v>452735.61963</v>
      </c>
      <c r="K28" s="48">
        <v>78013.54599999999</v>
      </c>
    </row>
    <row r="29" spans="1:11" ht="12.75" customHeight="1">
      <c r="A29" s="5" t="s">
        <v>38</v>
      </c>
      <c r="B29" s="17">
        <v>2016</v>
      </c>
      <c r="C29" s="48">
        <v>2729607.13</v>
      </c>
      <c r="D29" s="48">
        <v>2371.3</v>
      </c>
      <c r="E29" s="48">
        <v>88848.13999999998</v>
      </c>
      <c r="F29" s="48">
        <v>102784.04</v>
      </c>
      <c r="G29" s="48">
        <v>1142321.4000000001</v>
      </c>
      <c r="H29" s="48">
        <v>1019289.3</v>
      </c>
      <c r="I29" s="48">
        <v>294651.74</v>
      </c>
      <c r="J29" s="48">
        <v>65119.899999999994</v>
      </c>
      <c r="K29" s="48">
        <v>14221.31</v>
      </c>
    </row>
    <row r="30" spans="1:11" ht="12.75" customHeight="1">
      <c r="A30" s="5" t="s">
        <v>39</v>
      </c>
      <c r="B30" s="17">
        <v>2016</v>
      </c>
      <c r="C30" s="30">
        <v>3610998.242</v>
      </c>
      <c r="D30" s="48">
        <v>1631</v>
      </c>
      <c r="E30" s="48">
        <v>52109.520000000004</v>
      </c>
      <c r="F30" s="48">
        <v>247470.794</v>
      </c>
      <c r="G30" s="48">
        <v>1529349.414</v>
      </c>
      <c r="H30" s="48">
        <v>1211751.3399999999</v>
      </c>
      <c r="I30" s="48">
        <v>423658.04500000004</v>
      </c>
      <c r="J30" s="48">
        <v>112008.82800000001</v>
      </c>
      <c r="K30" s="48">
        <v>33019.301</v>
      </c>
    </row>
    <row r="31" spans="1:11" ht="12.75" customHeight="1">
      <c r="A31" s="5" t="s">
        <v>36</v>
      </c>
      <c r="B31" s="17">
        <v>2016</v>
      </c>
      <c r="C31" s="30">
        <f>SUM(D31:K31)</f>
        <v>3767740.3744000006</v>
      </c>
      <c r="D31" s="48">
        <v>3216.93</v>
      </c>
      <c r="E31" s="48">
        <v>51290.53</v>
      </c>
      <c r="F31" s="48">
        <v>85913.14</v>
      </c>
      <c r="G31" s="48">
        <v>1652341.8866</v>
      </c>
      <c r="H31" s="48">
        <v>1448307.53</v>
      </c>
      <c r="I31" s="48">
        <v>375761.39280000003</v>
      </c>
      <c r="J31" s="48">
        <v>111056.066</v>
      </c>
      <c r="K31" s="48">
        <v>39852.899000000005</v>
      </c>
    </row>
    <row r="32" spans="1:11" ht="12.75" customHeight="1">
      <c r="A32" s="5" t="s">
        <v>37</v>
      </c>
      <c r="B32" s="17">
        <v>2016</v>
      </c>
      <c r="C32" s="30">
        <f>SUM(D32:K32)</f>
        <v>11021708.726946801</v>
      </c>
      <c r="D32" s="48">
        <v>8299.32</v>
      </c>
      <c r="E32" s="48">
        <v>77056.311</v>
      </c>
      <c r="F32" s="48">
        <v>310897.89198</v>
      </c>
      <c r="G32" s="48">
        <v>5021682.955120001</v>
      </c>
      <c r="H32" s="48">
        <v>4739707.058616799</v>
      </c>
      <c r="I32" s="48">
        <v>482182.47201</v>
      </c>
      <c r="J32" s="48">
        <v>232191.05622000003</v>
      </c>
      <c r="K32" s="48">
        <v>149691.662</v>
      </c>
    </row>
    <row r="33" spans="1:11" ht="12.75" customHeight="1">
      <c r="A33" s="5" t="s">
        <v>38</v>
      </c>
      <c r="B33" s="17">
        <v>2017</v>
      </c>
      <c r="C33" s="30">
        <v>3358134.8357382</v>
      </c>
      <c r="D33" s="48">
        <v>19719.5</v>
      </c>
      <c r="E33" s="48">
        <v>40070.561</v>
      </c>
      <c r="F33" s="48">
        <v>62505.092000000004</v>
      </c>
      <c r="G33" s="48">
        <v>829315.14574</v>
      </c>
      <c r="H33" s="48">
        <v>2110995.8557982</v>
      </c>
      <c r="I33" s="48">
        <v>180885.0558</v>
      </c>
      <c r="J33" s="48">
        <v>105528.63639999999</v>
      </c>
      <c r="K33" s="48">
        <v>9114.989000000001</v>
      </c>
    </row>
    <row r="34" spans="1:11" ht="12.75" customHeight="1">
      <c r="A34" s="5" t="s">
        <v>39</v>
      </c>
      <c r="B34" s="17">
        <v>2017</v>
      </c>
      <c r="C34" s="30">
        <v>4207395.9428592</v>
      </c>
      <c r="D34" s="48">
        <v>33032.6</v>
      </c>
      <c r="E34" s="48">
        <v>78464.37700000001</v>
      </c>
      <c r="F34" s="48">
        <v>79459.255</v>
      </c>
      <c r="G34" s="48">
        <v>2078191.42173</v>
      </c>
      <c r="H34" s="48">
        <v>1553291.3030392001</v>
      </c>
      <c r="I34" s="48">
        <v>209029.04724</v>
      </c>
      <c r="J34" s="48">
        <v>161946.44984999998</v>
      </c>
      <c r="K34" s="48">
        <v>13981.489000000001</v>
      </c>
    </row>
    <row r="35" spans="1:11" ht="12.75" customHeight="1">
      <c r="A35" s="5" t="s">
        <v>36</v>
      </c>
      <c r="B35" s="17">
        <v>2017</v>
      </c>
      <c r="C35" s="30">
        <v>4102596.9919812004</v>
      </c>
      <c r="D35" s="48">
        <v>29339.1</v>
      </c>
      <c r="E35" s="48">
        <v>56142.36</v>
      </c>
      <c r="F35" s="48">
        <v>107134.96558</v>
      </c>
      <c r="G35" s="48">
        <v>2257401.381134</v>
      </c>
      <c r="H35" s="48">
        <v>1361734.4396872</v>
      </c>
      <c r="I35" s="48">
        <v>145561.59399999998</v>
      </c>
      <c r="J35" s="48">
        <v>131478.42218000002</v>
      </c>
      <c r="K35" s="48">
        <v>13804.7294</v>
      </c>
    </row>
    <row r="36" spans="1:11" ht="12.75" customHeight="1">
      <c r="A36" s="5" t="s">
        <v>37</v>
      </c>
      <c r="B36" s="17">
        <v>2017</v>
      </c>
      <c r="C36" s="30">
        <v>14795373.072860003</v>
      </c>
      <c r="D36" s="48">
        <v>34622.6</v>
      </c>
      <c r="E36" s="48">
        <v>79198.951</v>
      </c>
      <c r="F36" s="48">
        <v>314872.376</v>
      </c>
      <c r="G36" s="48">
        <v>8106875.708819999</v>
      </c>
      <c r="H36" s="48">
        <v>5064429.078550001</v>
      </c>
      <c r="I36" s="48">
        <v>592274.56</v>
      </c>
      <c r="J36" s="48">
        <v>546304.7144899999</v>
      </c>
      <c r="K36" s="48">
        <v>56795.084</v>
      </c>
    </row>
    <row r="37" spans="1:11" ht="12.75" customHeight="1">
      <c r="A37" s="5" t="s">
        <v>38</v>
      </c>
      <c r="B37" s="17">
        <v>2018</v>
      </c>
      <c r="C37" s="30">
        <v>4337635.1883326005</v>
      </c>
      <c r="D37" s="48">
        <v>20131.6</v>
      </c>
      <c r="E37" s="48">
        <v>32234.07</v>
      </c>
      <c r="F37" s="48">
        <v>106416.885</v>
      </c>
      <c r="G37" s="48">
        <v>2455659.85544</v>
      </c>
      <c r="H37" s="48">
        <v>1404416.8637326001</v>
      </c>
      <c r="I37" s="48">
        <v>145367.02000000002</v>
      </c>
      <c r="J37" s="48">
        <v>157635.29716000002</v>
      </c>
      <c r="K37" s="48">
        <v>15773.597</v>
      </c>
    </row>
    <row r="38" spans="1:11" ht="12.75" customHeight="1">
      <c r="A38" s="5" t="s">
        <v>66</v>
      </c>
      <c r="B38" s="17">
        <v>2018</v>
      </c>
      <c r="C38" s="30">
        <v>6186643.496299999</v>
      </c>
      <c r="D38" s="48">
        <v>14229.74</v>
      </c>
      <c r="E38" s="48">
        <v>61806.72</v>
      </c>
      <c r="F38" s="48">
        <v>166579.994</v>
      </c>
      <c r="G38" s="48">
        <v>3067596.2897200002</v>
      </c>
      <c r="H38" s="48">
        <v>2186416.36684</v>
      </c>
      <c r="I38" s="48">
        <v>387398.93873999995</v>
      </c>
      <c r="J38" s="48">
        <v>288265.44700000004</v>
      </c>
      <c r="K38" s="48">
        <v>14350</v>
      </c>
    </row>
    <row r="39" spans="1:11" ht="12.75" customHeight="1">
      <c r="A39" s="5" t="s">
        <v>67</v>
      </c>
      <c r="B39" s="17">
        <v>2018</v>
      </c>
      <c r="C39" s="30">
        <v>6268568.074440001</v>
      </c>
      <c r="D39" s="48">
        <v>59734.8</v>
      </c>
      <c r="E39" s="48">
        <v>78791.238</v>
      </c>
      <c r="F39" s="48">
        <v>329971.54600000003</v>
      </c>
      <c r="G39" s="48">
        <v>2984227.06941</v>
      </c>
      <c r="H39" s="48">
        <v>2122529.41739</v>
      </c>
      <c r="I39" s="48">
        <v>359038.44</v>
      </c>
      <c r="J39" s="48">
        <v>315289.38164</v>
      </c>
      <c r="K39" s="48">
        <v>18986.182</v>
      </c>
    </row>
    <row r="40" spans="1:11" ht="12.75" customHeight="1">
      <c r="A40" s="5" t="s">
        <v>68</v>
      </c>
      <c r="B40" s="17">
        <v>2018</v>
      </c>
      <c r="C40" s="30">
        <v>18716248.27464</v>
      </c>
      <c r="D40" s="48">
        <v>71784.73999999999</v>
      </c>
      <c r="E40" s="48">
        <v>179268.8</v>
      </c>
      <c r="F40" s="48">
        <v>1046889.1509999998</v>
      </c>
      <c r="G40" s="48">
        <v>9548693.359440003</v>
      </c>
      <c r="H40" s="48">
        <v>5707611.97843</v>
      </c>
      <c r="I40" s="48">
        <v>777915.773</v>
      </c>
      <c r="J40" s="48">
        <v>1153116.15239</v>
      </c>
      <c r="K40" s="48">
        <v>230968.32038</v>
      </c>
    </row>
    <row r="41" spans="1:11" ht="12.75" customHeight="1">
      <c r="A41" s="5" t="s">
        <v>38</v>
      </c>
      <c r="B41" s="17">
        <v>2019</v>
      </c>
      <c r="C41" s="30">
        <v>6171541.4056400005</v>
      </c>
      <c r="D41" s="48">
        <v>16865.5</v>
      </c>
      <c r="E41" s="48">
        <v>74906.986</v>
      </c>
      <c r="F41" s="48">
        <v>349592.15699999995</v>
      </c>
      <c r="G41" s="48">
        <v>2946149.0748</v>
      </c>
      <c r="H41" s="48">
        <v>2121061.3157599997</v>
      </c>
      <c r="I41" s="48">
        <v>343205.09</v>
      </c>
      <c r="J41" s="48">
        <v>302755.13708</v>
      </c>
      <c r="K41" s="48">
        <v>17006.145</v>
      </c>
    </row>
    <row r="42" spans="1:11" ht="12.75" customHeight="1">
      <c r="A42" s="5" t="s">
        <v>66</v>
      </c>
      <c r="B42" s="17">
        <v>2019</v>
      </c>
      <c r="C42" s="30">
        <v>7634550.971420001</v>
      </c>
      <c r="D42" s="48">
        <v>19255.699999999997</v>
      </c>
      <c r="E42" s="48">
        <v>139135.695</v>
      </c>
      <c r="F42" s="48">
        <v>502082.395</v>
      </c>
      <c r="G42" s="48">
        <v>3337346.944</v>
      </c>
      <c r="H42" s="48">
        <v>2676639.50249</v>
      </c>
      <c r="I42" s="48">
        <v>372448.415</v>
      </c>
      <c r="J42" s="48">
        <v>559017.94293</v>
      </c>
      <c r="K42" s="48">
        <v>28624.377</v>
      </c>
    </row>
    <row r="43" spans="1:11" ht="12.75" customHeight="1">
      <c r="A43" s="5" t="s">
        <v>67</v>
      </c>
      <c r="B43" s="17">
        <v>2019</v>
      </c>
      <c r="C43" s="30">
        <v>8512087.17170415</v>
      </c>
      <c r="D43" s="48">
        <v>42980.39</v>
      </c>
      <c r="E43" s="48">
        <v>109254.995</v>
      </c>
      <c r="F43" s="48">
        <v>431837.187</v>
      </c>
      <c r="G43" s="48">
        <v>3560779.754</v>
      </c>
      <c r="H43" s="48">
        <v>3263747.01325</v>
      </c>
      <c r="I43" s="48">
        <v>377820.48699999996</v>
      </c>
      <c r="J43" s="48">
        <v>698845.9813000001</v>
      </c>
      <c r="K43" s="48">
        <v>26821.364154150997</v>
      </c>
    </row>
    <row r="44" spans="1:11" ht="12.75" customHeight="1">
      <c r="A44" s="5" t="s">
        <v>68</v>
      </c>
      <c r="B44" s="17">
        <v>2019</v>
      </c>
      <c r="C44" s="30">
        <v>29507473.36627</v>
      </c>
      <c r="D44" s="48">
        <v>94918.73999999999</v>
      </c>
      <c r="E44" s="48">
        <v>411958.89300000004</v>
      </c>
      <c r="F44" s="48">
        <v>1656591.152</v>
      </c>
      <c r="G44" s="48">
        <v>13174066.494799998</v>
      </c>
      <c r="H44" s="48">
        <v>10619221.795350002</v>
      </c>
      <c r="I44" s="48">
        <v>1203393.136</v>
      </c>
      <c r="J44" s="48">
        <v>2226368.63412</v>
      </c>
      <c r="K44" s="48">
        <v>120954.52100000001</v>
      </c>
    </row>
    <row r="45" spans="1:11" ht="12.75" customHeight="1">
      <c r="A45" s="5" t="s">
        <v>38</v>
      </c>
      <c r="B45" s="17">
        <v>2020</v>
      </c>
      <c r="C45" s="30">
        <v>6959880.169600001</v>
      </c>
      <c r="D45" s="48">
        <v>20460.309999999998</v>
      </c>
      <c r="E45" s="48">
        <v>93927.59</v>
      </c>
      <c r="F45" s="48">
        <v>383565.75</v>
      </c>
      <c r="G45" s="48">
        <v>2914225.8850000002</v>
      </c>
      <c r="H45" s="48">
        <v>2621475.25335</v>
      </c>
      <c r="I45" s="48">
        <v>338697.438</v>
      </c>
      <c r="J45" s="48">
        <v>499727.82325</v>
      </c>
      <c r="K45" s="48">
        <v>87800.12</v>
      </c>
    </row>
    <row r="46" spans="1:11" ht="12.75" customHeight="1">
      <c r="A46" s="5" t="s">
        <v>66</v>
      </c>
      <c r="B46" s="17">
        <v>2020</v>
      </c>
      <c r="C46" s="30">
        <v>9824638.84677</v>
      </c>
      <c r="D46" s="48">
        <v>9153.595</v>
      </c>
      <c r="E46" s="48">
        <v>129339.01822999999</v>
      </c>
      <c r="F46" s="48">
        <v>821106.8679300001</v>
      </c>
      <c r="G46" s="48">
        <v>4138907.83394</v>
      </c>
      <c r="H46" s="48">
        <v>3921558.29784</v>
      </c>
      <c r="I46" s="48">
        <v>271763.875</v>
      </c>
      <c r="J46" s="48">
        <v>528381.67883</v>
      </c>
      <c r="K46" s="48">
        <v>4427.68</v>
      </c>
    </row>
    <row r="47" spans="1:11" ht="12.75" customHeight="1">
      <c r="A47" s="5" t="s">
        <v>67</v>
      </c>
      <c r="B47" s="17">
        <v>2020</v>
      </c>
      <c r="C47" s="30">
        <v>8215063.74568638</v>
      </c>
      <c r="D47" s="48">
        <v>20399.66</v>
      </c>
      <c r="E47" s="48">
        <v>123550.84700000001</v>
      </c>
      <c r="F47" s="48">
        <v>486160.513</v>
      </c>
      <c r="G47" s="48">
        <v>3397403.3303</v>
      </c>
      <c r="H47" s="48">
        <v>3045312.3518799995</v>
      </c>
      <c r="I47" s="48">
        <v>282284.8448463818</v>
      </c>
      <c r="J47" s="48">
        <v>814417.9826600001</v>
      </c>
      <c r="K47" s="48">
        <v>45534.21599999999</v>
      </c>
    </row>
    <row r="48" spans="1:11" ht="12.75" customHeight="1">
      <c r="A48" s="5" t="s">
        <v>68</v>
      </c>
      <c r="B48" s="17">
        <v>2020</v>
      </c>
      <c r="C48" s="30">
        <v>29138521.959566377</v>
      </c>
      <c r="D48" s="48">
        <v>69042.93</v>
      </c>
      <c r="E48" s="48">
        <v>368989.09823</v>
      </c>
      <c r="F48" s="48">
        <v>2020810.57493</v>
      </c>
      <c r="G48" s="48">
        <v>13008821.26354</v>
      </c>
      <c r="H48" s="48">
        <v>10953048.681399997</v>
      </c>
      <c r="I48" s="48">
        <v>879924.1288463819</v>
      </c>
      <c r="J48" s="48">
        <v>1685765.6476199997</v>
      </c>
      <c r="K48" s="48">
        <v>152119.635</v>
      </c>
    </row>
    <row r="49" spans="1:11" ht="12.75" customHeight="1">
      <c r="A49" s="5" t="s">
        <v>38</v>
      </c>
      <c r="B49" s="17">
        <v>2021</v>
      </c>
      <c r="C49" s="30">
        <v>8550330.067890001</v>
      </c>
      <c r="D49" s="48">
        <v>46659</v>
      </c>
      <c r="E49" s="48">
        <v>161250.3</v>
      </c>
      <c r="F49" s="48">
        <v>480829.674</v>
      </c>
      <c r="G49" s="48">
        <v>3815217.44</v>
      </c>
      <c r="H49" s="48">
        <v>3023915.574</v>
      </c>
      <c r="I49" s="48">
        <v>281852.295</v>
      </c>
      <c r="J49" s="48">
        <v>696183.18989</v>
      </c>
      <c r="K49" s="48">
        <v>44422.594999999994</v>
      </c>
    </row>
    <row r="50" spans="1:11" ht="12.75" customHeight="1">
      <c r="A50" s="5" t="s">
        <v>66</v>
      </c>
      <c r="B50" s="17">
        <v>2021</v>
      </c>
      <c r="C50" s="30">
        <v>10089635.86591</v>
      </c>
      <c r="D50" s="48">
        <v>49377.55</v>
      </c>
      <c r="E50" s="48">
        <v>195439.037</v>
      </c>
      <c r="F50" s="48">
        <v>524068.21679999994</v>
      </c>
      <c r="G50" s="48">
        <v>3893025.7969999993</v>
      </c>
      <c r="H50" s="48">
        <v>3524246.2018</v>
      </c>
      <c r="I50" s="48">
        <v>612841.811</v>
      </c>
      <c r="J50" s="48">
        <v>1212393.8523100002</v>
      </c>
      <c r="K50" s="48">
        <v>78243.4</v>
      </c>
    </row>
    <row r="51" spans="1:11" ht="12.75" customHeight="1">
      <c r="A51" s="5" t="s">
        <v>67</v>
      </c>
      <c r="B51" s="17">
        <v>2021</v>
      </c>
      <c r="C51" s="30">
        <v>11465455.51887</v>
      </c>
      <c r="D51" s="48">
        <v>51291.324</v>
      </c>
      <c r="E51" s="48">
        <v>185448.58999999997</v>
      </c>
      <c r="F51" s="48">
        <v>814370.286</v>
      </c>
      <c r="G51" s="48">
        <v>4413003.598</v>
      </c>
      <c r="H51" s="48">
        <v>3669253.9982999996</v>
      </c>
      <c r="I51" s="48">
        <v>408900.26999999996</v>
      </c>
      <c r="J51" s="48">
        <v>1814967.4525699997</v>
      </c>
      <c r="K51" s="48">
        <v>108220</v>
      </c>
    </row>
    <row r="52" spans="1:11" ht="12.75" customHeight="1">
      <c r="A52" s="5" t="s">
        <v>68</v>
      </c>
      <c r="B52" s="17">
        <v>2021</v>
      </c>
      <c r="C52" s="30">
        <v>30687393.970370002</v>
      </c>
      <c r="D52" s="48">
        <v>42274.177</v>
      </c>
      <c r="E52" s="48">
        <v>352540.186</v>
      </c>
      <c r="F52" s="48">
        <v>1596925.30456</v>
      </c>
      <c r="G52" s="48">
        <v>13658488.631410003</v>
      </c>
      <c r="H52" s="48">
        <v>10544548.87455</v>
      </c>
      <c r="I52" s="48">
        <v>1172678.81606</v>
      </c>
      <c r="J52" s="48">
        <v>3154837.31479</v>
      </c>
      <c r="K52" s="48">
        <v>165100.66600000003</v>
      </c>
    </row>
    <row r="53" spans="1:11" ht="12.75" customHeight="1">
      <c r="A53" s="5" t="s">
        <v>38</v>
      </c>
      <c r="B53" s="17">
        <v>2022</v>
      </c>
      <c r="C53" s="30">
        <v>8946912.864699999</v>
      </c>
      <c r="D53" s="48">
        <v>36389.87</v>
      </c>
      <c r="E53" s="48">
        <v>145135.7127</v>
      </c>
      <c r="F53" s="48">
        <v>442226.497</v>
      </c>
      <c r="G53" s="48">
        <v>3900237.0404000003</v>
      </c>
      <c r="H53" s="48">
        <v>3182771.9179999996</v>
      </c>
      <c r="I53" s="48">
        <v>413162.77112</v>
      </c>
      <c r="J53" s="48">
        <v>817228.62048</v>
      </c>
      <c r="K53" s="48">
        <v>9760.435000000001</v>
      </c>
    </row>
    <row r="54" spans="1:11" ht="12.75" customHeight="1">
      <c r="A54" s="5" t="s">
        <v>66</v>
      </c>
      <c r="B54" s="17">
        <v>2022</v>
      </c>
      <c r="C54" s="30">
        <v>9230038.0359982</v>
      </c>
      <c r="D54" s="48">
        <v>24056.6</v>
      </c>
      <c r="E54" s="48">
        <v>109979.686</v>
      </c>
      <c r="F54" s="48">
        <v>537657.5703299999</v>
      </c>
      <c r="G54" s="48">
        <v>4176102.8857149994</v>
      </c>
      <c r="H54" s="48">
        <v>3264998.2789499997</v>
      </c>
      <c r="I54" s="48">
        <v>300225.968</v>
      </c>
      <c r="J54" s="48">
        <v>802258.1942532</v>
      </c>
      <c r="K54" s="48">
        <v>14758.85275</v>
      </c>
    </row>
    <row r="55" spans="1:11" ht="12.75" customHeight="1">
      <c r="A55" s="5" t="s">
        <v>67</v>
      </c>
      <c r="B55" s="17">
        <v>2022</v>
      </c>
      <c r="C55" s="30">
        <v>11258622.178080002</v>
      </c>
      <c r="D55" s="48">
        <v>104609.5</v>
      </c>
      <c r="E55" s="48">
        <v>115706.061</v>
      </c>
      <c r="F55" s="48">
        <v>441312.37</v>
      </c>
      <c r="G55" s="48">
        <v>5458841.06378</v>
      </c>
      <c r="H55" s="48">
        <v>3741780.9559699995</v>
      </c>
      <c r="I55" s="48">
        <v>374920.656</v>
      </c>
      <c r="J55" s="48">
        <v>1011610.37333</v>
      </c>
      <c r="K55" s="48">
        <v>9841.198</v>
      </c>
    </row>
    <row r="56" spans="1:11" ht="12.75" customHeight="1">
      <c r="A56" s="5" t="s">
        <v>68</v>
      </c>
      <c r="B56" s="17">
        <v>2022</v>
      </c>
      <c r="C56" s="30">
        <v>38693908.49137001</v>
      </c>
      <c r="D56" s="48">
        <v>227990.403</v>
      </c>
      <c r="E56" s="48">
        <v>553556.4627</v>
      </c>
      <c r="F56" s="48">
        <v>1897977.869</v>
      </c>
      <c r="G56" s="48">
        <v>17570712.55932</v>
      </c>
      <c r="H56" s="48">
        <v>13407098.677870002</v>
      </c>
      <c r="I56" s="48">
        <v>1321203.24712</v>
      </c>
      <c r="J56" s="48">
        <v>3615928.4363599997</v>
      </c>
      <c r="K56" s="48">
        <v>99440.83600000001</v>
      </c>
    </row>
    <row r="57" spans="1:11" ht="12.75" customHeight="1">
      <c r="A57" s="5" t="s">
        <v>38</v>
      </c>
      <c r="B57" s="17">
        <v>2023</v>
      </c>
      <c r="C57" s="30">
        <v>11136383.35143</v>
      </c>
      <c r="D57" s="48">
        <v>79665.8</v>
      </c>
      <c r="E57" s="48">
        <v>247124.78299999997</v>
      </c>
      <c r="F57" s="48">
        <v>646728.944</v>
      </c>
      <c r="G57" s="48">
        <v>4705422.648</v>
      </c>
      <c r="H57" s="48">
        <v>4006404.5582000003</v>
      </c>
      <c r="I57" s="48">
        <v>551974.742</v>
      </c>
      <c r="J57" s="48">
        <v>892559.50123</v>
      </c>
      <c r="K57" s="48">
        <v>6502.375</v>
      </c>
    </row>
    <row r="58" spans="1:11" ht="12.75" customHeight="1">
      <c r="A58" s="5" t="s">
        <v>66</v>
      </c>
      <c r="B58" s="17">
        <v>2023</v>
      </c>
      <c r="C58" s="30">
        <v>12802310.720469998</v>
      </c>
      <c r="D58" s="48">
        <v>119505.4</v>
      </c>
      <c r="E58" s="48">
        <v>237243.34706000006</v>
      </c>
      <c r="F58" s="48">
        <v>723435.0449999999</v>
      </c>
      <c r="G58" s="48">
        <v>4808567.223</v>
      </c>
      <c r="H58" s="48">
        <v>4829553.04658</v>
      </c>
      <c r="I58" s="48">
        <v>890759.824</v>
      </c>
      <c r="J58" s="48">
        <v>1176318.37883</v>
      </c>
      <c r="K58" s="48">
        <v>16928.456</v>
      </c>
    </row>
    <row r="59" spans="1:11" ht="12.75" customHeight="1">
      <c r="A59" s="5" t="s">
        <v>67</v>
      </c>
      <c r="B59" s="17">
        <v>2023</v>
      </c>
      <c r="C59" s="30">
        <v>13383431.56331</v>
      </c>
      <c r="D59" s="48">
        <v>253506.63749999998</v>
      </c>
      <c r="E59" s="48">
        <v>263486.79952</v>
      </c>
      <c r="F59" s="48">
        <v>666852.3374</v>
      </c>
      <c r="G59" s="48">
        <v>4944337.43634</v>
      </c>
      <c r="H59" s="48">
        <v>5246543.7228</v>
      </c>
      <c r="I59" s="48">
        <v>872795.821</v>
      </c>
      <c r="J59" s="48">
        <v>1120828.8087499999</v>
      </c>
      <c r="K59" s="48">
        <v>15080</v>
      </c>
    </row>
    <row r="60" spans="1:11" ht="12.75" customHeight="1">
      <c r="A60" s="5" t="s">
        <v>68</v>
      </c>
      <c r="B60" s="17">
        <v>2023</v>
      </c>
      <c r="C60" s="30">
        <v>49203222.07027002</v>
      </c>
      <c r="D60" s="48">
        <v>1058007.223</v>
      </c>
      <c r="E60" s="48">
        <v>1051730.1013399998</v>
      </c>
      <c r="F60" s="48">
        <v>2603692.8170000007</v>
      </c>
      <c r="G60" s="48">
        <v>19156804.584440004</v>
      </c>
      <c r="H60" s="48">
        <v>18686900.68829</v>
      </c>
      <c r="I60" s="48">
        <v>2672502.653</v>
      </c>
      <c r="J60" s="48">
        <v>3907017.5222</v>
      </c>
      <c r="K60" s="48">
        <v>66566.481</v>
      </c>
    </row>
    <row r="61" spans="1:11" ht="12.75" customHeight="1">
      <c r="A61" s="8"/>
      <c r="B61" s="102"/>
      <c r="C61" s="49"/>
      <c r="D61" s="73"/>
      <c r="E61" s="73"/>
      <c r="F61" s="73"/>
      <c r="G61" s="73"/>
      <c r="H61" s="73"/>
      <c r="I61" s="73"/>
      <c r="J61" s="73"/>
      <c r="K61" s="73"/>
    </row>
    <row r="62" spans="1:11" ht="12.75" customHeight="1">
      <c r="A62" s="104" t="s">
        <v>69</v>
      </c>
      <c r="B62" s="102"/>
      <c r="C62" s="49"/>
      <c r="D62" s="73"/>
      <c r="E62" s="73"/>
      <c r="F62" s="73"/>
      <c r="G62" s="73"/>
      <c r="H62" s="73"/>
      <c r="I62" s="73"/>
      <c r="J62" s="73"/>
      <c r="K62" s="73"/>
    </row>
    <row r="63" spans="1:11" ht="12.75" customHeight="1">
      <c r="A63" s="103" t="s">
        <v>70</v>
      </c>
      <c r="B63" s="8"/>
      <c r="C63" s="49"/>
      <c r="D63" s="73"/>
      <c r="E63" s="73"/>
      <c r="F63" s="73"/>
      <c r="G63" s="73"/>
      <c r="H63" s="73"/>
      <c r="I63" s="73"/>
      <c r="J63" s="73"/>
      <c r="K63" s="73"/>
    </row>
    <row r="64" spans="1:3" ht="12.75">
      <c r="A64" s="103" t="s">
        <v>71</v>
      </c>
      <c r="C64" s="41"/>
    </row>
    <row r="65" spans="1:2" ht="12.75">
      <c r="A65" s="103" t="s">
        <v>72</v>
      </c>
      <c r="B65" s="7"/>
    </row>
  </sheetData>
  <sheetProtection/>
  <mergeCells count="3">
    <mergeCell ref="C8:C9"/>
    <mergeCell ref="D8:K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63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O3" sqref="O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4" width="11.75390625" style="1" customWidth="1"/>
    <col min="5" max="5" width="13.375" style="1" bestFit="1" customWidth="1"/>
    <col min="6" max="12" width="11.75390625" style="1" customWidth="1"/>
    <col min="13" max="13" width="13.125" style="1" customWidth="1"/>
    <col min="14" max="14" width="11.75390625" style="1" customWidth="1"/>
    <col min="15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3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2.75" customHeight="1"/>
    <row r="5" spans="1:2" ht="12.75" customHeight="1">
      <c r="A5" s="18" t="s">
        <v>57</v>
      </c>
      <c r="B5" s="18"/>
    </row>
    <row r="6" spans="1:2" ht="12.75" customHeight="1">
      <c r="A6" s="18"/>
      <c r="B6" s="18"/>
    </row>
    <row r="7" spans="1:2" ht="12.75" customHeight="1">
      <c r="A7" s="76" t="s">
        <v>40</v>
      </c>
      <c r="B7" s="8"/>
    </row>
    <row r="8" spans="1:14" ht="12.75" customHeight="1">
      <c r="A8" s="117" t="s">
        <v>0</v>
      </c>
      <c r="B8" s="118"/>
      <c r="C8" s="133" t="s">
        <v>9</v>
      </c>
      <c r="D8" s="121" t="s">
        <v>2</v>
      </c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ht="51">
      <c r="A9" s="119"/>
      <c r="B9" s="120"/>
      <c r="C9" s="133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7" t="s">
        <v>45</v>
      </c>
      <c r="M9" s="19" t="s">
        <v>74</v>
      </c>
      <c r="N9" s="21" t="s">
        <v>7</v>
      </c>
    </row>
    <row r="10" spans="1:14" ht="12.75" customHeight="1">
      <c r="A10" s="5" t="s">
        <v>34</v>
      </c>
      <c r="B10" s="17">
        <v>2010</v>
      </c>
      <c r="C10" s="29" t="s">
        <v>33</v>
      </c>
      <c r="D10" s="29" t="s">
        <v>33</v>
      </c>
      <c r="E10" s="29" t="s">
        <v>33</v>
      </c>
      <c r="F10" s="29" t="s">
        <v>33</v>
      </c>
      <c r="G10" s="29" t="s">
        <v>33</v>
      </c>
      <c r="H10" s="29" t="s">
        <v>33</v>
      </c>
      <c r="I10" s="29" t="s">
        <v>33</v>
      </c>
      <c r="J10" s="29" t="s">
        <v>33</v>
      </c>
      <c r="K10" s="29" t="s">
        <v>33</v>
      </c>
      <c r="L10" s="29" t="s">
        <v>33</v>
      </c>
      <c r="M10" s="29" t="s">
        <v>33</v>
      </c>
      <c r="N10" s="29" t="s">
        <v>33</v>
      </c>
    </row>
    <row r="11" spans="1:14" ht="12.75" customHeight="1">
      <c r="A11" s="5" t="s">
        <v>35</v>
      </c>
      <c r="B11" s="17">
        <v>2010</v>
      </c>
      <c r="C11" s="42">
        <v>0.3882</v>
      </c>
      <c r="D11" s="42">
        <v>0.3884</v>
      </c>
      <c r="E11" s="42">
        <v>0.3957</v>
      </c>
      <c r="F11" s="42">
        <v>0.2927</v>
      </c>
      <c r="G11" s="42">
        <v>0.3954</v>
      </c>
      <c r="H11" s="42">
        <v>0.4057</v>
      </c>
      <c r="I11" s="42">
        <v>0.27</v>
      </c>
      <c r="J11" s="42">
        <v>0.2413</v>
      </c>
      <c r="K11" s="29" t="s">
        <v>33</v>
      </c>
      <c r="L11" s="42">
        <v>0.4348</v>
      </c>
      <c r="M11" s="42">
        <v>0.214</v>
      </c>
      <c r="N11" s="42">
        <v>0.3724</v>
      </c>
    </row>
    <row r="12" spans="1:14" ht="12.75" customHeight="1">
      <c r="A12" s="5" t="s">
        <v>34</v>
      </c>
      <c r="B12" s="17">
        <v>2011</v>
      </c>
      <c r="C12" s="42">
        <v>0.3848</v>
      </c>
      <c r="D12" s="42">
        <v>0.374</v>
      </c>
      <c r="E12" s="42">
        <v>0.4111</v>
      </c>
      <c r="F12" s="42">
        <v>0.3098</v>
      </c>
      <c r="G12" s="42">
        <v>0.3457</v>
      </c>
      <c r="H12" s="42">
        <v>0.3855</v>
      </c>
      <c r="I12" s="42">
        <v>0.2886</v>
      </c>
      <c r="J12" s="42">
        <v>0.2691</v>
      </c>
      <c r="K12" s="42">
        <v>0.411</v>
      </c>
      <c r="L12" s="42">
        <v>0.4137</v>
      </c>
      <c r="M12" s="42">
        <v>0.1778</v>
      </c>
      <c r="N12" s="42">
        <v>0.3672</v>
      </c>
    </row>
    <row r="13" spans="1:14" ht="12.75" customHeight="1">
      <c r="A13" s="5" t="s">
        <v>35</v>
      </c>
      <c r="B13" s="17">
        <v>2011</v>
      </c>
      <c r="C13" s="42">
        <v>0.3829</v>
      </c>
      <c r="D13" s="42">
        <v>0.3637</v>
      </c>
      <c r="E13" s="42">
        <v>0.4147</v>
      </c>
      <c r="F13" s="42">
        <v>0.2834</v>
      </c>
      <c r="G13" s="42">
        <v>0.3212</v>
      </c>
      <c r="H13" s="42">
        <v>0.3715</v>
      </c>
      <c r="I13" s="42">
        <v>0.2642</v>
      </c>
      <c r="J13" s="42">
        <v>0.2789</v>
      </c>
      <c r="K13" s="42">
        <v>0.41</v>
      </c>
      <c r="L13" s="42">
        <v>0.4156</v>
      </c>
      <c r="M13" s="42">
        <v>0.1888</v>
      </c>
      <c r="N13" s="42">
        <v>0.3752</v>
      </c>
    </row>
    <row r="14" spans="1:14" ht="12.75" customHeight="1">
      <c r="A14" s="5" t="s">
        <v>34</v>
      </c>
      <c r="B14" s="17">
        <v>2012</v>
      </c>
      <c r="C14" s="42">
        <v>0.3694</v>
      </c>
      <c r="D14" s="42">
        <v>0.3332</v>
      </c>
      <c r="E14" s="42">
        <v>0.3912</v>
      </c>
      <c r="F14" s="42">
        <v>0.2869</v>
      </c>
      <c r="G14" s="42">
        <v>0.513</v>
      </c>
      <c r="H14" s="42">
        <v>0.3668</v>
      </c>
      <c r="I14" s="42">
        <v>0.2403</v>
      </c>
      <c r="J14" s="42">
        <v>0.288</v>
      </c>
      <c r="K14" s="42">
        <v>0.4138</v>
      </c>
      <c r="L14" s="42">
        <v>0.4289</v>
      </c>
      <c r="M14" s="42">
        <v>0.1859</v>
      </c>
      <c r="N14" s="42">
        <v>0.3485</v>
      </c>
    </row>
    <row r="15" spans="1:14" ht="12.75" customHeight="1">
      <c r="A15" s="5" t="s">
        <v>36</v>
      </c>
      <c r="B15" s="17" t="s">
        <v>65</v>
      </c>
      <c r="C15" s="42">
        <v>0.3471</v>
      </c>
      <c r="D15" s="42">
        <v>0.3228</v>
      </c>
      <c r="E15" s="42">
        <v>0.3622</v>
      </c>
      <c r="F15" s="42">
        <v>0.2712</v>
      </c>
      <c r="G15" s="42">
        <v>0.4122</v>
      </c>
      <c r="H15" s="42">
        <v>0.3507</v>
      </c>
      <c r="I15" s="42">
        <v>0.2087</v>
      </c>
      <c r="J15" s="42">
        <v>0.2943</v>
      </c>
      <c r="K15" s="42">
        <v>0.388</v>
      </c>
      <c r="L15" s="42">
        <v>0.4056</v>
      </c>
      <c r="M15" s="42">
        <v>0.177</v>
      </c>
      <c r="N15" s="42">
        <v>0.333</v>
      </c>
    </row>
    <row r="16" spans="1:14" ht="12.75" customHeight="1">
      <c r="A16" s="5" t="s">
        <v>37</v>
      </c>
      <c r="B16" s="17">
        <v>2012</v>
      </c>
      <c r="C16" s="89">
        <v>0.349</v>
      </c>
      <c r="D16" s="89">
        <v>0.3252852488624387</v>
      </c>
      <c r="E16" s="89">
        <v>0.3646762233101511</v>
      </c>
      <c r="F16" s="89">
        <v>0.26840814139774877</v>
      </c>
      <c r="G16" s="89">
        <v>0.299933274882434</v>
      </c>
      <c r="H16" s="89">
        <v>0.35711494382035264</v>
      </c>
      <c r="I16" s="89">
        <v>0.122622271183896</v>
      </c>
      <c r="J16" s="89">
        <v>0.2993103788170696</v>
      </c>
      <c r="K16" s="89">
        <v>0.3917242963132339</v>
      </c>
      <c r="L16" s="89">
        <v>0.41730764280000004</v>
      </c>
      <c r="M16" s="89">
        <v>0.17468122858102478</v>
      </c>
      <c r="N16" s="89">
        <v>0.315036950688084</v>
      </c>
    </row>
    <row r="17" spans="1:14" ht="12.75" customHeight="1">
      <c r="A17" s="6" t="s">
        <v>38</v>
      </c>
      <c r="B17" s="92">
        <v>2013</v>
      </c>
      <c r="C17" s="42">
        <v>0.3436</v>
      </c>
      <c r="D17" s="42">
        <v>0.3263</v>
      </c>
      <c r="E17" s="42">
        <v>0.3569</v>
      </c>
      <c r="F17" s="42">
        <v>0.2731</v>
      </c>
      <c r="G17" s="42">
        <v>0.2902</v>
      </c>
      <c r="H17" s="42">
        <v>0.3492</v>
      </c>
      <c r="I17" s="42">
        <v>0.1835</v>
      </c>
      <c r="J17" s="42">
        <v>0.3266</v>
      </c>
      <c r="K17" s="42">
        <v>0.4269</v>
      </c>
      <c r="L17" s="42">
        <v>0.3665</v>
      </c>
      <c r="M17" s="42">
        <v>0.1754</v>
      </c>
      <c r="N17" s="42">
        <v>0.2705</v>
      </c>
    </row>
    <row r="18" spans="1:14" ht="12.75" customHeight="1">
      <c r="A18" s="5" t="s">
        <v>39</v>
      </c>
      <c r="B18" s="17">
        <v>2013</v>
      </c>
      <c r="C18" s="44">
        <v>0.3403</v>
      </c>
      <c r="D18" s="42">
        <v>0.3264</v>
      </c>
      <c r="E18" s="42">
        <v>0.365</v>
      </c>
      <c r="F18" s="42">
        <v>0.246</v>
      </c>
      <c r="G18" s="42">
        <v>0.3231</v>
      </c>
      <c r="H18" s="44">
        <v>0.343</v>
      </c>
      <c r="I18" s="42">
        <v>0.1814</v>
      </c>
      <c r="J18" s="44">
        <v>0.429</v>
      </c>
      <c r="K18" s="42">
        <v>0.328</v>
      </c>
      <c r="L18" s="42">
        <v>0.3418</v>
      </c>
      <c r="M18" s="42">
        <v>0.171</v>
      </c>
      <c r="N18" s="42">
        <v>0.2574</v>
      </c>
    </row>
    <row r="19" spans="1:14" ht="12.75" customHeight="1">
      <c r="A19" s="5" t="s">
        <v>36</v>
      </c>
      <c r="B19" s="17">
        <v>2013</v>
      </c>
      <c r="C19" s="42">
        <v>0.3128</v>
      </c>
      <c r="D19" s="42">
        <v>0.2798</v>
      </c>
      <c r="E19" s="42">
        <v>0.3198</v>
      </c>
      <c r="F19" s="42">
        <v>0.2478</v>
      </c>
      <c r="G19" s="42">
        <v>0.2803</v>
      </c>
      <c r="H19" s="44">
        <v>0.3127</v>
      </c>
      <c r="I19" s="42">
        <v>0.1352</v>
      </c>
      <c r="J19" s="44">
        <v>0.3058</v>
      </c>
      <c r="K19" s="42">
        <v>0.3334</v>
      </c>
      <c r="L19" s="42">
        <v>0.3465</v>
      </c>
      <c r="M19" s="42">
        <v>0.1788</v>
      </c>
      <c r="N19" s="42">
        <v>0.2711</v>
      </c>
    </row>
    <row r="20" spans="1:14" ht="12.75" customHeight="1">
      <c r="A20" s="5" t="s">
        <v>37</v>
      </c>
      <c r="B20" s="17">
        <v>2013</v>
      </c>
      <c r="C20" s="42">
        <v>0.31</v>
      </c>
      <c r="D20" s="42">
        <v>0.2794</v>
      </c>
      <c r="E20" s="42">
        <v>0.3188</v>
      </c>
      <c r="F20" s="42">
        <v>0.2522</v>
      </c>
      <c r="G20" s="42">
        <v>0.2803</v>
      </c>
      <c r="H20" s="44">
        <v>0.3114</v>
      </c>
      <c r="I20" s="42">
        <v>0.1327</v>
      </c>
      <c r="J20" s="44">
        <v>0.3035</v>
      </c>
      <c r="K20" s="42">
        <v>0.3474</v>
      </c>
      <c r="L20" s="42">
        <v>0.3401</v>
      </c>
      <c r="M20" s="42">
        <v>0.184</v>
      </c>
      <c r="N20" s="42">
        <v>0.2628</v>
      </c>
    </row>
    <row r="21" spans="1:14" ht="12.75" customHeight="1">
      <c r="A21" s="5" t="s">
        <v>38</v>
      </c>
      <c r="B21" s="17">
        <v>2014</v>
      </c>
      <c r="C21" s="42">
        <v>0.3094</v>
      </c>
      <c r="D21" s="42">
        <v>0.279376614490674</v>
      </c>
      <c r="E21" s="42">
        <v>0.318959298593116</v>
      </c>
      <c r="F21" s="42">
        <v>0.252102950888564</v>
      </c>
      <c r="G21" s="42">
        <v>0.291052015861823</v>
      </c>
      <c r="H21" s="42">
        <v>0.310593715286504</v>
      </c>
      <c r="I21" s="42">
        <v>0.197215590075269</v>
      </c>
      <c r="J21" s="42">
        <v>0.297007083148633</v>
      </c>
      <c r="K21" s="42">
        <v>0.346330950730734</v>
      </c>
      <c r="L21" s="42">
        <v>0.341069483288708</v>
      </c>
      <c r="M21" s="42">
        <v>0.1837</v>
      </c>
      <c r="N21" s="42">
        <v>0.2999</v>
      </c>
    </row>
    <row r="22" spans="1:14" ht="12.75" customHeight="1">
      <c r="A22" s="5" t="s">
        <v>39</v>
      </c>
      <c r="B22" s="17">
        <v>2014</v>
      </c>
      <c r="C22" s="42">
        <v>0.308</v>
      </c>
      <c r="D22" s="42">
        <v>0.2698</v>
      </c>
      <c r="E22" s="42">
        <v>0.318</v>
      </c>
      <c r="F22" s="42">
        <v>0.2547</v>
      </c>
      <c r="G22" s="42">
        <v>0.2983</v>
      </c>
      <c r="H22" s="42">
        <v>0.3081</v>
      </c>
      <c r="I22" s="42">
        <v>0.2261</v>
      </c>
      <c r="J22" s="42">
        <v>0.2958</v>
      </c>
      <c r="K22" s="42">
        <v>0.3429</v>
      </c>
      <c r="L22" s="42">
        <v>0.3423</v>
      </c>
      <c r="M22" s="42">
        <v>0.181</v>
      </c>
      <c r="N22" s="42">
        <v>0.2605</v>
      </c>
    </row>
    <row r="23" spans="1:14" ht="12.75" customHeight="1">
      <c r="A23" s="5" t="s">
        <v>36</v>
      </c>
      <c r="B23" s="17">
        <v>2014</v>
      </c>
      <c r="C23" s="42">
        <v>0.3037</v>
      </c>
      <c r="D23" s="42">
        <v>0.2712</v>
      </c>
      <c r="E23" s="42">
        <v>0.3189</v>
      </c>
      <c r="F23" s="42">
        <v>0.2883</v>
      </c>
      <c r="G23" s="42">
        <v>0.2959</v>
      </c>
      <c r="H23" s="42">
        <v>0.2997</v>
      </c>
      <c r="I23" s="42">
        <v>0.2326</v>
      </c>
      <c r="J23" s="42">
        <v>0.2398</v>
      </c>
      <c r="K23" s="42">
        <v>0.3304</v>
      </c>
      <c r="L23" s="42">
        <v>0.3279</v>
      </c>
      <c r="M23" s="42">
        <v>0.1844</v>
      </c>
      <c r="N23" s="42">
        <v>0.299687</v>
      </c>
    </row>
    <row r="24" spans="1:14" ht="12.75" customHeight="1">
      <c r="A24" s="5" t="s">
        <v>37</v>
      </c>
      <c r="B24" s="17">
        <v>2014</v>
      </c>
      <c r="C24" s="42">
        <v>0.3004</v>
      </c>
      <c r="D24" s="42">
        <v>0.2633</v>
      </c>
      <c r="E24" s="42">
        <v>0.3147</v>
      </c>
      <c r="F24" s="42">
        <v>0.2558</v>
      </c>
      <c r="G24" s="42">
        <v>0.3004</v>
      </c>
      <c r="H24" s="42">
        <v>0.2964</v>
      </c>
      <c r="I24" s="42">
        <v>0.2366</v>
      </c>
      <c r="J24" s="42">
        <v>0.2415</v>
      </c>
      <c r="K24" s="42">
        <v>0.3241</v>
      </c>
      <c r="L24" s="42">
        <v>0.3257</v>
      </c>
      <c r="M24" s="42">
        <v>0.1885</v>
      </c>
      <c r="N24" s="42">
        <v>0.2657</v>
      </c>
    </row>
    <row r="25" spans="1:14" ht="12.75" customHeight="1">
      <c r="A25" s="5" t="s">
        <v>38</v>
      </c>
      <c r="B25" s="17">
        <v>2015</v>
      </c>
      <c r="C25" s="42">
        <v>0.311</v>
      </c>
      <c r="D25" s="42">
        <v>0.2707</v>
      </c>
      <c r="E25" s="42">
        <v>0.318</v>
      </c>
      <c r="F25" s="42">
        <v>0.2443</v>
      </c>
      <c r="G25" s="42">
        <v>0.3541</v>
      </c>
      <c r="H25" s="42">
        <v>0.3238</v>
      </c>
      <c r="I25" s="42">
        <v>0.2097</v>
      </c>
      <c r="J25" s="42">
        <v>0.3135</v>
      </c>
      <c r="K25" s="42">
        <v>0.34</v>
      </c>
      <c r="L25" s="42">
        <v>0.3109</v>
      </c>
      <c r="M25" s="42">
        <v>0.196</v>
      </c>
      <c r="N25" s="42">
        <v>0.2096</v>
      </c>
    </row>
    <row r="26" spans="1:14" ht="12.75" customHeight="1">
      <c r="A26" s="5" t="s">
        <v>39</v>
      </c>
      <c r="B26" s="17">
        <v>2015</v>
      </c>
      <c r="C26" s="42">
        <v>0.3139</v>
      </c>
      <c r="D26" s="42">
        <v>0.264</v>
      </c>
      <c r="E26" s="42">
        <v>0.3215</v>
      </c>
      <c r="F26" s="42">
        <v>0.2427</v>
      </c>
      <c r="G26" s="42">
        <v>0.3538</v>
      </c>
      <c r="H26" s="42">
        <v>0.3256</v>
      </c>
      <c r="I26" s="42">
        <v>0.2005</v>
      </c>
      <c r="J26" s="42">
        <v>0.2834</v>
      </c>
      <c r="K26" s="42">
        <v>0.3432</v>
      </c>
      <c r="L26" s="42">
        <v>0.3375</v>
      </c>
      <c r="M26" s="42">
        <v>0.1974</v>
      </c>
      <c r="N26" s="42">
        <v>0.2153</v>
      </c>
    </row>
    <row r="27" spans="1:14" ht="12.75" customHeight="1">
      <c r="A27" s="5" t="s">
        <v>36</v>
      </c>
      <c r="B27" s="17">
        <v>2015</v>
      </c>
      <c r="C27" s="42">
        <v>0.3017</v>
      </c>
      <c r="D27" s="42">
        <v>0.2638</v>
      </c>
      <c r="E27" s="42">
        <v>0.3217</v>
      </c>
      <c r="F27" s="42">
        <v>0.2368</v>
      </c>
      <c r="G27" s="42">
        <v>0.3533</v>
      </c>
      <c r="H27" s="42">
        <v>0.3134</v>
      </c>
      <c r="I27" s="42">
        <v>0.1869</v>
      </c>
      <c r="J27" s="42">
        <v>0.2414</v>
      </c>
      <c r="K27" s="42">
        <v>0.3257</v>
      </c>
      <c r="L27" s="42">
        <v>0.3222</v>
      </c>
      <c r="M27" s="42">
        <v>0.192</v>
      </c>
      <c r="N27" s="42">
        <v>0.2128</v>
      </c>
    </row>
    <row r="28" spans="1:14" ht="12.75" customHeight="1">
      <c r="A28" s="5" t="s">
        <v>37</v>
      </c>
      <c r="B28" s="17">
        <v>2015</v>
      </c>
      <c r="C28" s="59">
        <v>0.3216</v>
      </c>
      <c r="D28" s="42">
        <v>0.2694</v>
      </c>
      <c r="E28" s="42">
        <v>0.3322</v>
      </c>
      <c r="F28" s="42">
        <v>0.2456</v>
      </c>
      <c r="G28" s="42">
        <v>0.3534</v>
      </c>
      <c r="H28" s="42">
        <v>0.3264</v>
      </c>
      <c r="I28" s="42">
        <v>0.2052</v>
      </c>
      <c r="J28" s="42">
        <v>0.3096</v>
      </c>
      <c r="K28" s="42">
        <v>0.34</v>
      </c>
      <c r="L28" s="42">
        <v>0.3419</v>
      </c>
      <c r="M28" s="42">
        <v>0.2116</v>
      </c>
      <c r="N28" s="42">
        <v>0.2285</v>
      </c>
    </row>
    <row r="29" spans="1:14" ht="12.75" customHeight="1">
      <c r="A29" s="5" t="s">
        <v>38</v>
      </c>
      <c r="B29" s="17">
        <v>2016</v>
      </c>
      <c r="C29" s="59">
        <v>0.3104</v>
      </c>
      <c r="D29" s="42">
        <v>0.2042</v>
      </c>
      <c r="E29" s="42">
        <v>0.3107</v>
      </c>
      <c r="F29" s="42">
        <v>0.1476</v>
      </c>
      <c r="G29" s="42">
        <v>0.3534</v>
      </c>
      <c r="H29" s="42">
        <v>0.3252</v>
      </c>
      <c r="I29" s="42">
        <v>0.1517</v>
      </c>
      <c r="J29" s="42">
        <v>0.2968</v>
      </c>
      <c r="K29" s="42">
        <v>0.3364</v>
      </c>
      <c r="L29" s="42">
        <v>0.3419</v>
      </c>
      <c r="M29" s="42">
        <v>0.214</v>
      </c>
      <c r="N29" s="42">
        <v>0.2424</v>
      </c>
    </row>
    <row r="30" spans="1:14" ht="12.75" customHeight="1">
      <c r="A30" s="5" t="s">
        <v>39</v>
      </c>
      <c r="B30" s="17">
        <v>2016</v>
      </c>
      <c r="C30" s="59">
        <v>0.3151</v>
      </c>
      <c r="D30" s="42">
        <v>0.2576</v>
      </c>
      <c r="E30" s="42">
        <v>0.3169</v>
      </c>
      <c r="F30" s="42">
        <v>0.2601</v>
      </c>
      <c r="G30" s="42">
        <v>0.2252</v>
      </c>
      <c r="H30" s="42">
        <v>0.3224</v>
      </c>
      <c r="I30" s="42">
        <v>0.1556</v>
      </c>
      <c r="J30" s="42">
        <v>0.3248</v>
      </c>
      <c r="K30" s="42">
        <v>0.3394</v>
      </c>
      <c r="L30" s="42">
        <v>0.3501</v>
      </c>
      <c r="M30" s="42">
        <v>0.2427</v>
      </c>
      <c r="N30" s="42">
        <v>0.2751</v>
      </c>
    </row>
    <row r="31" spans="1:14" ht="12.75" customHeight="1">
      <c r="A31" s="5" t="s">
        <v>36</v>
      </c>
      <c r="B31" s="17">
        <v>2016</v>
      </c>
      <c r="C31" s="59">
        <v>0.3144</v>
      </c>
      <c r="D31" s="44">
        <f>(D23*D27+D24*D28+D25*D29)/(D23+D24+D25)</f>
        <v>0.2455942871336314</v>
      </c>
      <c r="E31" s="44">
        <f>(E23*E27+E24*E28+E25*E29)/(E23+E24+E25)</f>
        <v>0.32149650063051705</v>
      </c>
      <c r="F31" s="44">
        <f aca="true" t="shared" si="0" ref="F31:N31">(F23*F27+F24*F28+F25*F29)/(F23+F24+F25)</f>
        <v>0.21201496702181638</v>
      </c>
      <c r="G31" s="44">
        <f t="shared" si="0"/>
        <v>0.3533688657407407</v>
      </c>
      <c r="H31" s="44">
        <f t="shared" si="0"/>
        <v>0.3217422545928905</v>
      </c>
      <c r="I31" s="44">
        <f t="shared" si="0"/>
        <v>0.18240499337163055</v>
      </c>
      <c r="J31" s="44">
        <f t="shared" si="0"/>
        <v>0.2839744841469552</v>
      </c>
      <c r="K31" s="44">
        <f t="shared" si="0"/>
        <v>0.3340183810960281</v>
      </c>
      <c r="L31" s="44">
        <f t="shared" si="0"/>
        <v>0.3352026127527216</v>
      </c>
      <c r="M31" s="44">
        <f t="shared" si="0"/>
        <v>0.20607382668307264</v>
      </c>
      <c r="N31" s="44">
        <f t="shared" si="0"/>
        <v>0.22618816005945908</v>
      </c>
    </row>
    <row r="32" spans="1:14" ht="12.75" customHeight="1">
      <c r="A32" s="5" t="s">
        <v>37</v>
      </c>
      <c r="B32" s="17">
        <v>2016</v>
      </c>
      <c r="C32" s="59">
        <v>0.314152913792324</v>
      </c>
      <c r="D32" s="44">
        <v>0.258293544978372</v>
      </c>
      <c r="E32" s="44">
        <v>0.316639275638626</v>
      </c>
      <c r="F32" s="44">
        <v>0.266703234798752</v>
      </c>
      <c r="G32" s="44">
        <v>0.396481963911841</v>
      </c>
      <c r="H32" s="44">
        <v>0.310000102349851</v>
      </c>
      <c r="I32" s="44">
        <v>0.137202099907961</v>
      </c>
      <c r="J32" s="44">
        <v>0.333281235718288</v>
      </c>
      <c r="K32" s="44">
        <v>0.337682319927586</v>
      </c>
      <c r="L32" s="44">
        <v>0.340494252770065</v>
      </c>
      <c r="M32" s="44">
        <v>0.209632115529117</v>
      </c>
      <c r="N32" s="44">
        <v>0.269246410590427</v>
      </c>
    </row>
    <row r="33" spans="1:14" ht="12.75" customHeight="1">
      <c r="A33" s="5" t="s">
        <v>38</v>
      </c>
      <c r="B33" s="17">
        <v>2017</v>
      </c>
      <c r="C33" s="59">
        <v>0.313713205273976</v>
      </c>
      <c r="D33" s="44">
        <v>0.27221397267059</v>
      </c>
      <c r="E33" s="44">
        <v>0.312249064509507</v>
      </c>
      <c r="F33" s="44">
        <v>0.29813832729898</v>
      </c>
      <c r="G33" s="44">
        <v>0.396363882594824</v>
      </c>
      <c r="H33" s="44">
        <v>0.304762526626575</v>
      </c>
      <c r="I33" s="44">
        <v>0.144557086539297</v>
      </c>
      <c r="J33" s="44">
        <v>0.33252896856588</v>
      </c>
      <c r="K33" s="44">
        <v>0.335872931733719</v>
      </c>
      <c r="L33" s="44">
        <v>0.338821960745417</v>
      </c>
      <c r="M33" s="44">
        <v>0.194945700180945</v>
      </c>
      <c r="N33" s="44">
        <v>0.304088495539299</v>
      </c>
    </row>
    <row r="34" spans="1:14" ht="12.75" customHeight="1">
      <c r="A34" s="5" t="s">
        <v>39</v>
      </c>
      <c r="B34" s="17">
        <v>2017</v>
      </c>
      <c r="C34" s="59">
        <v>0.31270358906914</v>
      </c>
      <c r="D34" s="44">
        <v>0.281067727475633</v>
      </c>
      <c r="E34" s="44">
        <v>0.313963395998288</v>
      </c>
      <c r="F34" s="44">
        <v>0.29513374942356</v>
      </c>
      <c r="G34" s="44">
        <v>0.392112196529514</v>
      </c>
      <c r="H34" s="44">
        <v>0.302558982187831</v>
      </c>
      <c r="I34" s="44">
        <v>0.143158261902685</v>
      </c>
      <c r="J34" s="44">
        <v>0.328586690986153</v>
      </c>
      <c r="K34" s="44">
        <v>0.333379458252464</v>
      </c>
      <c r="L34" s="44">
        <v>0.338025177674137</v>
      </c>
      <c r="M34" s="44">
        <v>0.186328535571719</v>
      </c>
      <c r="N34" s="44">
        <v>0.300479621726001</v>
      </c>
    </row>
    <row r="35" spans="1:14" ht="12.75" customHeight="1">
      <c r="A35" s="5" t="s">
        <v>36</v>
      </c>
      <c r="B35" s="17">
        <v>2017</v>
      </c>
      <c r="C35" s="59">
        <v>0.311903354006642</v>
      </c>
      <c r="D35" s="44">
        <v>0.277864425344759</v>
      </c>
      <c r="E35" s="44">
        <v>0.309632007247792</v>
      </c>
      <c r="F35" s="44">
        <v>0.292183256617051</v>
      </c>
      <c r="G35" s="44">
        <v>0.367706479287124</v>
      </c>
      <c r="H35" s="44">
        <v>0.299445510708834</v>
      </c>
      <c r="I35" s="44">
        <v>0.148229634467402</v>
      </c>
      <c r="J35" s="44">
        <v>0.325856286598337</v>
      </c>
      <c r="K35" s="44">
        <v>0.32977820245466</v>
      </c>
      <c r="L35" s="44">
        <v>0.337968563411066</v>
      </c>
      <c r="M35" s="44">
        <v>0.178654794655495</v>
      </c>
      <c r="N35" s="44">
        <v>0.300802967369849</v>
      </c>
    </row>
    <row r="36" spans="1:14" ht="12.75" customHeight="1">
      <c r="A36" s="5" t="s">
        <v>37</v>
      </c>
      <c r="B36" s="17">
        <v>2017</v>
      </c>
      <c r="C36" s="59">
        <v>0.311479395144137</v>
      </c>
      <c r="D36" s="59">
        <v>0.279289302417696</v>
      </c>
      <c r="E36" s="59">
        <v>0.309195544062899</v>
      </c>
      <c r="F36" s="59">
        <v>0.297639071561866</v>
      </c>
      <c r="G36" s="59">
        <v>0.360665401803306</v>
      </c>
      <c r="H36" s="59">
        <v>0.291918673206633</v>
      </c>
      <c r="I36" s="59">
        <v>0.14992923980555</v>
      </c>
      <c r="J36" s="59">
        <v>0.318425103602664</v>
      </c>
      <c r="K36" s="59">
        <v>0.330646906698797</v>
      </c>
      <c r="L36" s="59">
        <v>0.336324339850049</v>
      </c>
      <c r="M36" s="59">
        <v>0.174143023834973</v>
      </c>
      <c r="N36" s="59">
        <v>0.311075273391685</v>
      </c>
    </row>
    <row r="37" spans="1:14" ht="12.75" customHeight="1">
      <c r="A37" s="5" t="s">
        <v>38</v>
      </c>
      <c r="B37" s="17">
        <v>2018</v>
      </c>
      <c r="C37" s="59">
        <v>0.308334459707514</v>
      </c>
      <c r="D37" s="59">
        <v>0.282883284714385</v>
      </c>
      <c r="E37" s="59">
        <v>0.306920587350426</v>
      </c>
      <c r="F37" s="59">
        <v>0.296618808919935</v>
      </c>
      <c r="G37" s="59">
        <v>0.347873981446435</v>
      </c>
      <c r="H37" s="59">
        <v>0.304582112966794</v>
      </c>
      <c r="I37" s="59">
        <v>0.229308517065459</v>
      </c>
      <c r="J37" s="59">
        <v>0.311858603288935</v>
      </c>
      <c r="K37" s="59">
        <v>0.320464104314271</v>
      </c>
      <c r="L37" s="59">
        <v>0.327795112808139</v>
      </c>
      <c r="M37" s="59">
        <v>0.168581777684928</v>
      </c>
      <c r="N37" s="59">
        <v>0.306576808070175</v>
      </c>
    </row>
    <row r="38" spans="1:14" ht="12.75" customHeight="1">
      <c r="A38" s="5" t="s">
        <v>66</v>
      </c>
      <c r="B38" s="17">
        <v>2018</v>
      </c>
      <c r="C38" s="59">
        <v>0.30714132656287263</v>
      </c>
      <c r="D38" s="59">
        <v>0.2836487835436594</v>
      </c>
      <c r="E38" s="59">
        <v>0.30837111296290975</v>
      </c>
      <c r="F38" s="59">
        <v>0.30124043722884974</v>
      </c>
      <c r="G38" s="59">
        <v>0.345542692301118</v>
      </c>
      <c r="H38" s="59">
        <v>0.3030192899668082</v>
      </c>
      <c r="I38" s="59">
        <v>0.13535344676735073</v>
      </c>
      <c r="J38" s="59">
        <v>0.3140964562501174</v>
      </c>
      <c r="K38" s="59">
        <v>0.3226513211892481</v>
      </c>
      <c r="L38" s="59">
        <v>0.32187235824913657</v>
      </c>
      <c r="M38" s="59">
        <v>0.1613771329103702</v>
      </c>
      <c r="N38" s="59">
        <v>0.28307638018700065</v>
      </c>
    </row>
    <row r="39" spans="1:14" ht="12.75" customHeight="1">
      <c r="A39" s="5" t="s">
        <v>67</v>
      </c>
      <c r="B39" s="17">
        <v>2018</v>
      </c>
      <c r="C39" s="59">
        <v>0.30349086478833515</v>
      </c>
      <c r="D39" s="59">
        <v>0.28421816239556674</v>
      </c>
      <c r="E39" s="59">
        <v>0.30804688669882596</v>
      </c>
      <c r="F39" s="59">
        <v>0.2970836359873205</v>
      </c>
      <c r="G39" s="59">
        <v>0.344270259237991</v>
      </c>
      <c r="H39" s="59">
        <v>0.2870348826716218</v>
      </c>
      <c r="I39" s="59">
        <v>0.14263200718921257</v>
      </c>
      <c r="J39" s="59">
        <v>0.31720650844273635</v>
      </c>
      <c r="K39" s="59">
        <v>0.32437594628474103</v>
      </c>
      <c r="L39" s="59">
        <v>0.3141774816672632</v>
      </c>
      <c r="M39" s="59">
        <v>0.16030370993729878</v>
      </c>
      <c r="N39" s="59">
        <v>0.28726797497915346</v>
      </c>
    </row>
    <row r="40" spans="1:14" ht="12.75" customHeight="1">
      <c r="A40" s="5" t="s">
        <v>68</v>
      </c>
      <c r="B40" s="17">
        <v>2018</v>
      </c>
      <c r="C40" s="59">
        <v>0.3040044592247074</v>
      </c>
      <c r="D40" s="59">
        <v>0.28321106866459334</v>
      </c>
      <c r="E40" s="59">
        <v>0.3100439068201899</v>
      </c>
      <c r="F40" s="59">
        <v>0.2949844297886658</v>
      </c>
      <c r="G40" s="59">
        <v>0.34400766246605796</v>
      </c>
      <c r="H40" s="59">
        <v>0.2869978987248881</v>
      </c>
      <c r="I40" s="59">
        <v>0.14190291991334741</v>
      </c>
      <c r="J40" s="59">
        <v>0.3107775413850202</v>
      </c>
      <c r="K40" s="59">
        <v>0.32491546571979457</v>
      </c>
      <c r="L40" s="59">
        <v>0.31545814152057594</v>
      </c>
      <c r="M40" s="59">
        <v>0.1619370884316619</v>
      </c>
      <c r="N40" s="59">
        <v>0.3003819805231378</v>
      </c>
    </row>
    <row r="41" spans="1:14" ht="12.75" customHeight="1">
      <c r="A41" s="5" t="s">
        <v>38</v>
      </c>
      <c r="B41" s="17">
        <v>2019</v>
      </c>
      <c r="C41" s="59">
        <v>0.30216737347305556</v>
      </c>
      <c r="D41" s="59">
        <v>0.2860269103546449</v>
      </c>
      <c r="E41" s="59">
        <v>0.30870924390485854</v>
      </c>
      <c r="F41" s="59">
        <v>0.28688993369192667</v>
      </c>
      <c r="G41" s="59">
        <v>0.340382663145258</v>
      </c>
      <c r="H41" s="59">
        <v>0.2871239340019065</v>
      </c>
      <c r="I41" s="59">
        <v>0.15336439426987047</v>
      </c>
      <c r="J41" s="59">
        <v>0.3072671472134198</v>
      </c>
      <c r="K41" s="59">
        <v>0.31966774197971803</v>
      </c>
      <c r="L41" s="59">
        <v>0.31375120150047314</v>
      </c>
      <c r="M41" s="59">
        <v>0.15960685356059434</v>
      </c>
      <c r="N41" s="59">
        <v>0.3100058181636912</v>
      </c>
    </row>
    <row r="42" spans="1:14" ht="12.75" customHeight="1">
      <c r="A42" s="5" t="s">
        <v>66</v>
      </c>
      <c r="B42" s="17">
        <v>2019</v>
      </c>
      <c r="C42" s="59">
        <v>0.3011296310174117</v>
      </c>
      <c r="D42" s="59">
        <v>0.28810540434287146</v>
      </c>
      <c r="E42" s="59">
        <v>0.30490762065155563</v>
      </c>
      <c r="F42" s="59">
        <v>0.28308208685090586</v>
      </c>
      <c r="G42" s="59">
        <v>0.328861367026776</v>
      </c>
      <c r="H42" s="59">
        <v>0.2881227903292727</v>
      </c>
      <c r="I42" s="59">
        <v>0.17149039407483876</v>
      </c>
      <c r="J42" s="59">
        <v>0.30643224308081235</v>
      </c>
      <c r="K42" s="59">
        <v>0.3143978477286945</v>
      </c>
      <c r="L42" s="59">
        <v>0.3188403249730147</v>
      </c>
      <c r="M42" s="59">
        <v>0.16157536585316504</v>
      </c>
      <c r="N42" s="59">
        <v>0.29625737340111685</v>
      </c>
    </row>
    <row r="43" spans="1:14" ht="12.75" customHeight="1">
      <c r="A43" s="5" t="s">
        <v>67</v>
      </c>
      <c r="B43" s="17">
        <v>2019</v>
      </c>
      <c r="C43" s="59">
        <v>0.30031316411658254</v>
      </c>
      <c r="D43" s="59">
        <v>0.28452817634284977</v>
      </c>
      <c r="E43" s="59">
        <v>0.3027931190610693</v>
      </c>
      <c r="F43" s="59">
        <v>0.27642258831076383</v>
      </c>
      <c r="G43" s="59">
        <v>0.325742229412289</v>
      </c>
      <c r="H43" s="59">
        <v>0.2892698659064562</v>
      </c>
      <c r="I43" s="59">
        <v>0.1648167364855083</v>
      </c>
      <c r="J43" s="59">
        <v>0.30460685993500347</v>
      </c>
      <c r="K43" s="59">
        <v>0.3114652892104518</v>
      </c>
      <c r="L43" s="59">
        <v>0.3177424388576735</v>
      </c>
      <c r="M43" s="59">
        <v>0.16034774476428162</v>
      </c>
      <c r="N43" s="59">
        <v>0.276524910222841</v>
      </c>
    </row>
    <row r="44" spans="1:14" ht="12.75" customHeight="1">
      <c r="A44" s="5" t="s">
        <v>68</v>
      </c>
      <c r="B44" s="17">
        <v>2019</v>
      </c>
      <c r="C44" s="59">
        <v>0.30017574170645756</v>
      </c>
      <c r="D44" s="59">
        <v>0.2819769947717375</v>
      </c>
      <c r="E44" s="59">
        <v>0.30291336444669836</v>
      </c>
      <c r="F44" s="59">
        <v>0.27776915631533783</v>
      </c>
      <c r="G44" s="59">
        <v>0.32608143270768297</v>
      </c>
      <c r="H44" s="59">
        <v>0.29004488809398826</v>
      </c>
      <c r="I44" s="59">
        <v>0.17428341091933838</v>
      </c>
      <c r="J44" s="59">
        <v>0.3027638126245598</v>
      </c>
      <c r="K44" s="59">
        <v>0.3106505110149318</v>
      </c>
      <c r="L44" s="59">
        <v>0.3177480107748478</v>
      </c>
      <c r="M44" s="59">
        <v>0.15780635037867327</v>
      </c>
      <c r="N44" s="59">
        <v>0.27843532447692987</v>
      </c>
    </row>
    <row r="45" spans="1:14" ht="12.75" customHeight="1">
      <c r="A45" s="5" t="s">
        <v>38</v>
      </c>
      <c r="B45" s="17">
        <v>2020</v>
      </c>
      <c r="C45" s="59">
        <v>0.3008662775809554</v>
      </c>
      <c r="D45" s="59">
        <v>0.28750908723660584</v>
      </c>
      <c r="E45" s="59">
        <v>0.3015755368881557</v>
      </c>
      <c r="F45" s="59">
        <v>0.2796728818767655</v>
      </c>
      <c r="G45" s="59">
        <v>0.319429533505457</v>
      </c>
      <c r="H45" s="59">
        <v>0.29477908673002756</v>
      </c>
      <c r="I45" s="59">
        <v>0.16455520031523782</v>
      </c>
      <c r="J45" s="59">
        <v>0.2983077856104974</v>
      </c>
      <c r="K45" s="59">
        <v>0.3073113120696876</v>
      </c>
      <c r="L45" s="59">
        <v>0.3220914263415577</v>
      </c>
      <c r="M45" s="59">
        <v>0.15995569314597619</v>
      </c>
      <c r="N45" s="59">
        <v>0.27989383477999774</v>
      </c>
    </row>
    <row r="46" spans="1:14" ht="12.75" customHeight="1">
      <c r="A46" s="5" t="s">
        <v>66</v>
      </c>
      <c r="B46" s="17">
        <v>2020</v>
      </c>
      <c r="C46" s="59">
        <v>0.268484708994956</v>
      </c>
      <c r="D46" s="59">
        <v>0.2522666989603437</v>
      </c>
      <c r="E46" s="59">
        <v>0.2600522833678757</v>
      </c>
      <c r="F46" s="59">
        <v>0.2830261216946076</v>
      </c>
      <c r="G46" s="59">
        <v>0.31832976419967596</v>
      </c>
      <c r="H46" s="59">
        <v>0.2802028108430273</v>
      </c>
      <c r="I46" s="59">
        <v>0.15529922540420638</v>
      </c>
      <c r="J46" s="59">
        <v>0.29812328872875715</v>
      </c>
      <c r="K46" s="59">
        <v>0.23501484677719425</v>
      </c>
      <c r="L46" s="59">
        <v>0.2953630005090442</v>
      </c>
      <c r="M46" s="59">
        <v>0.16046745177785174</v>
      </c>
      <c r="N46" s="59">
        <v>0.28559721580480973</v>
      </c>
    </row>
    <row r="47" spans="1:14" ht="12.75" customHeight="1">
      <c r="A47" s="5" t="s">
        <v>67</v>
      </c>
      <c r="B47" s="17">
        <v>2020</v>
      </c>
      <c r="C47" s="59">
        <v>0.30096387395394536</v>
      </c>
      <c r="D47" s="59">
        <v>0.2846380766292527</v>
      </c>
      <c r="E47" s="59">
        <v>0.29613955039431866</v>
      </c>
      <c r="F47" s="59">
        <v>0.2822357486187063</v>
      </c>
      <c r="G47" s="59">
        <v>0.31504839976840193</v>
      </c>
      <c r="H47" s="59">
        <v>0.30635230668291147</v>
      </c>
      <c r="I47" s="59">
        <v>0.1551898826093833</v>
      </c>
      <c r="J47" s="59">
        <v>0.2976374519169137</v>
      </c>
      <c r="K47" s="59">
        <v>0.2958640299867225</v>
      </c>
      <c r="L47" s="59">
        <v>0.32756368569133687</v>
      </c>
      <c r="M47" s="59">
        <v>0.16140153894809675</v>
      </c>
      <c r="N47" s="59">
        <v>0.294234957990114</v>
      </c>
    </row>
    <row r="48" spans="1:14" ht="12.75" customHeight="1">
      <c r="A48" s="5" t="s">
        <v>68</v>
      </c>
      <c r="B48" s="17">
        <v>2020</v>
      </c>
      <c r="C48" s="59">
        <v>0.298367297539196</v>
      </c>
      <c r="D48" s="59">
        <v>0.2807487884984885</v>
      </c>
      <c r="E48" s="59">
        <v>0.2989819026120427</v>
      </c>
      <c r="F48" s="59">
        <v>0.2824879320917202</v>
      </c>
      <c r="G48" s="59">
        <v>0.31031200397229197</v>
      </c>
      <c r="H48" s="59">
        <v>0.2986187503733093</v>
      </c>
      <c r="I48" s="59">
        <v>0.16466719349516631</v>
      </c>
      <c r="J48" s="59">
        <v>0.29324903375140565</v>
      </c>
      <c r="K48" s="59">
        <v>0.3009147922656471</v>
      </c>
      <c r="L48" s="59">
        <v>0.31667594752764855</v>
      </c>
      <c r="M48" s="59">
        <v>0.16225876990282542</v>
      </c>
      <c r="N48" s="59">
        <v>0.29386922834796314</v>
      </c>
    </row>
    <row r="49" spans="1:14" ht="12.75" customHeight="1">
      <c r="A49" s="5" t="s">
        <v>38</v>
      </c>
      <c r="B49" s="17">
        <v>2021</v>
      </c>
      <c r="C49" s="59">
        <v>0.3074672396606674</v>
      </c>
      <c r="D49" s="59">
        <v>0.2843409955059568</v>
      </c>
      <c r="E49" s="59">
        <v>0.3039561586663025</v>
      </c>
      <c r="F49" s="59">
        <v>0.2819078862393555</v>
      </c>
      <c r="G49" s="59">
        <v>0.34</v>
      </c>
      <c r="H49" s="59">
        <v>0.3095833477417908</v>
      </c>
      <c r="I49" s="59">
        <v>0.1635634054728476</v>
      </c>
      <c r="J49" s="59">
        <v>0.2908831782749661</v>
      </c>
      <c r="K49" s="59">
        <v>0.30666704731774685</v>
      </c>
      <c r="L49" s="59">
        <v>0.3346230523783109</v>
      </c>
      <c r="M49" s="59">
        <v>0.16215739376965124</v>
      </c>
      <c r="N49" s="59">
        <v>0.29457797733112356</v>
      </c>
    </row>
    <row r="50" spans="1:14" ht="12.75" customHeight="1">
      <c r="A50" s="5" t="s">
        <v>66</v>
      </c>
      <c r="B50" s="17">
        <v>2021</v>
      </c>
      <c r="C50" s="59">
        <v>0.3065240991006684</v>
      </c>
      <c r="D50" s="59">
        <v>0.28361404397882295</v>
      </c>
      <c r="E50" s="59">
        <v>0.3061051543733511</v>
      </c>
      <c r="F50" s="59">
        <v>0.28025747144085567</v>
      </c>
      <c r="G50" s="59">
        <v>0.34</v>
      </c>
      <c r="H50" s="59">
        <v>0.30744451469022954</v>
      </c>
      <c r="I50" s="59">
        <v>0.159873288174824</v>
      </c>
      <c r="J50" s="59">
        <v>0.2889718230987011</v>
      </c>
      <c r="K50" s="59">
        <v>0.30552577422259997</v>
      </c>
      <c r="L50" s="59">
        <v>0.3326636046323245</v>
      </c>
      <c r="M50" s="59">
        <v>0.16176784143253772</v>
      </c>
      <c r="N50" s="59">
        <v>0.30280469904584495</v>
      </c>
    </row>
    <row r="51" spans="1:14" ht="12.75" customHeight="1">
      <c r="A51" s="5" t="s">
        <v>67</v>
      </c>
      <c r="B51" s="17">
        <v>2021</v>
      </c>
      <c r="C51" s="59">
        <v>0.302950409427692</v>
      </c>
      <c r="D51" s="59">
        <v>0.2828407036618174</v>
      </c>
      <c r="E51" s="59">
        <v>0.30619369648721745</v>
      </c>
      <c r="F51" s="59">
        <v>0.2796395805070329</v>
      </c>
      <c r="G51" s="61" t="s">
        <v>33</v>
      </c>
      <c r="H51" s="59">
        <v>0.30373961534675203</v>
      </c>
      <c r="I51" s="59">
        <v>0.15666960382213824</v>
      </c>
      <c r="J51" s="59">
        <v>0.29052974300453455</v>
      </c>
      <c r="K51" s="59">
        <v>0.3005748733783231</v>
      </c>
      <c r="L51" s="59">
        <v>0.3216084436643774</v>
      </c>
      <c r="M51" s="59">
        <v>0.16171838412296244</v>
      </c>
      <c r="N51" s="59">
        <v>0.3007969150178636</v>
      </c>
    </row>
    <row r="52" spans="1:14" ht="12.75" customHeight="1">
      <c r="A52" s="5" t="s">
        <v>68</v>
      </c>
      <c r="B52" s="17">
        <v>2021</v>
      </c>
      <c r="C52" s="59">
        <v>0.29113511692515337</v>
      </c>
      <c r="D52" s="59">
        <v>0.2828278277020749</v>
      </c>
      <c r="E52" s="59">
        <v>0.2967304046279436</v>
      </c>
      <c r="F52" s="59">
        <v>0.2763346279955983</v>
      </c>
      <c r="G52" s="61" t="s">
        <v>33</v>
      </c>
      <c r="H52" s="59">
        <v>0.2737630482641096</v>
      </c>
      <c r="I52" s="59">
        <v>0.14414735613910082</v>
      </c>
      <c r="J52" s="59">
        <v>0.2831165174866748</v>
      </c>
      <c r="K52" s="59">
        <v>0.2944743758307642</v>
      </c>
      <c r="L52" s="59">
        <v>0.307001892733016</v>
      </c>
      <c r="M52" s="59">
        <v>0.161984236362535</v>
      </c>
      <c r="N52" s="59">
        <v>0.2970024846962848</v>
      </c>
    </row>
    <row r="53" spans="1:14" ht="12.75" customHeight="1">
      <c r="A53" s="5" t="s">
        <v>38</v>
      </c>
      <c r="B53" s="17">
        <v>2022</v>
      </c>
      <c r="C53" s="59">
        <v>0.2921525937484267</v>
      </c>
      <c r="D53" s="59">
        <v>0.28710905563325567</v>
      </c>
      <c r="E53" s="59">
        <v>0.29660228020140883</v>
      </c>
      <c r="F53" s="59">
        <v>0.27152054210654625</v>
      </c>
      <c r="G53" s="61" t="s">
        <v>33</v>
      </c>
      <c r="H53" s="59">
        <v>0.28252113547015284</v>
      </c>
      <c r="I53" s="59">
        <v>0.15492396180979576</v>
      </c>
      <c r="J53" s="59">
        <v>0.2784109324030487</v>
      </c>
      <c r="K53" s="59">
        <v>0.29708551794965565</v>
      </c>
      <c r="L53" s="59">
        <v>0.3085742511367672</v>
      </c>
      <c r="M53" s="59">
        <v>0.1626221041083137</v>
      </c>
      <c r="N53" s="59">
        <v>0.29860316180024904</v>
      </c>
    </row>
    <row r="54" spans="1:15" ht="12.75" customHeight="1">
      <c r="A54" s="5" t="s">
        <v>66</v>
      </c>
      <c r="B54" s="17">
        <v>2022</v>
      </c>
      <c r="C54" s="108">
        <v>0.3020786689958228</v>
      </c>
      <c r="D54" s="108">
        <v>0.29022964593879236</v>
      </c>
      <c r="E54" s="108">
        <v>0.3069907426369474</v>
      </c>
      <c r="F54" s="108">
        <v>0.26937209132111045</v>
      </c>
      <c r="G54" s="109" t="s">
        <v>33</v>
      </c>
      <c r="H54" s="108">
        <v>0.3011990203805757</v>
      </c>
      <c r="I54" s="108">
        <v>0.2069535943635798</v>
      </c>
      <c r="J54" s="108">
        <v>0.280441932822044</v>
      </c>
      <c r="K54" s="108">
        <v>0.2999147014921075</v>
      </c>
      <c r="L54" s="108">
        <v>0.3209750454959379</v>
      </c>
      <c r="M54" s="108">
        <v>0.16564300906909082</v>
      </c>
      <c r="N54" s="108">
        <v>0.29608336980301564</v>
      </c>
      <c r="O54" s="107"/>
    </row>
    <row r="55" spans="1:15" ht="12.75" customHeight="1">
      <c r="A55" s="5" t="s">
        <v>67</v>
      </c>
      <c r="B55" s="17">
        <v>2022</v>
      </c>
      <c r="C55" s="59">
        <v>0.30326505011133686</v>
      </c>
      <c r="D55" s="59">
        <v>0.2829709915034163</v>
      </c>
      <c r="E55" s="59">
        <v>0.31482734864190887</v>
      </c>
      <c r="F55" s="59">
        <v>0.2775520669505171</v>
      </c>
      <c r="G55" s="61" t="s">
        <v>33</v>
      </c>
      <c r="H55" s="59">
        <v>0.30206340562923073</v>
      </c>
      <c r="I55" s="59">
        <v>0.24787870382258298</v>
      </c>
      <c r="J55" s="59">
        <v>0.2873907090188494</v>
      </c>
      <c r="K55" s="59">
        <v>0.3046672415425347</v>
      </c>
      <c r="L55" s="59">
        <v>0.3136404542235915</v>
      </c>
      <c r="M55" s="59">
        <v>0.17742345002560694</v>
      </c>
      <c r="N55" s="59">
        <v>0.3130255783353269</v>
      </c>
      <c r="O55" s="107"/>
    </row>
    <row r="56" spans="1:15" ht="12.75" customHeight="1">
      <c r="A56" s="5" t="s">
        <v>68</v>
      </c>
      <c r="B56" s="17">
        <v>2022</v>
      </c>
      <c r="C56" s="59">
        <v>0.29980732040058256</v>
      </c>
      <c r="D56" s="59">
        <v>0.28651297698225625</v>
      </c>
      <c r="E56" s="59">
        <v>0.31420768066191257</v>
      </c>
      <c r="F56" s="59">
        <v>0.2803866182816495</v>
      </c>
      <c r="G56" s="61" t="s">
        <v>33</v>
      </c>
      <c r="H56" s="59">
        <v>0.2773863692199957</v>
      </c>
      <c r="I56" s="59">
        <v>0.27176565398719843</v>
      </c>
      <c r="J56" s="59">
        <v>0.2871901198299741</v>
      </c>
      <c r="K56" s="59">
        <v>0.3123569636805707</v>
      </c>
      <c r="L56" s="59">
        <v>0.3092318606438235</v>
      </c>
      <c r="M56" s="59">
        <v>0.18242312261606966</v>
      </c>
      <c r="N56" s="59">
        <v>0.32513090367331526</v>
      </c>
      <c r="O56" s="107"/>
    </row>
    <row r="57" spans="1:15" ht="12.75" customHeight="1">
      <c r="A57" s="5" t="s">
        <v>38</v>
      </c>
      <c r="B57" s="17">
        <v>2023</v>
      </c>
      <c r="C57" s="59">
        <v>0.305312692287402</v>
      </c>
      <c r="D57" s="59">
        <v>0.29757576160430066</v>
      </c>
      <c r="E57" s="59">
        <v>0.3194763030011847</v>
      </c>
      <c r="F57" s="59">
        <v>0.2819168213309485</v>
      </c>
      <c r="G57" s="61" t="s">
        <v>33</v>
      </c>
      <c r="H57" s="59">
        <v>0.2887934491713736</v>
      </c>
      <c r="I57" s="59">
        <v>0.22062519339635756</v>
      </c>
      <c r="J57" s="59">
        <v>0.2874307983785202</v>
      </c>
      <c r="K57" s="59">
        <v>0.31525829186270937</v>
      </c>
      <c r="L57" s="59">
        <v>0.31417652445828265</v>
      </c>
      <c r="M57" s="59">
        <v>0.18635839232764653</v>
      </c>
      <c r="N57" s="59">
        <v>0.3175421505249094</v>
      </c>
      <c r="O57" s="107"/>
    </row>
    <row r="58" spans="1:15" ht="12.75" customHeight="1">
      <c r="A58" s="5" t="s">
        <v>66</v>
      </c>
      <c r="B58" s="17">
        <v>2023</v>
      </c>
      <c r="C58" s="59">
        <v>0.306577097034193</v>
      </c>
      <c r="D58" s="59">
        <v>0.30349827018769576</v>
      </c>
      <c r="E58" s="59">
        <v>0.3213261853614587</v>
      </c>
      <c r="F58" s="59">
        <v>0.28227273917068685</v>
      </c>
      <c r="G58" s="61" t="s">
        <v>33</v>
      </c>
      <c r="H58" s="59">
        <v>0.28934933435061116</v>
      </c>
      <c r="I58" s="59">
        <v>0.23293063507819756</v>
      </c>
      <c r="J58" s="59">
        <v>0.28802504481981456</v>
      </c>
      <c r="K58" s="59">
        <v>0.3166915588115262</v>
      </c>
      <c r="L58" s="59">
        <v>0.3156240894777188</v>
      </c>
      <c r="M58" s="59">
        <v>0.19218126977323227</v>
      </c>
      <c r="N58" s="59">
        <v>0.3062722070838168</v>
      </c>
      <c r="O58" s="107"/>
    </row>
    <row r="59" spans="1:14" ht="12.75" customHeight="1">
      <c r="A59" s="5" t="s">
        <v>67</v>
      </c>
      <c r="B59" s="17">
        <v>2023</v>
      </c>
      <c r="C59" s="59">
        <v>0.31309720041081</v>
      </c>
      <c r="D59" s="59">
        <v>0.304308072743014</v>
      </c>
      <c r="E59" s="59">
        <v>0.325634576232957</v>
      </c>
      <c r="F59" s="59">
        <v>0.28242862564409</v>
      </c>
      <c r="G59" s="61">
        <v>0.374637294357739</v>
      </c>
      <c r="H59" s="59">
        <v>0.288576343547544</v>
      </c>
      <c r="I59" s="59">
        <v>0.234731267950891</v>
      </c>
      <c r="J59" s="59">
        <v>0.291873445827387</v>
      </c>
      <c r="K59" s="59">
        <v>0.3187228766996</v>
      </c>
      <c r="L59" s="59">
        <v>0.328096176174739</v>
      </c>
      <c r="M59" s="59">
        <v>0.196585555886601</v>
      </c>
      <c r="N59" s="59">
        <v>0.310039377815639</v>
      </c>
    </row>
    <row r="60" spans="1:14" ht="12.75" customHeight="1">
      <c r="A60" s="5" t="s">
        <v>68</v>
      </c>
      <c r="B60" s="17">
        <v>2023</v>
      </c>
      <c r="C60" s="59">
        <v>0.3197576192548055</v>
      </c>
      <c r="D60" s="59">
        <v>0.3066116906448405</v>
      </c>
      <c r="E60" s="59">
        <v>0.33259957571360615</v>
      </c>
      <c r="F60" s="59">
        <v>0.27568525764615187</v>
      </c>
      <c r="G60" s="61">
        <v>0.3773635254939764</v>
      </c>
      <c r="H60" s="59">
        <v>0.27806135278972766</v>
      </c>
      <c r="I60" s="59">
        <v>0.2342727071689935</v>
      </c>
      <c r="J60" s="59">
        <v>0.2905020001083486</v>
      </c>
      <c r="K60" s="59">
        <v>0.32307896421388377</v>
      </c>
      <c r="L60" s="59">
        <v>0.34217570742372744</v>
      </c>
      <c r="M60" s="59">
        <v>0.19980509564516014</v>
      </c>
      <c r="N60" s="59">
        <v>0.3225043458211712</v>
      </c>
    </row>
    <row r="61" spans="1:14" ht="12.75" customHeight="1">
      <c r="A61" s="8"/>
      <c r="B61" s="110"/>
      <c r="C61" s="100"/>
      <c r="D61" s="100"/>
      <c r="E61" s="100"/>
      <c r="F61" s="100"/>
      <c r="G61" s="111"/>
      <c r="H61" s="100"/>
      <c r="I61" s="100"/>
      <c r="J61" s="100"/>
      <c r="K61" s="100"/>
      <c r="L61" s="100"/>
      <c r="M61" s="100"/>
      <c r="N61" s="100"/>
    </row>
    <row r="62" spans="1:14" ht="12.75" customHeight="1">
      <c r="A62" s="104" t="s">
        <v>69</v>
      </c>
      <c r="B62" s="9"/>
      <c r="C62" s="100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ht="12.75" customHeight="1">
      <c r="A63" s="104" t="s">
        <v>73</v>
      </c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8"/>
  <sheetViews>
    <sheetView zoomScalePageLayoutView="0" workbookViewId="0" topLeftCell="A1">
      <pane ySplit="9" topLeftCell="A45" activePane="bottomLeft" state="frozen"/>
      <selection pane="topLeft" activeCell="A1" sqref="A1"/>
      <selection pane="bottomLeft" activeCell="C68" sqref="C68:L68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6384" width="9.125" style="1" customWidth="1"/>
  </cols>
  <sheetData>
    <row r="1" spans="1:2" ht="12.75">
      <c r="A1" s="13" t="s">
        <v>41</v>
      </c>
      <c r="B1" s="13"/>
    </row>
    <row r="3" spans="1:12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14"/>
      <c r="K3" s="14"/>
      <c r="L3" s="14"/>
    </row>
    <row r="4" ht="12.75" customHeight="1"/>
    <row r="5" spans="1:2" ht="12.75" customHeight="1">
      <c r="A5" s="18" t="s">
        <v>58</v>
      </c>
      <c r="B5" s="2"/>
    </row>
    <row r="6" ht="12.75" customHeight="1"/>
    <row r="7" spans="1:12" ht="12.75" customHeight="1">
      <c r="A7" s="76" t="s">
        <v>8</v>
      </c>
      <c r="B7" s="8"/>
      <c r="L7" s="3"/>
    </row>
    <row r="8" spans="1:12" ht="12.75" customHeight="1">
      <c r="A8" s="117" t="s">
        <v>0</v>
      </c>
      <c r="B8" s="118"/>
      <c r="C8" s="118" t="s">
        <v>1</v>
      </c>
      <c r="D8" s="121" t="s">
        <v>2</v>
      </c>
      <c r="E8" s="122"/>
      <c r="F8" s="122"/>
      <c r="G8" s="122"/>
      <c r="H8" s="122"/>
      <c r="I8" s="122"/>
      <c r="J8" s="122"/>
      <c r="K8" s="122"/>
      <c r="L8" s="123"/>
    </row>
    <row r="9" spans="1:12" ht="45" customHeight="1">
      <c r="A9" s="119"/>
      <c r="B9" s="120"/>
      <c r="C9" s="120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1" t="s">
        <v>7</v>
      </c>
    </row>
    <row r="10" spans="1:14" ht="12.75" customHeight="1">
      <c r="A10" s="5" t="s">
        <v>34</v>
      </c>
      <c r="B10" s="94">
        <v>2006</v>
      </c>
      <c r="C10" s="39">
        <v>637847.7</v>
      </c>
      <c r="D10" s="39">
        <v>8818</v>
      </c>
      <c r="E10" s="39">
        <v>365255.6</v>
      </c>
      <c r="F10" s="39">
        <v>8590.8</v>
      </c>
      <c r="G10" s="39">
        <v>200</v>
      </c>
      <c r="H10" s="39">
        <v>179656.6</v>
      </c>
      <c r="I10" s="39">
        <v>10504.5</v>
      </c>
      <c r="J10" s="39">
        <v>24074.1</v>
      </c>
      <c r="K10" s="39">
        <v>0</v>
      </c>
      <c r="L10" s="39">
        <v>40748.1</v>
      </c>
      <c r="M10" s="41"/>
      <c r="N10" s="41"/>
    </row>
    <row r="11" spans="1:14" ht="12.75" customHeight="1">
      <c r="A11" s="5" t="s">
        <v>35</v>
      </c>
      <c r="B11" s="94">
        <v>2006</v>
      </c>
      <c r="C11" s="39">
        <v>673775.3</v>
      </c>
      <c r="D11" s="39">
        <v>9488</v>
      </c>
      <c r="E11" s="39">
        <v>375000.3</v>
      </c>
      <c r="F11" s="39">
        <v>8499.9</v>
      </c>
      <c r="G11" s="39">
        <v>3086.5</v>
      </c>
      <c r="H11" s="39">
        <v>200221.6</v>
      </c>
      <c r="I11" s="39">
        <v>10171.6</v>
      </c>
      <c r="J11" s="39">
        <v>28256.5</v>
      </c>
      <c r="K11" s="39">
        <v>0</v>
      </c>
      <c r="L11" s="39">
        <v>39050.9</v>
      </c>
      <c r="M11" s="41"/>
      <c r="N11" s="41"/>
    </row>
    <row r="12" spans="1:14" ht="12.75" customHeight="1">
      <c r="A12" s="5" t="s">
        <v>34</v>
      </c>
      <c r="B12" s="95">
        <v>2007</v>
      </c>
      <c r="C12" s="39">
        <v>722853.7</v>
      </c>
      <c r="D12" s="39">
        <v>7560.9</v>
      </c>
      <c r="E12" s="39">
        <v>397868.1</v>
      </c>
      <c r="F12" s="39">
        <v>8414.1</v>
      </c>
      <c r="G12" s="39">
        <v>2661</v>
      </c>
      <c r="H12" s="39">
        <v>212941.6</v>
      </c>
      <c r="I12" s="39">
        <v>8361.8</v>
      </c>
      <c r="J12" s="39">
        <v>31285.8</v>
      </c>
      <c r="K12" s="39">
        <v>0</v>
      </c>
      <c r="L12" s="39">
        <v>53760.3</v>
      </c>
      <c r="M12" s="41"/>
      <c r="N12" s="41"/>
    </row>
    <row r="13" spans="1:14" ht="12.75" customHeight="1">
      <c r="A13" s="5" t="s">
        <v>35</v>
      </c>
      <c r="B13" s="95">
        <v>2007</v>
      </c>
      <c r="C13" s="39">
        <v>767657.9</v>
      </c>
      <c r="D13" s="39">
        <v>7294.8</v>
      </c>
      <c r="E13" s="39">
        <v>390169.6</v>
      </c>
      <c r="F13" s="39">
        <v>8166.7</v>
      </c>
      <c r="G13" s="39">
        <v>356</v>
      </c>
      <c r="H13" s="39">
        <v>256841.5</v>
      </c>
      <c r="I13" s="39">
        <v>9891.1</v>
      </c>
      <c r="J13" s="39">
        <v>37308.4</v>
      </c>
      <c r="K13" s="39">
        <v>0</v>
      </c>
      <c r="L13" s="39">
        <v>57629.6</v>
      </c>
      <c r="M13" s="41"/>
      <c r="N13" s="41"/>
    </row>
    <row r="14" spans="1:14" ht="12.75" customHeight="1">
      <c r="A14" s="5" t="s">
        <v>34</v>
      </c>
      <c r="B14" s="95">
        <v>2008</v>
      </c>
      <c r="C14" s="39">
        <v>823741.1</v>
      </c>
      <c r="D14" s="39">
        <v>8995.5</v>
      </c>
      <c r="E14" s="39">
        <v>422068</v>
      </c>
      <c r="F14" s="39">
        <v>9557.6</v>
      </c>
      <c r="G14" s="39">
        <v>150</v>
      </c>
      <c r="H14" s="39">
        <v>280879.09</v>
      </c>
      <c r="I14" s="39">
        <v>5272</v>
      </c>
      <c r="J14" s="39">
        <v>32923.7</v>
      </c>
      <c r="K14" s="39">
        <v>0</v>
      </c>
      <c r="L14" s="39">
        <v>63894.9</v>
      </c>
      <c r="M14" s="41"/>
      <c r="N14" s="41"/>
    </row>
    <row r="15" spans="1:14" ht="12.75" customHeight="1">
      <c r="A15" s="5" t="s">
        <v>35</v>
      </c>
      <c r="B15" s="95">
        <v>2008</v>
      </c>
      <c r="C15" s="39">
        <v>882001.8</v>
      </c>
      <c r="D15" s="39">
        <v>10825.6</v>
      </c>
      <c r="E15" s="39">
        <v>446283.5</v>
      </c>
      <c r="F15" s="39">
        <v>5471.6</v>
      </c>
      <c r="G15" s="39">
        <v>150</v>
      </c>
      <c r="H15" s="39">
        <v>292568.5</v>
      </c>
      <c r="I15" s="39">
        <v>8578.6</v>
      </c>
      <c r="J15" s="39">
        <v>35079.3</v>
      </c>
      <c r="K15" s="39">
        <v>2515.2</v>
      </c>
      <c r="L15" s="39">
        <v>80529.6</v>
      </c>
      <c r="M15" s="41"/>
      <c r="N15" s="41"/>
    </row>
    <row r="16" spans="1:14" ht="12.75" customHeight="1">
      <c r="A16" s="5" t="s">
        <v>34</v>
      </c>
      <c r="B16" s="95">
        <v>2009</v>
      </c>
      <c r="C16" s="39">
        <v>939023.8</v>
      </c>
      <c r="D16" s="39">
        <v>7270.02</v>
      </c>
      <c r="E16" s="39">
        <v>482217.8</v>
      </c>
      <c r="F16" s="39">
        <v>5400.8</v>
      </c>
      <c r="G16" s="39">
        <v>150</v>
      </c>
      <c r="H16" s="39">
        <v>302776.1</v>
      </c>
      <c r="I16" s="39">
        <v>11668.02</v>
      </c>
      <c r="J16" s="39">
        <v>37100.7</v>
      </c>
      <c r="K16" s="39">
        <v>2172.8</v>
      </c>
      <c r="L16" s="39">
        <v>90267.5</v>
      </c>
      <c r="M16" s="41"/>
      <c r="N16" s="41"/>
    </row>
    <row r="17" spans="1:14" ht="12.75" customHeight="1">
      <c r="A17" s="5" t="s">
        <v>35</v>
      </c>
      <c r="B17" s="95">
        <v>2009</v>
      </c>
      <c r="C17" s="39">
        <v>958826.3</v>
      </c>
      <c r="D17" s="39">
        <v>6607.2</v>
      </c>
      <c r="E17" s="39">
        <v>481859.6</v>
      </c>
      <c r="F17" s="39">
        <v>5039.2</v>
      </c>
      <c r="G17" s="39">
        <v>150</v>
      </c>
      <c r="H17" s="39">
        <v>317476.9</v>
      </c>
      <c r="I17" s="39">
        <v>8116.5</v>
      </c>
      <c r="J17" s="39">
        <v>36412.7</v>
      </c>
      <c r="K17" s="39">
        <v>3378.8</v>
      </c>
      <c r="L17" s="39">
        <v>99785.4</v>
      </c>
      <c r="M17" s="41"/>
      <c r="N17" s="41"/>
    </row>
    <row r="18" spans="1:14" ht="12.75" customHeight="1">
      <c r="A18" s="5" t="s">
        <v>34</v>
      </c>
      <c r="B18" s="95">
        <v>2010</v>
      </c>
      <c r="C18" s="39">
        <v>1040740.1</v>
      </c>
      <c r="D18" s="39">
        <v>5349.6</v>
      </c>
      <c r="E18" s="39">
        <v>532777.9</v>
      </c>
      <c r="F18" s="39">
        <v>4300</v>
      </c>
      <c r="G18" s="39">
        <v>13</v>
      </c>
      <c r="H18" s="39">
        <v>328258.3</v>
      </c>
      <c r="I18" s="39">
        <v>16375.9</v>
      </c>
      <c r="J18" s="39">
        <v>36487.7</v>
      </c>
      <c r="K18" s="39">
        <v>5595.8</v>
      </c>
      <c r="L18" s="39">
        <v>111581.9</v>
      </c>
      <c r="M18" s="41"/>
      <c r="N18" s="41"/>
    </row>
    <row r="19" spans="1:14" ht="12.75" customHeight="1">
      <c r="A19" s="5" t="s">
        <v>35</v>
      </c>
      <c r="B19" s="95">
        <v>2010</v>
      </c>
      <c r="C19" s="39">
        <v>1139725.9</v>
      </c>
      <c r="D19" s="39">
        <v>9329.3</v>
      </c>
      <c r="E19" s="39">
        <v>558419.8</v>
      </c>
      <c r="F19" s="39">
        <v>4400.4</v>
      </c>
      <c r="G19" s="39">
        <v>0</v>
      </c>
      <c r="H19" s="39">
        <v>368563.6</v>
      </c>
      <c r="I19" s="39">
        <v>11766.1</v>
      </c>
      <c r="J19" s="39">
        <v>43348.3</v>
      </c>
      <c r="K19" s="39">
        <v>5136.9</v>
      </c>
      <c r="L19" s="39">
        <v>138761.5</v>
      </c>
      <c r="M19" s="41"/>
      <c r="N19" s="41"/>
    </row>
    <row r="20" spans="1:14" ht="12.75" customHeight="1">
      <c r="A20" s="5" t="s">
        <v>34</v>
      </c>
      <c r="B20" s="95">
        <v>2011</v>
      </c>
      <c r="C20" s="39">
        <v>1231964.2</v>
      </c>
      <c r="D20" s="39">
        <v>8345.5</v>
      </c>
      <c r="E20" s="39">
        <v>598611.7</v>
      </c>
      <c r="F20" s="39">
        <v>4942.5</v>
      </c>
      <c r="G20" s="39">
        <v>0</v>
      </c>
      <c r="H20" s="39">
        <v>405707.2</v>
      </c>
      <c r="I20" s="39">
        <v>11543.2</v>
      </c>
      <c r="J20" s="39">
        <v>47348.3</v>
      </c>
      <c r="K20" s="39">
        <v>4979</v>
      </c>
      <c r="L20" s="39">
        <v>150486.7</v>
      </c>
      <c r="M20" s="41"/>
      <c r="N20" s="41"/>
    </row>
    <row r="21" spans="1:14" ht="12.75" customHeight="1">
      <c r="A21" s="5" t="s">
        <v>35</v>
      </c>
      <c r="B21" s="95">
        <v>2011</v>
      </c>
      <c r="C21" s="39">
        <v>1231697.2</v>
      </c>
      <c r="D21" s="39">
        <v>9231.1</v>
      </c>
      <c r="E21" s="39">
        <v>596073.8</v>
      </c>
      <c r="F21" s="39">
        <v>5381.7</v>
      </c>
      <c r="G21" s="39">
        <v>0</v>
      </c>
      <c r="H21" s="39">
        <v>416522.7</v>
      </c>
      <c r="I21" s="39">
        <v>11675.8</v>
      </c>
      <c r="J21" s="39">
        <v>44596.8</v>
      </c>
      <c r="K21" s="39">
        <v>4166.8</v>
      </c>
      <c r="L21" s="39">
        <v>144048.4</v>
      </c>
      <c r="M21" s="41"/>
      <c r="N21" s="41"/>
    </row>
    <row r="22" spans="1:14" ht="12.75" customHeight="1">
      <c r="A22" s="5" t="s">
        <v>34</v>
      </c>
      <c r="B22" s="95">
        <v>2012</v>
      </c>
      <c r="C22" s="39">
        <v>1268112.09</v>
      </c>
      <c r="D22" s="39">
        <v>23198.36</v>
      </c>
      <c r="E22" s="39">
        <v>612616.05</v>
      </c>
      <c r="F22" s="39">
        <v>5110.75</v>
      </c>
      <c r="G22" s="39">
        <v>0</v>
      </c>
      <c r="H22" s="39">
        <v>422638.3</v>
      </c>
      <c r="I22" s="39">
        <v>5705.7</v>
      </c>
      <c r="J22" s="39">
        <v>42170.03</v>
      </c>
      <c r="K22" s="39">
        <v>5619.02</v>
      </c>
      <c r="L22" s="39">
        <v>151053.8</v>
      </c>
      <c r="M22" s="41"/>
      <c r="N22" s="41"/>
    </row>
    <row r="23" spans="1:14" ht="12.75" customHeight="1">
      <c r="A23" s="6" t="s">
        <v>36</v>
      </c>
      <c r="B23" s="12">
        <v>2012</v>
      </c>
      <c r="C23" s="40">
        <v>1299688.2</v>
      </c>
      <c r="D23" s="40">
        <v>8018.5</v>
      </c>
      <c r="E23" s="40">
        <v>618882.04</v>
      </c>
      <c r="F23" s="40">
        <v>6903.5</v>
      </c>
      <c r="G23" s="39">
        <v>0</v>
      </c>
      <c r="H23" s="40">
        <v>444849.6</v>
      </c>
      <c r="I23" s="40">
        <v>2346.3</v>
      </c>
      <c r="J23" s="40">
        <v>47137.3</v>
      </c>
      <c r="K23" s="40">
        <v>5160.5</v>
      </c>
      <c r="L23" s="40">
        <v>166390.4</v>
      </c>
      <c r="M23" s="41"/>
      <c r="N23" s="41"/>
    </row>
    <row r="24" spans="1:14" ht="12.75" customHeight="1">
      <c r="A24" s="5" t="s">
        <v>37</v>
      </c>
      <c r="B24" s="17">
        <v>2012</v>
      </c>
      <c r="C24" s="40">
        <f>D24+E24+F24+G24+H24+I24+J24+K24+L24</f>
        <v>1344596.5</v>
      </c>
      <c r="D24" s="30">
        <v>9525.1</v>
      </c>
      <c r="E24" s="40">
        <v>620768.7</v>
      </c>
      <c r="F24" s="40">
        <v>6586.9</v>
      </c>
      <c r="G24" s="39">
        <v>0</v>
      </c>
      <c r="H24" s="40">
        <v>476825.2</v>
      </c>
      <c r="I24" s="40">
        <v>4349.1</v>
      </c>
      <c r="J24" s="40">
        <v>44625.3</v>
      </c>
      <c r="K24" s="40">
        <v>6229</v>
      </c>
      <c r="L24" s="40">
        <v>175687.2</v>
      </c>
      <c r="M24" s="41"/>
      <c r="N24" s="41"/>
    </row>
    <row r="25" spans="1:14" ht="12.75" customHeight="1">
      <c r="A25" s="5" t="s">
        <v>38</v>
      </c>
      <c r="B25" s="17">
        <v>2013</v>
      </c>
      <c r="C25" s="40">
        <f>SUM(D25:L25)</f>
        <v>1400262.6800000002</v>
      </c>
      <c r="D25" s="40">
        <v>10235.18</v>
      </c>
      <c r="E25" s="40">
        <v>633924.41</v>
      </c>
      <c r="F25" s="40">
        <v>6463.23</v>
      </c>
      <c r="G25" s="40">
        <v>0</v>
      </c>
      <c r="H25" s="40">
        <v>522773.43</v>
      </c>
      <c r="I25" s="40">
        <v>6677.62</v>
      </c>
      <c r="J25" s="40">
        <v>42401.4</v>
      </c>
      <c r="K25" s="40">
        <v>8986.62</v>
      </c>
      <c r="L25" s="40">
        <v>168800.79</v>
      </c>
      <c r="M25" s="41"/>
      <c r="N25" s="41"/>
    </row>
    <row r="26" spans="1:14" ht="12.75" customHeight="1">
      <c r="A26" s="5" t="s">
        <v>39</v>
      </c>
      <c r="B26" s="17">
        <v>2013</v>
      </c>
      <c r="C26" s="31">
        <f>D26+E26+F26+G26+H26+I26+J26+K26+L26</f>
        <v>1446679.77869</v>
      </c>
      <c r="D26" s="40">
        <v>16860.383420000002</v>
      </c>
      <c r="E26" s="40">
        <v>646905.69287</v>
      </c>
      <c r="F26" s="40">
        <v>7502.251389999999</v>
      </c>
      <c r="G26" s="40">
        <v>0</v>
      </c>
      <c r="H26" s="40">
        <v>515373.28589</v>
      </c>
      <c r="I26" s="40">
        <v>2113.16081</v>
      </c>
      <c r="J26" s="40">
        <v>43615.59981</v>
      </c>
      <c r="K26" s="40">
        <v>10771.74782</v>
      </c>
      <c r="L26" s="40">
        <v>203537.65668000001</v>
      </c>
      <c r="M26" s="41"/>
      <c r="N26" s="41"/>
    </row>
    <row r="27" spans="1:14" ht="12.75" customHeight="1">
      <c r="A27" s="5" t="s">
        <v>36</v>
      </c>
      <c r="B27" s="17">
        <v>2013</v>
      </c>
      <c r="C27" s="31">
        <f aca="true" t="shared" si="0" ref="C27:C32">D27+E27+F27+G27+H27+I27+J27+K27+L27</f>
        <v>1430723.4423</v>
      </c>
      <c r="D27" s="40">
        <v>15147.968630000001</v>
      </c>
      <c r="E27" s="40">
        <v>639068.21892</v>
      </c>
      <c r="F27" s="40">
        <f>5631.34007+35</f>
        <v>5666.34007</v>
      </c>
      <c r="G27" s="40">
        <v>0</v>
      </c>
      <c r="H27" s="40">
        <v>520748.68213</v>
      </c>
      <c r="I27" s="40">
        <v>5305.64149</v>
      </c>
      <c r="J27" s="40">
        <v>45421.664039999996</v>
      </c>
      <c r="K27" s="40">
        <v>39011.75478</v>
      </c>
      <c r="L27" s="40">
        <v>160353.17224</v>
      </c>
      <c r="M27" s="41"/>
      <c r="N27" s="41"/>
    </row>
    <row r="28" spans="1:14" ht="12.75" customHeight="1">
      <c r="A28" s="5" t="s">
        <v>37</v>
      </c>
      <c r="B28" s="17">
        <v>2013</v>
      </c>
      <c r="C28" s="31">
        <f t="shared" si="0"/>
        <v>1456506.5586200003</v>
      </c>
      <c r="D28" s="40">
        <v>14831.832289999998</v>
      </c>
      <c r="E28" s="40">
        <v>629989.07985</v>
      </c>
      <c r="F28" s="40">
        <v>4814.5957499999995</v>
      </c>
      <c r="G28" s="40">
        <v>0</v>
      </c>
      <c r="H28" s="40">
        <v>539248.75081</v>
      </c>
      <c r="I28" s="40">
        <v>2161.81349</v>
      </c>
      <c r="J28" s="40">
        <v>46028.87963</v>
      </c>
      <c r="K28" s="40">
        <v>64338.426</v>
      </c>
      <c r="L28" s="40">
        <v>155093.1808</v>
      </c>
      <c r="M28" s="41"/>
      <c r="N28" s="41"/>
    </row>
    <row r="29" spans="1:14" ht="12.75" customHeight="1">
      <c r="A29" s="5" t="s">
        <v>38</v>
      </c>
      <c r="B29" s="17">
        <v>2014</v>
      </c>
      <c r="C29" s="31">
        <f t="shared" si="0"/>
        <v>1397537.2461899999</v>
      </c>
      <c r="D29" s="31">
        <v>23952.82006</v>
      </c>
      <c r="E29" s="31">
        <v>584830.3737100001</v>
      </c>
      <c r="F29" s="31">
        <v>5621.77143</v>
      </c>
      <c r="G29" s="31">
        <v>0</v>
      </c>
      <c r="H29" s="31">
        <v>534190.7923999999</v>
      </c>
      <c r="I29" s="31">
        <v>6148.52749</v>
      </c>
      <c r="J29" s="31">
        <v>41161.76608</v>
      </c>
      <c r="K29" s="31">
        <v>55342.51065</v>
      </c>
      <c r="L29" s="31">
        <v>146288.68437</v>
      </c>
      <c r="M29" s="41"/>
      <c r="N29" s="41"/>
    </row>
    <row r="30" spans="1:14" ht="12.75" customHeight="1">
      <c r="A30" s="5" t="s">
        <v>39</v>
      </c>
      <c r="B30" s="17">
        <v>2014</v>
      </c>
      <c r="C30" s="31">
        <f t="shared" si="0"/>
        <v>1437653.3800000001</v>
      </c>
      <c r="D30" s="30">
        <v>11539.11</v>
      </c>
      <c r="E30" s="30">
        <v>613041.29</v>
      </c>
      <c r="F30" s="30">
        <v>5594.67</v>
      </c>
      <c r="G30" s="31">
        <v>0</v>
      </c>
      <c r="H30" s="30">
        <v>545534.54</v>
      </c>
      <c r="I30" s="30">
        <v>6126.89</v>
      </c>
      <c r="J30" s="30">
        <v>47509.53</v>
      </c>
      <c r="K30" s="30">
        <v>49171.55</v>
      </c>
      <c r="L30" s="30">
        <v>159135.8</v>
      </c>
      <c r="M30" s="41"/>
      <c r="N30" s="41"/>
    </row>
    <row r="31" spans="1:14" ht="12.75" customHeight="1">
      <c r="A31" s="5" t="s">
        <v>36</v>
      </c>
      <c r="B31" s="17">
        <v>2014</v>
      </c>
      <c r="C31" s="31">
        <f t="shared" si="0"/>
        <v>1424230.66482</v>
      </c>
      <c r="D31" s="40">
        <v>11274.90287</v>
      </c>
      <c r="E31" s="40">
        <f>609702.09441+10.70315</f>
        <v>609712.79756</v>
      </c>
      <c r="F31" s="40">
        <v>4739.196</v>
      </c>
      <c r="G31" s="31">
        <v>0</v>
      </c>
      <c r="H31" s="40">
        <v>535762.65772</v>
      </c>
      <c r="I31" s="40">
        <v>1765.90479</v>
      </c>
      <c r="J31" s="40">
        <v>48712.60972</v>
      </c>
      <c r="K31" s="40">
        <v>59360.33651</v>
      </c>
      <c r="L31" s="40">
        <f>152902.25965</f>
        <v>152902.25965</v>
      </c>
      <c r="M31" s="41"/>
      <c r="N31" s="41"/>
    </row>
    <row r="32" spans="1:14" ht="12.75" customHeight="1">
      <c r="A32" s="5" t="s">
        <v>37</v>
      </c>
      <c r="B32" s="17">
        <v>2014</v>
      </c>
      <c r="C32" s="31">
        <f t="shared" si="0"/>
        <v>1152562.84161</v>
      </c>
      <c r="D32" s="30">
        <v>11078.20676</v>
      </c>
      <c r="E32" s="30">
        <f>540898.71799+21.66128</f>
        <v>540920.37927</v>
      </c>
      <c r="F32" s="30">
        <v>5549.66247</v>
      </c>
      <c r="G32" s="31">
        <v>0</v>
      </c>
      <c r="H32" s="30">
        <v>385917.5729</v>
      </c>
      <c r="I32" s="30">
        <v>2540.972</v>
      </c>
      <c r="J32" s="30">
        <v>44909.95316</v>
      </c>
      <c r="K32" s="30">
        <v>12783.10084</v>
      </c>
      <c r="L32" s="30">
        <v>148862.99421</v>
      </c>
      <c r="M32" s="41"/>
      <c r="N32" s="41"/>
    </row>
    <row r="33" spans="1:14" ht="12.75" customHeight="1">
      <c r="A33" s="5" t="s">
        <v>38</v>
      </c>
      <c r="B33" s="17">
        <v>2015</v>
      </c>
      <c r="C33" s="30">
        <v>1154331.06313</v>
      </c>
      <c r="D33" s="48">
        <v>7176.86009</v>
      </c>
      <c r="E33" s="48">
        <v>561400.52467</v>
      </c>
      <c r="F33" s="48">
        <v>4471.33515</v>
      </c>
      <c r="G33" s="31">
        <v>0</v>
      </c>
      <c r="H33" s="48">
        <v>376282.78271</v>
      </c>
      <c r="I33" s="48">
        <v>1943.6491</v>
      </c>
      <c r="J33" s="48">
        <v>44855.10392</v>
      </c>
      <c r="K33" s="48">
        <v>17286.94318</v>
      </c>
      <c r="L33" s="30">
        <v>140913.86431</v>
      </c>
      <c r="M33" s="41"/>
      <c r="N33" s="41"/>
    </row>
    <row r="34" spans="1:14" ht="12.75" customHeight="1">
      <c r="A34" s="5" t="s">
        <v>39</v>
      </c>
      <c r="B34" s="17">
        <v>2015</v>
      </c>
      <c r="C34" s="31">
        <v>1014517.13</v>
      </c>
      <c r="D34" s="31">
        <v>7227.23</v>
      </c>
      <c r="E34" s="31">
        <v>497110.92</v>
      </c>
      <c r="F34" s="31">
        <v>5419.89</v>
      </c>
      <c r="G34" s="31">
        <v>0</v>
      </c>
      <c r="H34" s="31">
        <v>290246.53</v>
      </c>
      <c r="I34" s="31">
        <v>7190.26</v>
      </c>
      <c r="J34" s="31">
        <v>48379.55</v>
      </c>
      <c r="K34" s="31">
        <v>16651.67</v>
      </c>
      <c r="L34" s="31">
        <v>142291.09</v>
      </c>
      <c r="M34" s="41"/>
      <c r="N34" s="41"/>
    </row>
    <row r="35" spans="1:14" ht="12.75" customHeight="1">
      <c r="A35" s="5" t="s">
        <v>36</v>
      </c>
      <c r="B35" s="17">
        <v>2015</v>
      </c>
      <c r="C35" s="30">
        <v>948081.10002</v>
      </c>
      <c r="D35" s="54">
        <v>7231.93352</v>
      </c>
      <c r="E35" s="54">
        <v>484490.2102</v>
      </c>
      <c r="F35" s="54">
        <v>5613.90844</v>
      </c>
      <c r="G35" s="31">
        <v>0</v>
      </c>
      <c r="H35" s="54">
        <v>236477.90407</v>
      </c>
      <c r="I35" s="53">
        <v>7224.37</v>
      </c>
      <c r="J35" s="54">
        <v>53464.15869</v>
      </c>
      <c r="K35" s="54">
        <v>10641.02425</v>
      </c>
      <c r="L35" s="54">
        <v>142937.59085</v>
      </c>
      <c r="M35" s="41"/>
      <c r="N35" s="41"/>
    </row>
    <row r="36" spans="1:14" ht="12.75" customHeight="1">
      <c r="A36" s="5" t="s">
        <v>37</v>
      </c>
      <c r="B36" s="17">
        <v>2015</v>
      </c>
      <c r="C36" s="30">
        <f>D36+E36+F36+G36+H36+I36+J36+K36+L36</f>
        <v>933532.0697099998</v>
      </c>
      <c r="D36" s="30">
        <v>8459.85666</v>
      </c>
      <c r="E36" s="30">
        <v>475405.66446</v>
      </c>
      <c r="F36" s="30">
        <v>6498.98224</v>
      </c>
      <c r="G36" s="30">
        <v>0</v>
      </c>
      <c r="H36" s="30">
        <v>232634.50895</v>
      </c>
      <c r="I36" s="30">
        <v>2226.147</v>
      </c>
      <c r="J36" s="30">
        <v>53552.11156</v>
      </c>
      <c r="K36" s="30">
        <v>15278.79294</v>
      </c>
      <c r="L36" s="30">
        <v>139476.0059</v>
      </c>
      <c r="M36" s="41"/>
      <c r="N36" s="41"/>
    </row>
    <row r="37" spans="1:14" ht="12.75" customHeight="1">
      <c r="A37" s="63" t="s">
        <v>38</v>
      </c>
      <c r="B37" s="96">
        <v>2016</v>
      </c>
      <c r="C37" s="30">
        <f aca="true" t="shared" si="1" ref="C37:C47">D37+E37+F37+G37+H37+I37+J37+K37+L37</f>
        <v>917522.3525100001</v>
      </c>
      <c r="D37" s="60">
        <v>7450.54068</v>
      </c>
      <c r="E37" s="60">
        <f>468088.23138+4.1192</f>
        <v>468092.35058</v>
      </c>
      <c r="F37" s="60">
        <v>5937.1412</v>
      </c>
      <c r="G37" s="45">
        <v>0</v>
      </c>
      <c r="H37" s="60">
        <v>234971.12664</v>
      </c>
      <c r="I37" s="60">
        <v>6014.241</v>
      </c>
      <c r="J37" s="60">
        <v>57344.70067</v>
      </c>
      <c r="K37" s="60">
        <v>10194.50586</v>
      </c>
      <c r="L37" s="60">
        <v>127517.74588</v>
      </c>
      <c r="M37" s="41"/>
      <c r="N37" s="41"/>
    </row>
    <row r="38" spans="1:14" ht="12.75" customHeight="1">
      <c r="A38" s="63" t="s">
        <v>39</v>
      </c>
      <c r="B38" s="96">
        <v>2016</v>
      </c>
      <c r="C38" s="30">
        <f t="shared" si="1"/>
        <v>931633.08682</v>
      </c>
      <c r="D38" s="30">
        <v>39532.70561</v>
      </c>
      <c r="E38" s="30">
        <v>443587.12651</v>
      </c>
      <c r="F38" s="30">
        <v>3580.645</v>
      </c>
      <c r="G38" s="30">
        <v>0</v>
      </c>
      <c r="H38" s="30">
        <v>225263.08597</v>
      </c>
      <c r="I38" s="30">
        <v>7861.015</v>
      </c>
      <c r="J38" s="30">
        <v>68486.50263</v>
      </c>
      <c r="K38" s="30">
        <v>11851.47091</v>
      </c>
      <c r="L38" s="30">
        <v>131470.53519</v>
      </c>
      <c r="M38" s="41"/>
      <c r="N38" s="41"/>
    </row>
    <row r="39" spans="1:14" ht="12.75" customHeight="1">
      <c r="A39" s="63" t="s">
        <v>36</v>
      </c>
      <c r="B39" s="96">
        <v>2016</v>
      </c>
      <c r="C39" s="30">
        <f t="shared" si="1"/>
        <v>973959.4600000001</v>
      </c>
      <c r="D39" s="30">
        <v>25029.49</v>
      </c>
      <c r="E39" s="30">
        <v>459047.05</v>
      </c>
      <c r="F39" s="30">
        <v>5508.19</v>
      </c>
      <c r="G39" s="30">
        <v>0</v>
      </c>
      <c r="H39" s="30">
        <v>224849.02</v>
      </c>
      <c r="I39" s="30">
        <v>2943.05</v>
      </c>
      <c r="J39" s="30">
        <v>92309.35</v>
      </c>
      <c r="K39" s="30">
        <v>13473.8</v>
      </c>
      <c r="L39" s="30">
        <v>150799.51</v>
      </c>
      <c r="M39" s="41"/>
      <c r="N39" s="41"/>
    </row>
    <row r="40" spans="1:14" ht="12.75" customHeight="1">
      <c r="A40" s="5" t="s">
        <v>37</v>
      </c>
      <c r="B40" s="96">
        <v>2016</v>
      </c>
      <c r="C40" s="30">
        <f t="shared" si="1"/>
        <v>940553.5034700001</v>
      </c>
      <c r="D40" s="30">
        <v>9219.62565</v>
      </c>
      <c r="E40" s="30">
        <v>446925.99349</v>
      </c>
      <c r="F40" s="30">
        <v>5026.608</v>
      </c>
      <c r="G40" s="30">
        <v>0</v>
      </c>
      <c r="H40" s="30">
        <v>215629.11267000006</v>
      </c>
      <c r="I40" s="30">
        <v>8357.65</v>
      </c>
      <c r="J40" s="30">
        <v>96421.61913</v>
      </c>
      <c r="K40" s="30">
        <v>9183.25223</v>
      </c>
      <c r="L40" s="30">
        <v>149789.64230000004</v>
      </c>
      <c r="M40" s="41"/>
      <c r="N40" s="41"/>
    </row>
    <row r="41" spans="1:14" ht="12.75" customHeight="1">
      <c r="A41" s="5" t="s">
        <v>38</v>
      </c>
      <c r="B41" s="96">
        <v>2017</v>
      </c>
      <c r="C41" s="30">
        <f t="shared" si="1"/>
        <v>897330.08511</v>
      </c>
      <c r="D41" s="30">
        <v>8140.1117</v>
      </c>
      <c r="E41" s="30">
        <v>413195.11338999995</v>
      </c>
      <c r="F41" s="30">
        <v>5840.194</v>
      </c>
      <c r="G41" s="30">
        <v>0</v>
      </c>
      <c r="H41" s="30">
        <v>193514.27329999997</v>
      </c>
      <c r="I41" s="30">
        <v>3111.49</v>
      </c>
      <c r="J41" s="30">
        <v>103544.90399000002</v>
      </c>
      <c r="K41" s="30">
        <v>8634.22207</v>
      </c>
      <c r="L41" s="30">
        <v>161349.77666</v>
      </c>
      <c r="M41" s="41"/>
      <c r="N41" s="41"/>
    </row>
    <row r="42" spans="1:14" ht="12.75" customHeight="1">
      <c r="A42" s="5" t="s">
        <v>39</v>
      </c>
      <c r="B42" s="96">
        <v>2017</v>
      </c>
      <c r="C42" s="30">
        <f t="shared" si="1"/>
        <v>975520.69199</v>
      </c>
      <c r="D42" s="30">
        <v>6909.42875</v>
      </c>
      <c r="E42" s="30">
        <v>427711.05329999997</v>
      </c>
      <c r="F42" s="30">
        <v>5562.26</v>
      </c>
      <c r="G42" s="30">
        <v>0</v>
      </c>
      <c r="H42" s="30">
        <v>220061.82403999995</v>
      </c>
      <c r="I42" s="30">
        <v>3562.4</v>
      </c>
      <c r="J42" s="30">
        <v>122268.09455999998</v>
      </c>
      <c r="K42" s="30">
        <v>11430.801639999998</v>
      </c>
      <c r="L42" s="30">
        <v>178014.8297</v>
      </c>
      <c r="M42" s="41"/>
      <c r="N42" s="41"/>
    </row>
    <row r="43" spans="1:14" ht="12.75" customHeight="1">
      <c r="A43" s="5" t="s">
        <v>36</v>
      </c>
      <c r="B43" s="96">
        <v>2017</v>
      </c>
      <c r="C43" s="30">
        <f t="shared" si="1"/>
        <v>989658.8497599999</v>
      </c>
      <c r="D43" s="30">
        <v>7344.797210000001</v>
      </c>
      <c r="E43" s="30">
        <v>430380.94103999995</v>
      </c>
      <c r="F43" s="30">
        <v>5417.76</v>
      </c>
      <c r="G43" s="30">
        <v>0</v>
      </c>
      <c r="H43" s="30">
        <v>216491.16610000003</v>
      </c>
      <c r="I43" s="30">
        <v>4546.5</v>
      </c>
      <c r="J43" s="30">
        <v>135280.90415</v>
      </c>
      <c r="K43" s="30">
        <v>10116.31034</v>
      </c>
      <c r="L43" s="30">
        <v>180080.47092</v>
      </c>
      <c r="M43" s="41"/>
      <c r="N43" s="41"/>
    </row>
    <row r="44" spans="1:14" ht="12.75" customHeight="1">
      <c r="A44" s="5" t="s">
        <v>37</v>
      </c>
      <c r="B44" s="96">
        <v>2017</v>
      </c>
      <c r="C44" s="30">
        <f t="shared" si="1"/>
        <v>999124.3175600001</v>
      </c>
      <c r="D44" s="30">
        <v>8890.43451</v>
      </c>
      <c r="E44" s="30">
        <v>402802.90902</v>
      </c>
      <c r="F44" s="30">
        <v>7398.38</v>
      </c>
      <c r="G44" s="30">
        <v>334.1</v>
      </c>
      <c r="H44" s="30">
        <v>228946.73552</v>
      </c>
      <c r="I44" s="30">
        <v>9401.5</v>
      </c>
      <c r="J44" s="30">
        <v>153317.35351</v>
      </c>
      <c r="K44" s="30">
        <v>9749.67995</v>
      </c>
      <c r="L44" s="30">
        <v>178283.22505000004</v>
      </c>
      <c r="M44" s="41"/>
      <c r="N44" s="41"/>
    </row>
    <row r="45" spans="1:14" ht="12.75" customHeight="1">
      <c r="A45" s="5" t="s">
        <v>38</v>
      </c>
      <c r="B45" s="96">
        <v>2018</v>
      </c>
      <c r="C45" s="30">
        <f t="shared" si="1"/>
        <v>984870.8891400003</v>
      </c>
      <c r="D45" s="30">
        <v>5826.70363</v>
      </c>
      <c r="E45" s="30">
        <v>389469.54563000007</v>
      </c>
      <c r="F45" s="30">
        <v>8505.75</v>
      </c>
      <c r="G45" s="30">
        <v>0</v>
      </c>
      <c r="H45" s="30">
        <v>232261.22208000004</v>
      </c>
      <c r="I45" s="30">
        <v>6942.77</v>
      </c>
      <c r="J45" s="30">
        <v>149856.21891</v>
      </c>
      <c r="K45" s="30">
        <v>10200.796239999998</v>
      </c>
      <c r="L45" s="30">
        <v>181807.88265</v>
      </c>
      <c r="M45" s="41"/>
      <c r="N45" s="41"/>
    </row>
    <row r="46" spans="1:14" ht="12.75" customHeight="1">
      <c r="A46" s="5" t="s">
        <v>66</v>
      </c>
      <c r="B46" s="96">
        <v>2018</v>
      </c>
      <c r="C46" s="30">
        <f>D46+E46+F46+G46+H46+I46+J46+K46+L46</f>
        <v>1010147.31019</v>
      </c>
      <c r="D46" s="30">
        <v>5435.08481</v>
      </c>
      <c r="E46" s="30">
        <v>393219.66690000007</v>
      </c>
      <c r="F46" s="30">
        <v>9645.08</v>
      </c>
      <c r="G46" s="30">
        <v>0</v>
      </c>
      <c r="H46" s="30">
        <v>240473.00915000003</v>
      </c>
      <c r="I46" s="30">
        <v>6365.87</v>
      </c>
      <c r="J46" s="30">
        <v>157591.7714</v>
      </c>
      <c r="K46" s="30">
        <v>8936.8873</v>
      </c>
      <c r="L46" s="30">
        <v>188479.94062999997</v>
      </c>
      <c r="M46" s="41"/>
      <c r="N46" s="41"/>
    </row>
    <row r="47" spans="1:14" ht="12.75">
      <c r="A47" s="5" t="s">
        <v>67</v>
      </c>
      <c r="B47" s="96">
        <v>2018</v>
      </c>
      <c r="C47" s="30">
        <f t="shared" si="1"/>
        <v>1002770.3368</v>
      </c>
      <c r="D47" s="30">
        <v>6740.308410000001</v>
      </c>
      <c r="E47" s="30">
        <v>381936.01101</v>
      </c>
      <c r="F47" s="30">
        <v>10579.54</v>
      </c>
      <c r="G47" s="30">
        <v>0</v>
      </c>
      <c r="H47" s="30">
        <v>241763.25313</v>
      </c>
      <c r="I47" s="30">
        <v>6484.12</v>
      </c>
      <c r="J47" s="30">
        <v>162514.76023</v>
      </c>
      <c r="K47" s="30">
        <v>9833.05003</v>
      </c>
      <c r="L47" s="30">
        <v>182919.29399</v>
      </c>
      <c r="M47" s="41"/>
      <c r="N47" s="41"/>
    </row>
    <row r="48" spans="1:14" ht="12.75">
      <c r="A48" s="5" t="s">
        <v>68</v>
      </c>
      <c r="B48" s="96">
        <v>2018</v>
      </c>
      <c r="C48" s="30">
        <v>1000332.4837000002</v>
      </c>
      <c r="D48" s="30">
        <v>8242.91562</v>
      </c>
      <c r="E48" s="30">
        <v>356685.45095999993</v>
      </c>
      <c r="F48" s="30">
        <v>10548.15</v>
      </c>
      <c r="G48" s="30">
        <v>0</v>
      </c>
      <c r="H48" s="30">
        <v>249040.57480000003</v>
      </c>
      <c r="I48" s="30">
        <v>8903.50635</v>
      </c>
      <c r="J48" s="30">
        <v>167858.64924</v>
      </c>
      <c r="K48" s="30">
        <v>9873.15077</v>
      </c>
      <c r="L48" s="30">
        <v>189180.08596</v>
      </c>
      <c r="M48" s="41"/>
      <c r="N48" s="41"/>
    </row>
    <row r="49" spans="1:14" ht="12.75" customHeight="1">
      <c r="A49" s="5" t="s">
        <v>38</v>
      </c>
      <c r="B49" s="96">
        <v>2019</v>
      </c>
      <c r="C49" s="30">
        <v>993817.0321099999</v>
      </c>
      <c r="D49" s="30">
        <v>7687.43</v>
      </c>
      <c r="E49" s="30">
        <v>336603.25599999994</v>
      </c>
      <c r="F49" s="30">
        <v>12875.99</v>
      </c>
      <c r="G49" s="30">
        <v>0</v>
      </c>
      <c r="H49" s="30">
        <v>258213.44274</v>
      </c>
      <c r="I49" s="30">
        <v>8294.56</v>
      </c>
      <c r="J49" s="30">
        <v>166495.11117999998</v>
      </c>
      <c r="K49" s="30">
        <v>8878.886</v>
      </c>
      <c r="L49" s="30">
        <v>194768.35618999996</v>
      </c>
      <c r="M49" s="41"/>
      <c r="N49" s="41"/>
    </row>
    <row r="50" spans="1:14" ht="12.75" customHeight="1">
      <c r="A50" s="5" t="s">
        <v>66</v>
      </c>
      <c r="B50" s="96">
        <v>2019</v>
      </c>
      <c r="C50" s="30">
        <v>979757.3825999999</v>
      </c>
      <c r="D50" s="30">
        <v>5370.63</v>
      </c>
      <c r="E50" s="30">
        <v>314708.93717</v>
      </c>
      <c r="F50" s="30">
        <v>13794.4</v>
      </c>
      <c r="G50" s="30">
        <v>42.9</v>
      </c>
      <c r="H50" s="30">
        <v>256786.17247999995</v>
      </c>
      <c r="I50" s="30">
        <v>6945.81</v>
      </c>
      <c r="J50" s="30">
        <v>166345.1799</v>
      </c>
      <c r="K50" s="30">
        <v>8316.251</v>
      </c>
      <c r="L50" s="30">
        <v>207447.10205</v>
      </c>
      <c r="M50" s="41"/>
      <c r="N50" s="41"/>
    </row>
    <row r="51" spans="1:14" ht="12.75" customHeight="1">
      <c r="A51" s="5" t="s">
        <v>67</v>
      </c>
      <c r="B51" s="96">
        <v>2019</v>
      </c>
      <c r="C51" s="30">
        <v>985662.7922100001</v>
      </c>
      <c r="D51" s="30">
        <v>4864.27</v>
      </c>
      <c r="E51" s="30">
        <v>315357.94801000005</v>
      </c>
      <c r="F51" s="30">
        <v>13206.21</v>
      </c>
      <c r="G51" s="30">
        <v>0</v>
      </c>
      <c r="H51" s="30">
        <v>248039.88202000002</v>
      </c>
      <c r="I51" s="30">
        <v>8417.76</v>
      </c>
      <c r="J51" s="30">
        <v>181269.83208</v>
      </c>
      <c r="K51" s="30">
        <v>9176.72</v>
      </c>
      <c r="L51" s="30">
        <v>205330.17010000002</v>
      </c>
      <c r="M51" s="41"/>
      <c r="N51" s="41"/>
    </row>
    <row r="52" spans="1:14" ht="12.75" customHeight="1">
      <c r="A52" s="5" t="s">
        <v>68</v>
      </c>
      <c r="B52" s="96">
        <v>2019</v>
      </c>
      <c r="C52" s="30">
        <v>963740.5375800001</v>
      </c>
      <c r="D52" s="30">
        <v>5496.18</v>
      </c>
      <c r="E52" s="30">
        <v>296779.7237799999</v>
      </c>
      <c r="F52" s="30">
        <v>13442.13</v>
      </c>
      <c r="G52" s="30">
        <v>0</v>
      </c>
      <c r="H52" s="30">
        <v>228598.50702</v>
      </c>
      <c r="I52" s="30">
        <v>8126.109999999999</v>
      </c>
      <c r="J52" s="30">
        <v>188377.08220000003</v>
      </c>
      <c r="K52" s="30">
        <v>8532.038</v>
      </c>
      <c r="L52" s="30">
        <v>214388.76658000002</v>
      </c>
      <c r="M52" s="41"/>
      <c r="N52" s="41"/>
    </row>
    <row r="53" spans="1:14" ht="12.75" customHeight="1">
      <c r="A53" s="5" t="s">
        <v>38</v>
      </c>
      <c r="B53" s="96">
        <v>2020</v>
      </c>
      <c r="C53" s="30">
        <v>957392.12298</v>
      </c>
      <c r="D53" s="30">
        <v>6892.47</v>
      </c>
      <c r="E53" s="30">
        <v>291865.52895999997</v>
      </c>
      <c r="F53" s="30">
        <v>13890.39</v>
      </c>
      <c r="G53" s="30">
        <v>0</v>
      </c>
      <c r="H53" s="30">
        <v>232035.54259</v>
      </c>
      <c r="I53" s="30">
        <v>7555.01</v>
      </c>
      <c r="J53" s="30">
        <v>185315.7971</v>
      </c>
      <c r="K53" s="30">
        <v>8712.683</v>
      </c>
      <c r="L53" s="30">
        <v>211124.70133</v>
      </c>
      <c r="M53" s="41"/>
      <c r="N53" s="41"/>
    </row>
    <row r="54" spans="1:14" ht="12.75" customHeight="1">
      <c r="A54" s="5" t="s">
        <v>66</v>
      </c>
      <c r="B54" s="96">
        <v>2020</v>
      </c>
      <c r="C54" s="30">
        <v>927194.74149</v>
      </c>
      <c r="D54" s="30">
        <v>13301.67</v>
      </c>
      <c r="E54" s="30">
        <v>275266.54886</v>
      </c>
      <c r="F54" s="30">
        <v>12932.56</v>
      </c>
      <c r="G54" s="30">
        <v>0</v>
      </c>
      <c r="H54" s="30">
        <v>222512.66530000002</v>
      </c>
      <c r="I54" s="30">
        <v>8035.610000000001</v>
      </c>
      <c r="J54" s="30">
        <v>177786.81944999995</v>
      </c>
      <c r="K54" s="30">
        <v>10317.726999999999</v>
      </c>
      <c r="L54" s="30">
        <v>207041.14088</v>
      </c>
      <c r="M54" s="41"/>
      <c r="N54" s="41"/>
    </row>
    <row r="55" spans="1:14" ht="12.75" customHeight="1">
      <c r="A55" s="6" t="s">
        <v>67</v>
      </c>
      <c r="B55" s="92">
        <v>2020</v>
      </c>
      <c r="C55" s="101">
        <v>918900.4292</v>
      </c>
      <c r="D55" s="101">
        <v>13638.57</v>
      </c>
      <c r="E55" s="101">
        <v>276017.43288</v>
      </c>
      <c r="F55" s="101">
        <v>14276.188999999998</v>
      </c>
      <c r="G55" s="101">
        <v>0</v>
      </c>
      <c r="H55" s="101">
        <v>213756.50761</v>
      </c>
      <c r="I55" s="101">
        <v>6713.6</v>
      </c>
      <c r="J55" s="101">
        <v>175469.63355</v>
      </c>
      <c r="K55" s="101">
        <v>9315.215</v>
      </c>
      <c r="L55" s="101">
        <v>209713.28115999995</v>
      </c>
      <c r="M55" s="41"/>
      <c r="N55" s="41"/>
    </row>
    <row r="56" spans="1:14" ht="12.75" customHeight="1">
      <c r="A56" s="6" t="s">
        <v>68</v>
      </c>
      <c r="B56" s="92">
        <v>2020</v>
      </c>
      <c r="C56" s="101">
        <v>904290.2906499999</v>
      </c>
      <c r="D56" s="101">
        <v>13025.65</v>
      </c>
      <c r="E56" s="101">
        <v>275259.78725000005</v>
      </c>
      <c r="F56" s="101">
        <v>12774.3</v>
      </c>
      <c r="G56" s="101">
        <v>0</v>
      </c>
      <c r="H56" s="101">
        <v>204564.6227</v>
      </c>
      <c r="I56" s="101">
        <v>6167.1</v>
      </c>
      <c r="J56" s="101">
        <v>170192.57827</v>
      </c>
      <c r="K56" s="101">
        <v>8612.002999999999</v>
      </c>
      <c r="L56" s="101">
        <v>213694.24943</v>
      </c>
      <c r="M56" s="41"/>
      <c r="N56" s="41"/>
    </row>
    <row r="57" spans="1:14" ht="12.75" customHeight="1">
      <c r="A57" s="6" t="s">
        <v>38</v>
      </c>
      <c r="B57" s="92">
        <v>2021</v>
      </c>
      <c r="C57" s="101">
        <v>874679.52213</v>
      </c>
      <c r="D57" s="101">
        <v>12256.06</v>
      </c>
      <c r="E57" s="101">
        <v>266839.54380000004</v>
      </c>
      <c r="F57" s="101">
        <v>9817.572</v>
      </c>
      <c r="G57" s="101">
        <v>0</v>
      </c>
      <c r="H57" s="101">
        <v>188502.98796</v>
      </c>
      <c r="I57" s="101">
        <v>5554.9</v>
      </c>
      <c r="J57" s="101">
        <v>155089.76992</v>
      </c>
      <c r="K57" s="101">
        <v>7741.491</v>
      </c>
      <c r="L57" s="101">
        <v>228877.19745</v>
      </c>
      <c r="M57" s="41"/>
      <c r="N57" s="41"/>
    </row>
    <row r="58" spans="1:14" ht="12.75" customHeight="1">
      <c r="A58" s="6" t="s">
        <v>66</v>
      </c>
      <c r="B58" s="92">
        <v>2021</v>
      </c>
      <c r="C58" s="101">
        <v>901730.12155</v>
      </c>
      <c r="D58" s="101">
        <v>12600.07</v>
      </c>
      <c r="E58" s="101">
        <v>273524.74826</v>
      </c>
      <c r="F58" s="101">
        <v>8612.32</v>
      </c>
      <c r="G58" s="101">
        <v>0</v>
      </c>
      <c r="H58" s="101">
        <v>195202.3173</v>
      </c>
      <c r="I58" s="101">
        <v>414</v>
      </c>
      <c r="J58" s="101">
        <v>162881.52215</v>
      </c>
      <c r="K58" s="101">
        <v>7528.39</v>
      </c>
      <c r="L58" s="101">
        <v>240966.75384</v>
      </c>
      <c r="M58" s="41"/>
      <c r="N58" s="41"/>
    </row>
    <row r="59" spans="1:14" ht="12.75" customHeight="1">
      <c r="A59" s="6" t="s">
        <v>67</v>
      </c>
      <c r="B59" s="92">
        <v>2021</v>
      </c>
      <c r="C59" s="101">
        <v>910672.1180500002</v>
      </c>
      <c r="D59" s="101">
        <v>14578.08</v>
      </c>
      <c r="E59" s="101">
        <v>267575.19096000004</v>
      </c>
      <c r="F59" s="101">
        <v>7211.34</v>
      </c>
      <c r="G59" s="101">
        <v>0</v>
      </c>
      <c r="H59" s="101">
        <v>193065.3011</v>
      </c>
      <c r="I59" s="101">
        <v>414</v>
      </c>
      <c r="J59" s="101">
        <v>171462.00228000002</v>
      </c>
      <c r="K59" s="101">
        <v>5801.99</v>
      </c>
      <c r="L59" s="101">
        <v>250564.21370999998</v>
      </c>
      <c r="M59" s="41"/>
      <c r="N59" s="41"/>
    </row>
    <row r="60" spans="1:14" ht="12.75" customHeight="1">
      <c r="A60" s="6" t="s">
        <v>68</v>
      </c>
      <c r="B60" s="92">
        <v>2021</v>
      </c>
      <c r="C60" s="101">
        <v>917871.1527699999</v>
      </c>
      <c r="D60" s="101">
        <v>11322.75</v>
      </c>
      <c r="E60" s="101">
        <v>250338.29097000003</v>
      </c>
      <c r="F60" s="101">
        <v>15132.56</v>
      </c>
      <c r="G60" s="101">
        <v>0</v>
      </c>
      <c r="H60" s="101">
        <v>191898.49388</v>
      </c>
      <c r="I60" s="101">
        <v>712</v>
      </c>
      <c r="J60" s="101">
        <v>187381.0491</v>
      </c>
      <c r="K60" s="101">
        <v>7091.686000000001</v>
      </c>
      <c r="L60" s="101">
        <v>253994.32281999994</v>
      </c>
      <c r="M60" s="41"/>
      <c r="N60" s="41"/>
    </row>
    <row r="61" spans="1:14" ht="12.75" customHeight="1">
      <c r="A61" s="6" t="s">
        <v>38</v>
      </c>
      <c r="B61" s="92">
        <v>2022</v>
      </c>
      <c r="C61" s="101">
        <v>920934.9328800001</v>
      </c>
      <c r="D61" s="101">
        <v>11954.19</v>
      </c>
      <c r="E61" s="101">
        <v>245091.44934</v>
      </c>
      <c r="F61" s="101">
        <v>14772.01452</v>
      </c>
      <c r="G61" s="101">
        <v>0</v>
      </c>
      <c r="H61" s="101">
        <v>180359.00694000002</v>
      </c>
      <c r="I61" s="101">
        <v>712</v>
      </c>
      <c r="J61" s="101">
        <v>191875.15789000003</v>
      </c>
      <c r="K61" s="101">
        <v>5851.486</v>
      </c>
      <c r="L61" s="101">
        <v>270319.62819</v>
      </c>
      <c r="M61" s="41"/>
      <c r="N61" s="41"/>
    </row>
    <row r="62" spans="1:14" ht="12.75" customHeight="1">
      <c r="A62" s="6" t="s">
        <v>66</v>
      </c>
      <c r="B62" s="92">
        <v>2022</v>
      </c>
      <c r="C62" s="101">
        <v>935902.7303399999</v>
      </c>
      <c r="D62" s="101">
        <v>10919.36</v>
      </c>
      <c r="E62" s="101">
        <v>242863.6354</v>
      </c>
      <c r="F62" s="101">
        <v>18178.92452</v>
      </c>
      <c r="G62" s="101">
        <v>0</v>
      </c>
      <c r="H62" s="101">
        <v>189902.10401</v>
      </c>
      <c r="I62" s="101">
        <v>330</v>
      </c>
      <c r="J62" s="101">
        <v>185782.99539</v>
      </c>
      <c r="K62" s="101">
        <v>6941.018</v>
      </c>
      <c r="L62" s="101">
        <v>280984.69302</v>
      </c>
      <c r="M62" s="41"/>
      <c r="N62" s="41"/>
    </row>
    <row r="63" spans="1:14" ht="12.75" customHeight="1">
      <c r="A63" s="6" t="s">
        <v>67</v>
      </c>
      <c r="B63" s="92">
        <v>2022</v>
      </c>
      <c r="C63" s="101">
        <v>942160.0435200002</v>
      </c>
      <c r="D63" s="101">
        <v>10988.11</v>
      </c>
      <c r="E63" s="101">
        <v>231462.99568999998</v>
      </c>
      <c r="F63" s="101">
        <v>16985.79263</v>
      </c>
      <c r="G63" s="101">
        <v>0</v>
      </c>
      <c r="H63" s="101">
        <v>194541.84543000002</v>
      </c>
      <c r="I63" s="101">
        <v>329</v>
      </c>
      <c r="J63" s="101">
        <v>187205.81671</v>
      </c>
      <c r="K63" s="101">
        <v>6128.308000000001</v>
      </c>
      <c r="L63" s="101">
        <v>294518.17506000004</v>
      </c>
      <c r="M63" s="41"/>
      <c r="N63" s="41"/>
    </row>
    <row r="64" spans="1:14" ht="12.75" customHeight="1">
      <c r="A64" s="6" t="s">
        <v>68</v>
      </c>
      <c r="B64" s="92">
        <v>2022</v>
      </c>
      <c r="C64" s="101">
        <v>905068.5273099998</v>
      </c>
      <c r="D64" s="101">
        <v>11537.61</v>
      </c>
      <c r="E64" s="101">
        <v>225929.78311999998</v>
      </c>
      <c r="F64" s="101">
        <v>16597.94263</v>
      </c>
      <c r="G64" s="101">
        <v>0</v>
      </c>
      <c r="H64" s="101">
        <v>183418.97033999997</v>
      </c>
      <c r="I64" s="101">
        <v>129</v>
      </c>
      <c r="J64" s="101">
        <v>165189.22254000002</v>
      </c>
      <c r="K64" s="101">
        <v>5603.626</v>
      </c>
      <c r="L64" s="101">
        <v>296662.37268000003</v>
      </c>
      <c r="M64" s="41"/>
      <c r="N64" s="41"/>
    </row>
    <row r="65" spans="1:14" ht="12.75">
      <c r="A65" s="6" t="s">
        <v>38</v>
      </c>
      <c r="B65" s="92">
        <v>2023</v>
      </c>
      <c r="C65" s="101">
        <v>902340.9237100001</v>
      </c>
      <c r="D65" s="101">
        <v>11614.35</v>
      </c>
      <c r="E65" s="101">
        <v>222602.67508000004</v>
      </c>
      <c r="F65" s="101">
        <v>16465.293999999998</v>
      </c>
      <c r="G65" s="101">
        <v>0</v>
      </c>
      <c r="H65" s="101">
        <v>181496.99668</v>
      </c>
      <c r="I65" s="101">
        <v>129</v>
      </c>
      <c r="J65" s="101">
        <v>158677.62756</v>
      </c>
      <c r="K65" s="101">
        <v>4833.53</v>
      </c>
      <c r="L65" s="101">
        <v>306521.45039</v>
      </c>
      <c r="M65" s="41"/>
      <c r="N65" s="41"/>
    </row>
    <row r="66" spans="1:12" ht="12.75">
      <c r="A66" s="6" t="s">
        <v>66</v>
      </c>
      <c r="B66" s="92">
        <v>2023</v>
      </c>
      <c r="C66" s="101">
        <v>923732.98259</v>
      </c>
      <c r="D66" s="101">
        <v>9590.86</v>
      </c>
      <c r="E66" s="101">
        <v>227696.26342000003</v>
      </c>
      <c r="F66" s="101">
        <v>16913.32195</v>
      </c>
      <c r="G66" s="101">
        <v>0</v>
      </c>
      <c r="H66" s="101">
        <v>194493.43262</v>
      </c>
      <c r="I66" s="101">
        <v>128.53</v>
      </c>
      <c r="J66" s="101">
        <v>157846.27362</v>
      </c>
      <c r="K66" s="101">
        <v>4964.363</v>
      </c>
      <c r="L66" s="101">
        <v>312099.93798</v>
      </c>
    </row>
    <row r="67" spans="1:12" ht="12.75">
      <c r="A67" s="6" t="s">
        <v>67</v>
      </c>
      <c r="B67" s="92">
        <v>2023</v>
      </c>
      <c r="C67" s="101">
        <v>944908.8549</v>
      </c>
      <c r="D67" s="101">
        <v>10272.14</v>
      </c>
      <c r="E67" s="101">
        <v>228971.85519999996</v>
      </c>
      <c r="F67" s="101">
        <v>16836.49053</v>
      </c>
      <c r="G67" s="101">
        <v>0</v>
      </c>
      <c r="H67" s="101">
        <v>190750.22123000005</v>
      </c>
      <c r="I67" s="101">
        <v>128.53</v>
      </c>
      <c r="J67" s="101">
        <v>169719.42901999998</v>
      </c>
      <c r="K67" s="101">
        <v>4379.803</v>
      </c>
      <c r="L67" s="101">
        <v>323850.38592</v>
      </c>
    </row>
    <row r="68" spans="1:12" ht="12.75">
      <c r="A68" s="6" t="s">
        <v>68</v>
      </c>
      <c r="B68" s="92">
        <v>2023</v>
      </c>
      <c r="C68" s="101">
        <v>939337.1355499999</v>
      </c>
      <c r="D68" s="101">
        <v>10249</v>
      </c>
      <c r="E68" s="101">
        <v>225490.69236000002</v>
      </c>
      <c r="F68" s="101">
        <v>15250.153999999999</v>
      </c>
      <c r="G68" s="101">
        <v>0</v>
      </c>
      <c r="H68" s="101">
        <v>183014.68448000003</v>
      </c>
      <c r="I68" s="101">
        <v>85.7</v>
      </c>
      <c r="J68" s="101">
        <v>168671.91952999998</v>
      </c>
      <c r="K68" s="101">
        <v>4352.947</v>
      </c>
      <c r="L68" s="101">
        <v>332222.03818</v>
      </c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5"/>
  <sheetViews>
    <sheetView zoomScalePageLayoutView="0" workbookViewId="0" topLeftCell="A1">
      <pane xSplit="2" ySplit="9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" sqref="L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6384" width="9.125" style="1" customWidth="1"/>
  </cols>
  <sheetData>
    <row r="1" spans="1:2" ht="12.75">
      <c r="A1" s="13" t="s">
        <v>41</v>
      </c>
      <c r="B1" s="13"/>
    </row>
    <row r="3" spans="1:11" ht="12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2.75">
      <c r="C4" s="24"/>
    </row>
    <row r="5" spans="1:10" ht="12.75">
      <c r="A5" s="18" t="s">
        <v>59</v>
      </c>
      <c r="B5" s="18"/>
      <c r="J5" s="25"/>
    </row>
    <row r="6" spans="1:10" ht="12.75">
      <c r="A6" s="18"/>
      <c r="B6" s="18"/>
      <c r="J6" s="25"/>
    </row>
    <row r="7" spans="1:11" ht="12.75">
      <c r="A7" s="84" t="s">
        <v>8</v>
      </c>
      <c r="B7" s="8"/>
      <c r="K7" s="3"/>
    </row>
    <row r="8" spans="1:11" ht="12.75" customHeight="1">
      <c r="A8" s="117" t="s">
        <v>0</v>
      </c>
      <c r="B8" s="118"/>
      <c r="C8" s="115" t="s">
        <v>1</v>
      </c>
      <c r="D8" s="121" t="s">
        <v>2</v>
      </c>
      <c r="E8" s="122"/>
      <c r="F8" s="122"/>
      <c r="G8" s="122"/>
      <c r="H8" s="122"/>
      <c r="I8" s="122"/>
      <c r="J8" s="122"/>
      <c r="K8" s="123"/>
    </row>
    <row r="9" spans="1:11" ht="45" customHeight="1">
      <c r="A9" s="119"/>
      <c r="B9" s="120"/>
      <c r="C9" s="116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1" t="s">
        <v>7</v>
      </c>
    </row>
    <row r="10" spans="1:13" ht="12.75">
      <c r="A10" s="6" t="s">
        <v>36</v>
      </c>
      <c r="B10" s="92">
        <v>2012</v>
      </c>
      <c r="C10" s="30">
        <f aca="true" t="shared" si="0" ref="C10:C19">D10+E10+F10+G10+H10+I10+J10+K10</f>
        <v>625278.60455</v>
      </c>
      <c r="D10" s="30">
        <v>4493.69275</v>
      </c>
      <c r="E10" s="30">
        <v>222676.1424</v>
      </c>
      <c r="F10" s="30">
        <v>1035</v>
      </c>
      <c r="G10" s="30">
        <v>1304.5</v>
      </c>
      <c r="H10" s="30">
        <v>262795.5032</v>
      </c>
      <c r="I10" s="30">
        <v>521.199</v>
      </c>
      <c r="J10" s="30">
        <v>29865.913</v>
      </c>
      <c r="K10" s="30">
        <v>102586.6542</v>
      </c>
      <c r="L10" s="41"/>
      <c r="M10" s="41"/>
    </row>
    <row r="11" spans="1:13" ht="12.75">
      <c r="A11" s="5" t="s">
        <v>37</v>
      </c>
      <c r="B11" s="17">
        <v>2012</v>
      </c>
      <c r="C11" s="30">
        <f t="shared" si="0"/>
        <v>670726.0823700001</v>
      </c>
      <c r="D11" s="30">
        <v>4893.0529</v>
      </c>
      <c r="E11" s="30">
        <v>216023.01929</v>
      </c>
      <c r="F11" s="30">
        <v>695</v>
      </c>
      <c r="G11" s="30">
        <v>0</v>
      </c>
      <c r="H11" s="30">
        <v>295522.79803</v>
      </c>
      <c r="I11" s="30">
        <v>1547.52332</v>
      </c>
      <c r="J11" s="30">
        <v>13592.48694</v>
      </c>
      <c r="K11" s="30">
        <v>138452.20189</v>
      </c>
      <c r="L11" s="41"/>
      <c r="M11" s="41"/>
    </row>
    <row r="12" spans="1:13" ht="12.75">
      <c r="A12" s="5" t="s">
        <v>62</v>
      </c>
      <c r="B12" s="17">
        <v>2013</v>
      </c>
      <c r="C12" s="31">
        <f t="shared" si="0"/>
        <v>445279.84428</v>
      </c>
      <c r="D12" s="30">
        <v>4681</v>
      </c>
      <c r="E12" s="30">
        <v>136376.84788</v>
      </c>
      <c r="F12" s="30">
        <v>1839</v>
      </c>
      <c r="G12" s="30">
        <v>0</v>
      </c>
      <c r="H12" s="30">
        <v>234090.9854</v>
      </c>
      <c r="I12" s="30">
        <v>910</v>
      </c>
      <c r="J12" s="30">
        <v>9143</v>
      </c>
      <c r="K12" s="30">
        <v>58239.011</v>
      </c>
      <c r="L12" s="41"/>
      <c r="M12" s="41"/>
    </row>
    <row r="13" spans="1:13" ht="12.75">
      <c r="A13" s="5" t="s">
        <v>39</v>
      </c>
      <c r="B13" s="17">
        <v>2013</v>
      </c>
      <c r="C13" s="30">
        <f t="shared" si="0"/>
        <v>476686.89379000006</v>
      </c>
      <c r="D13" s="30">
        <v>4911</v>
      </c>
      <c r="E13" s="30">
        <v>191946.59377</v>
      </c>
      <c r="F13" s="30">
        <v>438</v>
      </c>
      <c r="G13" s="30">
        <v>0</v>
      </c>
      <c r="H13" s="30">
        <f>143860.657+4512</f>
        <v>148372.657</v>
      </c>
      <c r="I13" s="30">
        <v>1178.5</v>
      </c>
      <c r="J13" s="30">
        <v>12321.168</v>
      </c>
      <c r="K13" s="30">
        <v>117518.97502000001</v>
      </c>
      <c r="L13" s="41"/>
      <c r="M13" s="41"/>
    </row>
    <row r="14" spans="1:13" ht="12.75">
      <c r="A14" s="6" t="s">
        <v>36</v>
      </c>
      <c r="B14" s="92">
        <v>2013</v>
      </c>
      <c r="C14" s="30">
        <f t="shared" si="0"/>
        <v>375346.96975999995</v>
      </c>
      <c r="D14" s="30">
        <v>2225</v>
      </c>
      <c r="E14" s="30">
        <v>129423.447</v>
      </c>
      <c r="F14" s="30">
        <v>784.4</v>
      </c>
      <c r="G14" s="30">
        <v>0</v>
      </c>
      <c r="H14" s="30">
        <v>183459.39787</v>
      </c>
      <c r="I14" s="30">
        <v>3445</v>
      </c>
      <c r="J14" s="30">
        <v>17101.669</v>
      </c>
      <c r="K14" s="30">
        <v>38908.05589</v>
      </c>
      <c r="L14" s="41"/>
      <c r="M14" s="41"/>
    </row>
    <row r="15" spans="1:13" ht="12.75">
      <c r="A15" s="5" t="s">
        <v>37</v>
      </c>
      <c r="B15" s="17">
        <v>2013</v>
      </c>
      <c r="C15" s="30">
        <f t="shared" si="0"/>
        <v>451111.91565</v>
      </c>
      <c r="D15" s="30">
        <v>1486</v>
      </c>
      <c r="E15" s="30">
        <v>128654.563</v>
      </c>
      <c r="F15" s="30">
        <v>780</v>
      </c>
      <c r="G15" s="30">
        <v>0</v>
      </c>
      <c r="H15" s="30">
        <v>256385.36</v>
      </c>
      <c r="I15" s="30">
        <v>944.52</v>
      </c>
      <c r="J15" s="30">
        <v>10936.352</v>
      </c>
      <c r="K15" s="30">
        <v>51925.12065</v>
      </c>
      <c r="L15" s="41"/>
      <c r="M15" s="41"/>
    </row>
    <row r="16" spans="1:13" ht="12.75">
      <c r="A16" s="5" t="s">
        <v>62</v>
      </c>
      <c r="B16" s="17">
        <v>2014</v>
      </c>
      <c r="C16" s="30">
        <f t="shared" si="0"/>
        <v>365262.39499999996</v>
      </c>
      <c r="D16" s="30">
        <v>3200</v>
      </c>
      <c r="E16" s="30">
        <v>101387.787</v>
      </c>
      <c r="F16" s="41">
        <v>715.5</v>
      </c>
      <c r="G16" s="30">
        <v>0</v>
      </c>
      <c r="H16" s="30">
        <v>210639.405</v>
      </c>
      <c r="I16" s="30">
        <v>1650</v>
      </c>
      <c r="J16" s="30">
        <v>7532.48</v>
      </c>
      <c r="K16" s="30">
        <v>40137.223</v>
      </c>
      <c r="L16" s="41"/>
      <c r="M16" s="41"/>
    </row>
    <row r="17" spans="1:13" ht="12.75">
      <c r="A17" s="5" t="s">
        <v>39</v>
      </c>
      <c r="B17" s="17">
        <v>2014</v>
      </c>
      <c r="C17" s="30">
        <f t="shared" si="0"/>
        <v>426226.03494</v>
      </c>
      <c r="D17" s="31">
        <v>1452</v>
      </c>
      <c r="E17" s="31">
        <v>136662.00494</v>
      </c>
      <c r="F17" s="31">
        <v>897.512</v>
      </c>
      <c r="G17" s="31">
        <v>0</v>
      </c>
      <c r="H17" s="31">
        <v>185723.196</v>
      </c>
      <c r="I17" s="31">
        <v>105</v>
      </c>
      <c r="J17" s="31">
        <v>15188.092</v>
      </c>
      <c r="K17" s="31">
        <v>86198.23</v>
      </c>
      <c r="L17" s="41"/>
      <c r="M17" s="41"/>
    </row>
    <row r="18" spans="1:13" ht="12.75">
      <c r="A18" s="5" t="s">
        <v>36</v>
      </c>
      <c r="B18" s="17">
        <v>2014</v>
      </c>
      <c r="C18" s="30">
        <f t="shared" si="0"/>
        <v>437378.85942</v>
      </c>
      <c r="D18" s="30">
        <v>1540</v>
      </c>
      <c r="E18" s="50">
        <f>119169756.42/1000</f>
        <v>119169.75642</v>
      </c>
      <c r="F18" s="50">
        <f>850000/1000</f>
        <v>850</v>
      </c>
      <c r="G18" s="31">
        <v>0</v>
      </c>
      <c r="H18" s="50">
        <v>251731.07</v>
      </c>
      <c r="I18" s="50">
        <f>1090000/1000</f>
        <v>1090</v>
      </c>
      <c r="J18" s="50">
        <f>16834957/1000</f>
        <v>16834.957</v>
      </c>
      <c r="K18" s="50">
        <f>46163076/1000</f>
        <v>46163.076</v>
      </c>
      <c r="L18" s="41"/>
      <c r="M18" s="41"/>
    </row>
    <row r="19" spans="1:13" ht="12.75">
      <c r="A19" s="5" t="s">
        <v>37</v>
      </c>
      <c r="B19" s="17">
        <v>2014</v>
      </c>
      <c r="C19" s="30">
        <f t="shared" si="0"/>
        <v>280876.47207</v>
      </c>
      <c r="D19" s="48">
        <v>1935</v>
      </c>
      <c r="E19" s="48">
        <v>117881.21311</v>
      </c>
      <c r="F19" s="48">
        <v>1742</v>
      </c>
      <c r="G19" s="31">
        <v>0</v>
      </c>
      <c r="H19" s="48">
        <f>89860.98596+4160</f>
        <v>94020.98596</v>
      </c>
      <c r="I19" s="48">
        <v>320</v>
      </c>
      <c r="J19" s="48">
        <v>12396.475</v>
      </c>
      <c r="K19" s="48">
        <v>52580.798</v>
      </c>
      <c r="L19" s="41"/>
      <c r="M19" s="41"/>
    </row>
    <row r="20" spans="1:13" ht="12.75">
      <c r="A20" s="5" t="s">
        <v>62</v>
      </c>
      <c r="B20" s="17">
        <v>2015</v>
      </c>
      <c r="C20" s="30">
        <v>252222.57754000003</v>
      </c>
      <c r="D20" s="48">
        <v>220</v>
      </c>
      <c r="E20" s="48">
        <v>128096.002</v>
      </c>
      <c r="F20" s="48">
        <v>1113</v>
      </c>
      <c r="G20" s="30">
        <v>0</v>
      </c>
      <c r="H20" s="30">
        <v>75058.513</v>
      </c>
      <c r="I20" s="48">
        <v>470</v>
      </c>
      <c r="J20" s="48">
        <v>8832.5</v>
      </c>
      <c r="K20" s="48">
        <v>38432.56254</v>
      </c>
      <c r="L20" s="41"/>
      <c r="M20" s="41"/>
    </row>
    <row r="21" spans="1:13" ht="12.75">
      <c r="A21" s="5" t="s">
        <v>39</v>
      </c>
      <c r="B21" s="17">
        <v>2015</v>
      </c>
      <c r="C21" s="30">
        <v>240963.99</v>
      </c>
      <c r="D21" s="48">
        <v>3735</v>
      </c>
      <c r="E21" s="48">
        <v>119686.23</v>
      </c>
      <c r="F21" s="48">
        <v>360.5</v>
      </c>
      <c r="G21" s="30">
        <v>0</v>
      </c>
      <c r="H21" s="30">
        <f>62787.67+3415</f>
        <v>66202.67</v>
      </c>
      <c r="I21" s="48">
        <v>2223</v>
      </c>
      <c r="J21" s="48">
        <v>12151.02</v>
      </c>
      <c r="K21" s="48">
        <v>36605.57</v>
      </c>
      <c r="L21" s="41"/>
      <c r="M21" s="41"/>
    </row>
    <row r="22" spans="1:13" ht="12.75">
      <c r="A22" s="5" t="s">
        <v>36</v>
      </c>
      <c r="B22" s="17">
        <v>2015</v>
      </c>
      <c r="C22" s="30">
        <v>195189.48806</v>
      </c>
      <c r="D22" s="48">
        <v>6052</v>
      </c>
      <c r="E22" s="48">
        <v>83781.962</v>
      </c>
      <c r="F22" s="48">
        <v>125</v>
      </c>
      <c r="G22" s="30">
        <v>0</v>
      </c>
      <c r="H22" s="48">
        <v>52599.67606</v>
      </c>
      <c r="I22" s="48">
        <v>1070</v>
      </c>
      <c r="J22" s="48">
        <v>9817</v>
      </c>
      <c r="K22" s="48">
        <v>41743.85</v>
      </c>
      <c r="L22" s="41"/>
      <c r="M22" s="41"/>
    </row>
    <row r="23" spans="1:13" ht="12.75">
      <c r="A23" s="55" t="s">
        <v>37</v>
      </c>
      <c r="B23" s="97">
        <v>2015</v>
      </c>
      <c r="C23" s="30">
        <f>D23+E23+F23+G23+H23+I23+J23+K23</f>
        <v>211193.87445</v>
      </c>
      <c r="D23" s="50">
        <v>12037</v>
      </c>
      <c r="E23" s="50">
        <v>96236.97545</v>
      </c>
      <c r="F23" s="50">
        <v>1485</v>
      </c>
      <c r="G23" s="56">
        <v>0</v>
      </c>
      <c r="H23" s="56">
        <v>49858.005</v>
      </c>
      <c r="I23" s="56">
        <v>133</v>
      </c>
      <c r="J23" s="56">
        <v>13104.739</v>
      </c>
      <c r="K23" s="56">
        <v>38339.155</v>
      </c>
      <c r="L23" s="41"/>
      <c r="M23" s="41"/>
    </row>
    <row r="24" spans="1:13" ht="12.75">
      <c r="A24" s="65" t="s">
        <v>62</v>
      </c>
      <c r="B24" s="98">
        <v>2016</v>
      </c>
      <c r="C24" s="45">
        <v>183980.31</v>
      </c>
      <c r="D24" s="67">
        <v>5937</v>
      </c>
      <c r="E24" s="67">
        <v>80042.48</v>
      </c>
      <c r="F24" s="67">
        <v>973</v>
      </c>
      <c r="G24" s="66">
        <v>0</v>
      </c>
      <c r="H24" s="66">
        <v>48150.19</v>
      </c>
      <c r="I24" s="66">
        <v>455</v>
      </c>
      <c r="J24" s="66">
        <v>10610.82</v>
      </c>
      <c r="K24" s="66">
        <v>37811.82</v>
      </c>
      <c r="L24" s="41"/>
      <c r="M24" s="41"/>
    </row>
    <row r="25" spans="1:13" ht="12.75">
      <c r="A25" s="65" t="s">
        <v>39</v>
      </c>
      <c r="B25" s="98">
        <v>2016</v>
      </c>
      <c r="C25" s="45">
        <f aca="true" t="shared" si="1" ref="C25:C36">SUM(D25:K25)</f>
        <v>267518.46640000003</v>
      </c>
      <c r="D25" s="67">
        <v>9170.4</v>
      </c>
      <c r="E25" s="67">
        <v>127082.1564</v>
      </c>
      <c r="F25" s="67">
        <v>566.9</v>
      </c>
      <c r="G25" s="67">
        <v>0</v>
      </c>
      <c r="H25" s="67">
        <v>57275.723</v>
      </c>
      <c r="I25" s="67">
        <v>1999.1</v>
      </c>
      <c r="J25" s="67">
        <v>25992.787999999997</v>
      </c>
      <c r="K25" s="67">
        <v>45431.399000000005</v>
      </c>
      <c r="L25" s="41"/>
      <c r="M25" s="41"/>
    </row>
    <row r="26" spans="1:13" ht="12.75">
      <c r="A26" s="65" t="s">
        <v>36</v>
      </c>
      <c r="B26" s="98">
        <v>2016</v>
      </c>
      <c r="C26" s="45">
        <f t="shared" si="1"/>
        <v>260513.603</v>
      </c>
      <c r="D26" s="67">
        <v>2210</v>
      </c>
      <c r="E26" s="67">
        <v>121872.793</v>
      </c>
      <c r="F26" s="67">
        <v>1164.19</v>
      </c>
      <c r="G26" s="67">
        <v>0</v>
      </c>
      <c r="H26" s="67">
        <v>47897.31</v>
      </c>
      <c r="I26" s="67">
        <v>4199</v>
      </c>
      <c r="J26" s="67">
        <v>33169.9</v>
      </c>
      <c r="K26" s="67">
        <v>50000.41000000001</v>
      </c>
      <c r="L26" s="41"/>
      <c r="M26" s="41"/>
    </row>
    <row r="27" spans="1:13" ht="12.75">
      <c r="A27" s="65" t="s">
        <v>37</v>
      </c>
      <c r="B27" s="98">
        <v>2016</v>
      </c>
      <c r="C27" s="45">
        <f t="shared" si="1"/>
        <v>228014.293</v>
      </c>
      <c r="D27" s="67">
        <v>2696</v>
      </c>
      <c r="E27" s="67">
        <v>114271.20300000001</v>
      </c>
      <c r="F27" s="67">
        <v>1110</v>
      </c>
      <c r="G27" s="67">
        <v>0</v>
      </c>
      <c r="H27" s="67">
        <v>45121.465</v>
      </c>
      <c r="I27" s="67">
        <v>2006</v>
      </c>
      <c r="J27" s="67">
        <v>17337.3</v>
      </c>
      <c r="K27" s="67">
        <v>45472.325</v>
      </c>
      <c r="L27" s="41"/>
      <c r="M27" s="41"/>
    </row>
    <row r="28" spans="1:13" ht="12.75">
      <c r="A28" s="65" t="s">
        <v>62</v>
      </c>
      <c r="B28" s="98">
        <v>2017</v>
      </c>
      <c r="C28" s="45">
        <f t="shared" si="1"/>
        <v>167189.102</v>
      </c>
      <c r="D28" s="67">
        <v>1865</v>
      </c>
      <c r="E28" s="67">
        <v>71222.952</v>
      </c>
      <c r="F28" s="67">
        <v>3816</v>
      </c>
      <c r="G28" s="67">
        <v>0</v>
      </c>
      <c r="H28" s="67">
        <v>32953.11</v>
      </c>
      <c r="I28" s="67">
        <v>740</v>
      </c>
      <c r="J28" s="67">
        <v>10597</v>
      </c>
      <c r="K28" s="67">
        <v>45995.04</v>
      </c>
      <c r="L28" s="41"/>
      <c r="M28" s="41"/>
    </row>
    <row r="29" spans="1:13" ht="12.75">
      <c r="A29" s="65" t="s">
        <v>39</v>
      </c>
      <c r="B29" s="98">
        <v>2017</v>
      </c>
      <c r="C29" s="45">
        <f t="shared" si="1"/>
        <v>276045.308</v>
      </c>
      <c r="D29" s="67">
        <v>1955</v>
      </c>
      <c r="E29" s="67">
        <v>103254.71</v>
      </c>
      <c r="F29" s="67">
        <v>715</v>
      </c>
      <c r="G29" s="67">
        <v>0</v>
      </c>
      <c r="H29" s="67">
        <v>60071.83</v>
      </c>
      <c r="I29" s="67">
        <v>3768</v>
      </c>
      <c r="J29" s="67">
        <v>40584.9</v>
      </c>
      <c r="K29" s="67">
        <v>65695.868</v>
      </c>
      <c r="L29" s="41"/>
      <c r="M29" s="41"/>
    </row>
    <row r="30" spans="1:13" ht="12.75">
      <c r="A30" s="65" t="s">
        <v>36</v>
      </c>
      <c r="B30" s="98">
        <v>2017</v>
      </c>
      <c r="C30" s="45">
        <f t="shared" si="1"/>
        <v>229230.26599999997</v>
      </c>
      <c r="D30" s="67">
        <v>2050</v>
      </c>
      <c r="E30" s="67">
        <v>88784.15</v>
      </c>
      <c r="F30" s="67">
        <v>319</v>
      </c>
      <c r="G30" s="67">
        <v>0</v>
      </c>
      <c r="H30" s="67">
        <v>52727.12</v>
      </c>
      <c r="I30" s="67">
        <v>2458</v>
      </c>
      <c r="J30" s="67">
        <v>28261.3</v>
      </c>
      <c r="K30" s="67">
        <v>54630.695999999996</v>
      </c>
      <c r="L30" s="41"/>
      <c r="M30" s="41"/>
    </row>
    <row r="31" spans="1:13" ht="12.75">
      <c r="A31" s="65" t="s">
        <v>37</v>
      </c>
      <c r="B31" s="98">
        <v>2017</v>
      </c>
      <c r="C31" s="45">
        <f t="shared" si="1"/>
        <v>238813.93589</v>
      </c>
      <c r="D31" s="67">
        <v>1865</v>
      </c>
      <c r="E31" s="67">
        <v>73494.17</v>
      </c>
      <c r="F31" s="67">
        <v>1358</v>
      </c>
      <c r="G31" s="67">
        <v>0</v>
      </c>
      <c r="H31" s="67">
        <v>64714.04</v>
      </c>
      <c r="I31" s="67">
        <v>2224</v>
      </c>
      <c r="J31" s="67">
        <v>36133.76589</v>
      </c>
      <c r="K31" s="67">
        <v>59024.96</v>
      </c>
      <c r="L31" s="41"/>
      <c r="M31" s="41"/>
    </row>
    <row r="32" spans="1:13" ht="12.75">
      <c r="A32" s="5" t="s">
        <v>38</v>
      </c>
      <c r="B32" s="96">
        <v>2018</v>
      </c>
      <c r="C32" s="45">
        <f t="shared" si="1"/>
        <v>201108.401</v>
      </c>
      <c r="D32" s="67">
        <v>787</v>
      </c>
      <c r="E32" s="67">
        <v>75540.365</v>
      </c>
      <c r="F32" s="67">
        <v>2427</v>
      </c>
      <c r="G32" s="67">
        <v>0</v>
      </c>
      <c r="H32" s="67">
        <v>51557.667</v>
      </c>
      <c r="I32" s="67">
        <v>2030</v>
      </c>
      <c r="J32" s="67">
        <v>17382</v>
      </c>
      <c r="K32" s="67">
        <v>51384.369000000006</v>
      </c>
      <c r="L32" s="41"/>
      <c r="M32" s="41"/>
    </row>
    <row r="33" spans="1:13" ht="12.75">
      <c r="A33" s="5" t="s">
        <v>66</v>
      </c>
      <c r="B33" s="96">
        <v>2018</v>
      </c>
      <c r="C33" s="45">
        <f t="shared" si="1"/>
        <v>234826.85</v>
      </c>
      <c r="D33" s="67">
        <v>1200</v>
      </c>
      <c r="E33" s="67">
        <v>76133.44</v>
      </c>
      <c r="F33" s="67">
        <v>2946</v>
      </c>
      <c r="G33" s="67">
        <v>0</v>
      </c>
      <c r="H33" s="67">
        <v>60461</v>
      </c>
      <c r="I33" s="67">
        <v>3625</v>
      </c>
      <c r="J33" s="67">
        <v>29825.47</v>
      </c>
      <c r="K33" s="67">
        <v>60635.94</v>
      </c>
      <c r="L33" s="41"/>
      <c r="M33" s="41"/>
    </row>
    <row r="34" spans="1:13" ht="12.75">
      <c r="A34" s="5" t="s">
        <v>67</v>
      </c>
      <c r="B34" s="96">
        <v>2018</v>
      </c>
      <c r="C34" s="45">
        <f t="shared" si="1"/>
        <v>207104.27000000002</v>
      </c>
      <c r="D34" s="67">
        <v>2240</v>
      </c>
      <c r="E34" s="67">
        <v>70006.948</v>
      </c>
      <c r="F34" s="67">
        <v>2680</v>
      </c>
      <c r="G34" s="67">
        <v>0</v>
      </c>
      <c r="H34" s="67">
        <v>50045.6</v>
      </c>
      <c r="I34" s="67">
        <v>150</v>
      </c>
      <c r="J34" s="67">
        <v>30001.27</v>
      </c>
      <c r="K34" s="67">
        <v>51980.452000000005</v>
      </c>
      <c r="L34" s="41"/>
      <c r="M34" s="41"/>
    </row>
    <row r="35" spans="1:13" ht="12.75">
      <c r="A35" s="5" t="s">
        <v>68</v>
      </c>
      <c r="B35" s="96">
        <v>2018</v>
      </c>
      <c r="C35" s="45">
        <f t="shared" si="1"/>
        <v>222921.09303</v>
      </c>
      <c r="D35" s="67">
        <v>2670</v>
      </c>
      <c r="E35" s="67">
        <v>72449.21703</v>
      </c>
      <c r="F35" s="67">
        <v>852</v>
      </c>
      <c r="G35" s="67">
        <v>0</v>
      </c>
      <c r="H35" s="67">
        <v>66189.955</v>
      </c>
      <c r="I35" s="67">
        <v>1949</v>
      </c>
      <c r="J35" s="67">
        <v>24626.77</v>
      </c>
      <c r="K35" s="67">
        <v>54184.151</v>
      </c>
      <c r="L35" s="41"/>
      <c r="M35" s="41"/>
    </row>
    <row r="36" spans="1:13" ht="12.75">
      <c r="A36" s="5" t="s">
        <v>38</v>
      </c>
      <c r="B36" s="96">
        <v>2019</v>
      </c>
      <c r="C36" s="45">
        <f t="shared" si="1"/>
        <v>214768.87900000002</v>
      </c>
      <c r="D36" s="67">
        <v>1060</v>
      </c>
      <c r="E36" s="67">
        <v>55464.5</v>
      </c>
      <c r="F36" s="67">
        <v>3945.5</v>
      </c>
      <c r="G36" s="67">
        <v>0</v>
      </c>
      <c r="H36" s="67">
        <v>66251.25</v>
      </c>
      <c r="I36" s="67">
        <v>2180</v>
      </c>
      <c r="J36" s="67">
        <v>20690.38</v>
      </c>
      <c r="K36" s="67">
        <v>65177.249</v>
      </c>
      <c r="L36" s="41"/>
      <c r="M36" s="41"/>
    </row>
    <row r="37" spans="1:13" ht="12.75">
      <c r="A37" s="5" t="s">
        <v>66</v>
      </c>
      <c r="B37" s="96">
        <v>2019</v>
      </c>
      <c r="C37" s="45">
        <v>214242.643</v>
      </c>
      <c r="D37" s="67">
        <v>875</v>
      </c>
      <c r="E37" s="67">
        <v>56857.1</v>
      </c>
      <c r="F37" s="67">
        <v>2933.2</v>
      </c>
      <c r="G37" s="67">
        <v>50</v>
      </c>
      <c r="H37" s="67">
        <v>56540.21</v>
      </c>
      <c r="I37" s="67">
        <v>2180</v>
      </c>
      <c r="J37" s="67">
        <v>24200.9</v>
      </c>
      <c r="K37" s="67">
        <v>70606.23300000001</v>
      </c>
      <c r="L37" s="41"/>
      <c r="M37" s="41"/>
    </row>
    <row r="38" spans="1:13" ht="12.75">
      <c r="A38" s="5" t="s">
        <v>67</v>
      </c>
      <c r="B38" s="96">
        <v>2019</v>
      </c>
      <c r="C38" s="45">
        <v>217911.81</v>
      </c>
      <c r="D38" s="67">
        <v>185</v>
      </c>
      <c r="E38" s="67">
        <v>66035.9</v>
      </c>
      <c r="F38" s="67">
        <v>2130</v>
      </c>
      <c r="G38" s="67">
        <v>0</v>
      </c>
      <c r="H38" s="67">
        <v>46667.45</v>
      </c>
      <c r="I38" s="67">
        <v>3100.9</v>
      </c>
      <c r="J38" s="67">
        <v>35035.94</v>
      </c>
      <c r="K38" s="67">
        <v>64756.62</v>
      </c>
      <c r="L38" s="41"/>
      <c r="M38" s="41"/>
    </row>
    <row r="39" spans="1:13" ht="12.75">
      <c r="A39" s="5" t="s">
        <v>68</v>
      </c>
      <c r="B39" s="96">
        <v>2019</v>
      </c>
      <c r="C39" s="45">
        <v>212509.096</v>
      </c>
      <c r="D39" s="67">
        <v>1389.2</v>
      </c>
      <c r="E39" s="67">
        <v>61785.86</v>
      </c>
      <c r="F39" s="67">
        <v>4415</v>
      </c>
      <c r="G39" s="67">
        <v>0</v>
      </c>
      <c r="H39" s="67">
        <v>44783.975999999995</v>
      </c>
      <c r="I39" s="67">
        <v>2100.8</v>
      </c>
      <c r="J39" s="67">
        <v>28538.56</v>
      </c>
      <c r="K39" s="67">
        <v>69495.7</v>
      </c>
      <c r="L39" s="41"/>
      <c r="M39" s="41"/>
    </row>
    <row r="40" spans="1:13" ht="12.75">
      <c r="A40" s="5" t="s">
        <v>38</v>
      </c>
      <c r="B40" s="96">
        <v>2020</v>
      </c>
      <c r="C40" s="45">
        <v>182623.81</v>
      </c>
      <c r="D40" s="67">
        <v>1985.02</v>
      </c>
      <c r="E40" s="67">
        <v>51107.28</v>
      </c>
      <c r="F40" s="67">
        <v>4011.9999999999995</v>
      </c>
      <c r="G40" s="67">
        <v>0</v>
      </c>
      <c r="H40" s="67">
        <v>46610.35</v>
      </c>
      <c r="I40" s="67">
        <v>1762</v>
      </c>
      <c r="J40" s="67">
        <v>21707.9</v>
      </c>
      <c r="K40" s="67">
        <v>55439.26</v>
      </c>
      <c r="L40" s="41"/>
      <c r="M40" s="41"/>
    </row>
    <row r="41" spans="1:13" ht="12.75">
      <c r="A41" s="5" t="s">
        <v>66</v>
      </c>
      <c r="B41" s="96">
        <v>2020</v>
      </c>
      <c r="C41" s="45">
        <v>135760.015</v>
      </c>
      <c r="D41" s="67">
        <v>10021.69</v>
      </c>
      <c r="E41" s="67">
        <v>34823.2</v>
      </c>
      <c r="F41" s="67">
        <v>1635</v>
      </c>
      <c r="G41" s="67">
        <v>0</v>
      </c>
      <c r="H41" s="67">
        <v>28750.515</v>
      </c>
      <c r="I41" s="67">
        <v>1974.2</v>
      </c>
      <c r="J41" s="67">
        <v>19522.8</v>
      </c>
      <c r="K41" s="67">
        <v>39032.61</v>
      </c>
      <c r="L41" s="41"/>
      <c r="M41" s="41"/>
    </row>
    <row r="42" spans="1:13" ht="12.75">
      <c r="A42" s="5" t="s">
        <v>67</v>
      </c>
      <c r="B42" s="96">
        <v>2020</v>
      </c>
      <c r="C42" s="45">
        <v>170869.122</v>
      </c>
      <c r="D42" s="67">
        <v>1250</v>
      </c>
      <c r="E42" s="67">
        <v>46916.65</v>
      </c>
      <c r="F42" s="67">
        <v>3810</v>
      </c>
      <c r="G42" s="67">
        <v>0</v>
      </c>
      <c r="H42" s="67">
        <v>33140.565</v>
      </c>
      <c r="I42" s="67">
        <v>3439.2</v>
      </c>
      <c r="J42" s="67">
        <v>27730.285</v>
      </c>
      <c r="K42" s="67">
        <v>54582.422</v>
      </c>
      <c r="L42" s="41"/>
      <c r="M42" s="41"/>
    </row>
    <row r="43" spans="1:13" ht="12.75">
      <c r="A43" s="5" t="s">
        <v>68</v>
      </c>
      <c r="B43" s="96">
        <v>2020</v>
      </c>
      <c r="C43" s="45">
        <v>189152.987</v>
      </c>
      <c r="D43" s="67">
        <v>1994.3</v>
      </c>
      <c r="E43" s="67">
        <v>59871.7</v>
      </c>
      <c r="F43" s="67">
        <v>790</v>
      </c>
      <c r="G43" s="67">
        <v>0</v>
      </c>
      <c r="H43" s="67">
        <v>36940.312000000005</v>
      </c>
      <c r="I43" s="67">
        <v>2029</v>
      </c>
      <c r="J43" s="67">
        <v>24169.6</v>
      </c>
      <c r="K43" s="67">
        <v>63358.075000000004</v>
      </c>
      <c r="L43" s="41"/>
      <c r="M43" s="41"/>
    </row>
    <row r="44" spans="1:13" ht="12.75">
      <c r="A44" s="5" t="s">
        <v>38</v>
      </c>
      <c r="B44" s="96">
        <v>2021</v>
      </c>
      <c r="C44" s="45">
        <v>185629.39000000004</v>
      </c>
      <c r="D44" s="67">
        <v>1402</v>
      </c>
      <c r="E44" s="67">
        <v>48678.718</v>
      </c>
      <c r="F44" s="67">
        <v>1894</v>
      </c>
      <c r="G44" s="67">
        <v>0</v>
      </c>
      <c r="H44" s="67">
        <v>41474.428</v>
      </c>
      <c r="I44" s="67">
        <v>1361.5</v>
      </c>
      <c r="J44" s="67">
        <v>30426</v>
      </c>
      <c r="K44" s="67">
        <v>60392.744000000006</v>
      </c>
      <c r="L44" s="41"/>
      <c r="M44" s="41"/>
    </row>
    <row r="45" spans="1:13" ht="12.75">
      <c r="A45" s="5" t="s">
        <v>66</v>
      </c>
      <c r="B45" s="96">
        <v>2021</v>
      </c>
      <c r="C45" s="45">
        <v>201358.157</v>
      </c>
      <c r="D45" s="67">
        <v>2096</v>
      </c>
      <c r="E45" s="67">
        <v>58110.75</v>
      </c>
      <c r="F45" s="67">
        <v>2753</v>
      </c>
      <c r="G45" s="67">
        <v>0</v>
      </c>
      <c r="H45" s="67">
        <v>41776.967</v>
      </c>
      <c r="I45" s="67">
        <v>0</v>
      </c>
      <c r="J45" s="67">
        <v>21979.4</v>
      </c>
      <c r="K45" s="67">
        <v>74642.04</v>
      </c>
      <c r="L45" s="41"/>
      <c r="M45" s="41"/>
    </row>
    <row r="46" spans="1:13" ht="12.75">
      <c r="A46" s="5" t="s">
        <v>67</v>
      </c>
      <c r="B46" s="96">
        <v>2021</v>
      </c>
      <c r="C46" s="45">
        <v>206884.642</v>
      </c>
      <c r="D46" s="67">
        <v>4850.49</v>
      </c>
      <c r="E46" s="67">
        <v>55609.659999999996</v>
      </c>
      <c r="F46" s="67">
        <v>900</v>
      </c>
      <c r="G46" s="67">
        <v>0</v>
      </c>
      <c r="H46" s="67">
        <v>34992.801999999996</v>
      </c>
      <c r="I46" s="67">
        <v>0</v>
      </c>
      <c r="J46" s="67">
        <v>31422</v>
      </c>
      <c r="K46" s="67">
        <v>79109.69</v>
      </c>
      <c r="L46" s="41"/>
      <c r="M46" s="41"/>
    </row>
    <row r="47" spans="1:13" ht="12.75">
      <c r="A47" s="5" t="s">
        <v>68</v>
      </c>
      <c r="B47" s="96">
        <v>2021</v>
      </c>
      <c r="C47" s="45">
        <v>209172.31500000003</v>
      </c>
      <c r="D47" s="67">
        <v>0</v>
      </c>
      <c r="E47" s="67">
        <v>46160.52</v>
      </c>
      <c r="F47" s="67">
        <v>10974.7</v>
      </c>
      <c r="G47" s="67">
        <v>0</v>
      </c>
      <c r="H47" s="67">
        <v>39302.615000000005</v>
      </c>
      <c r="I47" s="67">
        <v>426</v>
      </c>
      <c r="J47" s="67">
        <v>39430</v>
      </c>
      <c r="K47" s="67">
        <v>72878.48</v>
      </c>
      <c r="L47" s="41"/>
      <c r="M47" s="41"/>
    </row>
    <row r="48" spans="1:13" ht="12.75">
      <c r="A48" s="5" t="s">
        <v>38</v>
      </c>
      <c r="B48" s="96">
        <v>2022</v>
      </c>
      <c r="C48" s="45">
        <v>194946.264</v>
      </c>
      <c r="D48" s="67">
        <v>3075</v>
      </c>
      <c r="E48" s="67">
        <v>47679</v>
      </c>
      <c r="F48" s="67">
        <v>2637</v>
      </c>
      <c r="G48" s="67">
        <v>0</v>
      </c>
      <c r="H48" s="67">
        <v>33488.7</v>
      </c>
      <c r="I48" s="67">
        <v>0</v>
      </c>
      <c r="J48" s="67">
        <v>23127</v>
      </c>
      <c r="K48" s="67">
        <v>84939.564</v>
      </c>
      <c r="L48" s="41"/>
      <c r="M48" s="41"/>
    </row>
    <row r="49" spans="1:13" ht="12.75">
      <c r="A49" s="5" t="s">
        <v>66</v>
      </c>
      <c r="B49" s="96">
        <v>2022</v>
      </c>
      <c r="C49" s="45">
        <v>218777.04</v>
      </c>
      <c r="D49" s="67">
        <v>0</v>
      </c>
      <c r="E49" s="67">
        <v>52810</v>
      </c>
      <c r="F49" s="67">
        <v>6266.16</v>
      </c>
      <c r="G49" s="67">
        <v>0</v>
      </c>
      <c r="H49" s="67">
        <v>45832.915</v>
      </c>
      <c r="I49" s="67">
        <v>0</v>
      </c>
      <c r="J49" s="67">
        <v>32052</v>
      </c>
      <c r="K49" s="67">
        <v>81815.965</v>
      </c>
      <c r="L49" s="41"/>
      <c r="M49" s="41"/>
    </row>
    <row r="50" spans="1:13" ht="12.75">
      <c r="A50" s="5" t="s">
        <v>67</v>
      </c>
      <c r="B50" s="96">
        <v>2022</v>
      </c>
      <c r="C50" s="45">
        <v>189427.115</v>
      </c>
      <c r="D50" s="67">
        <v>200</v>
      </c>
      <c r="E50" s="67">
        <v>43055.46</v>
      </c>
      <c r="F50" s="67">
        <v>1756</v>
      </c>
      <c r="G50" s="67">
        <v>0</v>
      </c>
      <c r="H50" s="67">
        <v>37693.559</v>
      </c>
      <c r="I50" s="67">
        <v>0</v>
      </c>
      <c r="J50" s="67">
        <v>25337.2</v>
      </c>
      <c r="K50" s="67">
        <v>81384.896</v>
      </c>
      <c r="L50" s="41"/>
      <c r="M50" s="41"/>
    </row>
    <row r="51" spans="1:13" ht="12.75">
      <c r="A51" s="5" t="s">
        <v>68</v>
      </c>
      <c r="B51" s="96">
        <v>2022</v>
      </c>
      <c r="C51" s="45">
        <v>180675.4</v>
      </c>
      <c r="D51" s="67">
        <v>1500</v>
      </c>
      <c r="E51" s="67">
        <v>52393.9</v>
      </c>
      <c r="F51" s="67">
        <v>2521</v>
      </c>
      <c r="G51" s="67">
        <v>0</v>
      </c>
      <c r="H51" s="67">
        <v>34282.5</v>
      </c>
      <c r="I51" s="67">
        <v>0</v>
      </c>
      <c r="J51" s="67">
        <v>14272</v>
      </c>
      <c r="K51" s="67">
        <v>75706</v>
      </c>
      <c r="L51" s="41"/>
      <c r="M51" s="41"/>
    </row>
    <row r="52" spans="1:13" ht="12.75">
      <c r="A52" s="5" t="s">
        <v>38</v>
      </c>
      <c r="B52" s="96">
        <v>2023</v>
      </c>
      <c r="C52" s="45">
        <v>198727.015</v>
      </c>
      <c r="D52" s="67">
        <v>1500</v>
      </c>
      <c r="E52" s="67">
        <v>43967.47</v>
      </c>
      <c r="F52" s="67">
        <v>3647.5</v>
      </c>
      <c r="G52" s="67">
        <v>0</v>
      </c>
      <c r="H52" s="67">
        <v>48684.959</v>
      </c>
      <c r="I52" s="67">
        <v>0</v>
      </c>
      <c r="J52" s="67">
        <v>22190</v>
      </c>
      <c r="K52" s="67">
        <v>78737.086</v>
      </c>
      <c r="L52" s="41"/>
      <c r="M52" s="41"/>
    </row>
    <row r="53" spans="1:11" ht="12.75">
      <c r="A53" s="5" t="s">
        <v>66</v>
      </c>
      <c r="B53" s="96">
        <v>2023</v>
      </c>
      <c r="C53" s="45">
        <v>182073.19</v>
      </c>
      <c r="D53" s="67">
        <v>270</v>
      </c>
      <c r="E53" s="67">
        <v>40754.34</v>
      </c>
      <c r="F53" s="67">
        <v>1917.46</v>
      </c>
      <c r="G53" s="67">
        <v>0</v>
      </c>
      <c r="H53" s="67">
        <v>44341.9</v>
      </c>
      <c r="I53" s="67">
        <v>0</v>
      </c>
      <c r="J53" s="67">
        <v>13464.11</v>
      </c>
      <c r="K53" s="67">
        <v>81325.38</v>
      </c>
    </row>
    <row r="54" spans="1:11" ht="12.75">
      <c r="A54" s="5" t="s">
        <v>67</v>
      </c>
      <c r="B54" s="96">
        <v>2023</v>
      </c>
      <c r="C54" s="45">
        <v>210061.2</v>
      </c>
      <c r="D54" s="67">
        <v>3993.95</v>
      </c>
      <c r="E54" s="67">
        <v>47676.66</v>
      </c>
      <c r="F54" s="67">
        <v>3490</v>
      </c>
      <c r="G54" s="67">
        <v>0</v>
      </c>
      <c r="H54" s="67">
        <v>28140.4</v>
      </c>
      <c r="I54" s="67">
        <v>0</v>
      </c>
      <c r="J54" s="67">
        <v>30195.729999999996</v>
      </c>
      <c r="K54" s="67">
        <v>96564.46</v>
      </c>
    </row>
    <row r="55" spans="1:11" ht="12.75">
      <c r="A55" s="5" t="s">
        <v>68</v>
      </c>
      <c r="B55" s="96">
        <v>2023</v>
      </c>
      <c r="C55" s="45">
        <v>181689.32</v>
      </c>
      <c r="D55" s="67">
        <v>373</v>
      </c>
      <c r="E55" s="67">
        <v>40187.61</v>
      </c>
      <c r="F55" s="67">
        <v>944</v>
      </c>
      <c r="G55" s="67">
        <v>0</v>
      </c>
      <c r="H55" s="67">
        <v>31569.64</v>
      </c>
      <c r="I55" s="67">
        <v>0</v>
      </c>
      <c r="J55" s="67">
        <v>16982.13</v>
      </c>
      <c r="K55" s="67">
        <v>91632.94</v>
      </c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41</v>
      </c>
      <c r="B1" s="10"/>
    </row>
    <row r="3" spans="1:10" ht="12.75">
      <c r="A3" s="22" t="s">
        <v>42</v>
      </c>
      <c r="B3" s="22"/>
      <c r="C3" s="22"/>
      <c r="D3" s="22"/>
      <c r="E3" s="22"/>
      <c r="F3" s="22"/>
      <c r="G3" s="22"/>
      <c r="H3" s="22"/>
      <c r="I3" s="23"/>
      <c r="J3" s="23"/>
    </row>
    <row r="4" ht="12.75">
      <c r="C4" s="24"/>
    </row>
    <row r="5" spans="1:10" ht="12.75">
      <c r="A5" s="18" t="s">
        <v>60</v>
      </c>
      <c r="B5" s="18"/>
      <c r="J5" s="25"/>
    </row>
    <row r="6" spans="1:10" ht="12.75">
      <c r="A6" s="18"/>
      <c r="B6" s="18"/>
      <c r="J6" s="25"/>
    </row>
    <row r="7" spans="1:11" ht="12.75">
      <c r="A7" s="84" t="s">
        <v>8</v>
      </c>
      <c r="B7" s="16"/>
      <c r="K7" s="4"/>
    </row>
    <row r="8" spans="1:11" ht="12.75" customHeight="1">
      <c r="A8" s="129" t="s">
        <v>0</v>
      </c>
      <c r="B8" s="135"/>
      <c r="C8" s="124" t="s">
        <v>1</v>
      </c>
      <c r="D8" s="126" t="s">
        <v>2</v>
      </c>
      <c r="E8" s="127"/>
      <c r="F8" s="127"/>
      <c r="G8" s="127"/>
      <c r="H8" s="127"/>
      <c r="I8" s="127"/>
      <c r="J8" s="127"/>
      <c r="K8" s="128"/>
    </row>
    <row r="9" spans="1:11" ht="33" customHeight="1">
      <c r="A9" s="136"/>
      <c r="B9" s="137"/>
      <c r="C9" s="134"/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8" t="s">
        <v>17</v>
      </c>
      <c r="J9" s="28" t="s">
        <v>18</v>
      </c>
      <c r="K9" s="28" t="s">
        <v>19</v>
      </c>
    </row>
    <row r="10" spans="1:11" ht="12.75">
      <c r="A10" s="6" t="s">
        <v>36</v>
      </c>
      <c r="B10" s="92">
        <v>2012</v>
      </c>
      <c r="C10" s="31">
        <f aca="true" t="shared" si="0" ref="C10:C19">D10+E10+F10+G10+H10+I10+J10+K10</f>
        <v>625278.60479</v>
      </c>
      <c r="D10" s="31">
        <v>24728.109</v>
      </c>
      <c r="E10" s="31">
        <v>53885.125</v>
      </c>
      <c r="F10" s="31">
        <v>23206.8355</v>
      </c>
      <c r="G10" s="31">
        <v>82291.5635</v>
      </c>
      <c r="H10" s="31">
        <v>241753.36647</v>
      </c>
      <c r="I10" s="31">
        <v>137485.91603</v>
      </c>
      <c r="J10" s="31">
        <v>55905.55816</v>
      </c>
      <c r="K10" s="31">
        <v>6022.13113</v>
      </c>
    </row>
    <row r="11" spans="1:11" ht="12.75">
      <c r="A11" s="5" t="s">
        <v>37</v>
      </c>
      <c r="B11" s="17">
        <v>2012</v>
      </c>
      <c r="C11" s="31">
        <f t="shared" si="0"/>
        <v>670726.08237</v>
      </c>
      <c r="D11" s="31">
        <v>48140.113</v>
      </c>
      <c r="E11" s="31">
        <v>67821.07</v>
      </c>
      <c r="F11" s="31">
        <v>18340.0683</v>
      </c>
      <c r="G11" s="31">
        <v>98338.59323</v>
      </c>
      <c r="H11" s="31">
        <v>231104.63391</v>
      </c>
      <c r="I11" s="31">
        <v>136815.09124</v>
      </c>
      <c r="J11" s="31">
        <v>63118.26515</v>
      </c>
      <c r="K11" s="31">
        <v>7048.24754</v>
      </c>
    </row>
    <row r="12" spans="1:11" ht="12.75">
      <c r="A12" s="5" t="s">
        <v>62</v>
      </c>
      <c r="B12" s="17">
        <v>2013</v>
      </c>
      <c r="C12" s="31">
        <f t="shared" si="0"/>
        <v>445279.8442800001</v>
      </c>
      <c r="D12" s="31">
        <v>31959.12993948061</v>
      </c>
      <c r="E12" s="31">
        <v>45024.871228794385</v>
      </c>
      <c r="F12" s="31">
        <v>12175.555672223894</v>
      </c>
      <c r="G12" s="31">
        <v>65284.76323068245</v>
      </c>
      <c r="H12" s="31">
        <v>153425.12853565149</v>
      </c>
      <c r="I12" s="31">
        <v>90828.43820123679</v>
      </c>
      <c r="J12" s="31">
        <v>41902.78567654049</v>
      </c>
      <c r="K12" s="31">
        <v>4679.17179538994</v>
      </c>
    </row>
    <row r="13" spans="1:11" ht="12.75">
      <c r="A13" s="5" t="s">
        <v>39</v>
      </c>
      <c r="B13" s="17">
        <v>2013</v>
      </c>
      <c r="C13" s="30">
        <f t="shared" si="0"/>
        <v>476686.89379</v>
      </c>
      <c r="D13" s="30">
        <v>3061</v>
      </c>
      <c r="E13" s="30">
        <v>36001.1</v>
      </c>
      <c r="F13" s="30">
        <v>18681.047</v>
      </c>
      <c r="G13" s="30">
        <v>81678.30750999998</v>
      </c>
      <c r="H13" s="30">
        <v>179707.50262</v>
      </c>
      <c r="I13" s="30">
        <v>134131.02866</v>
      </c>
      <c r="J13" s="30">
        <v>22191.908</v>
      </c>
      <c r="K13" s="30">
        <v>1235</v>
      </c>
    </row>
    <row r="14" spans="1:11" ht="12.75">
      <c r="A14" s="6" t="s">
        <v>36</v>
      </c>
      <c r="B14" s="92">
        <v>2013</v>
      </c>
      <c r="C14" s="30">
        <f t="shared" si="0"/>
        <v>375346.96976</v>
      </c>
      <c r="D14" s="30">
        <v>5770.704</v>
      </c>
      <c r="E14" s="30">
        <v>27032.344</v>
      </c>
      <c r="F14" s="30">
        <v>19359.8</v>
      </c>
      <c r="G14" s="30">
        <v>83226.90516</v>
      </c>
      <c r="H14" s="30">
        <v>152976.24881</v>
      </c>
      <c r="I14" s="30">
        <v>72225.03243</v>
      </c>
      <c r="J14" s="30">
        <v>14068.93536</v>
      </c>
      <c r="K14" s="30">
        <v>687</v>
      </c>
    </row>
    <row r="15" spans="1:11" ht="12.75">
      <c r="A15" s="5" t="s">
        <v>37</v>
      </c>
      <c r="B15" s="17">
        <v>2013</v>
      </c>
      <c r="C15" s="30">
        <f t="shared" si="0"/>
        <v>451111.91565</v>
      </c>
      <c r="D15" s="30">
        <v>14183.5</v>
      </c>
      <c r="E15" s="30">
        <v>61131.4</v>
      </c>
      <c r="F15" s="30">
        <v>9589.82955</v>
      </c>
      <c r="G15" s="30">
        <v>100764.86656000001</v>
      </c>
      <c r="H15" s="30">
        <v>184693.45687</v>
      </c>
      <c r="I15" s="30">
        <v>61942.25023</v>
      </c>
      <c r="J15" s="30">
        <v>18611.61244</v>
      </c>
      <c r="K15" s="30">
        <v>195</v>
      </c>
    </row>
    <row r="16" spans="1:11" ht="12.75">
      <c r="A16" s="5" t="s">
        <v>62</v>
      </c>
      <c r="B16" s="17">
        <v>2014</v>
      </c>
      <c r="C16" s="30">
        <f t="shared" si="0"/>
        <v>365262.395</v>
      </c>
      <c r="D16" s="30">
        <v>17007.8</v>
      </c>
      <c r="E16" s="30">
        <v>37884.65</v>
      </c>
      <c r="F16" s="30">
        <v>31892.1</v>
      </c>
      <c r="G16" s="30">
        <v>79231.595</v>
      </c>
      <c r="H16" s="30">
        <v>119740.626</v>
      </c>
      <c r="I16" s="30">
        <v>66195.89</v>
      </c>
      <c r="J16" s="30">
        <v>13309.734</v>
      </c>
      <c r="K16" s="30">
        <v>0</v>
      </c>
    </row>
    <row r="17" spans="1:11" ht="12" customHeight="1">
      <c r="A17" s="5" t="s">
        <v>39</v>
      </c>
      <c r="B17" s="17">
        <v>2014</v>
      </c>
      <c r="C17" s="30">
        <f t="shared" si="0"/>
        <v>426226.03194</v>
      </c>
      <c r="D17" s="30">
        <v>4886</v>
      </c>
      <c r="E17" s="30">
        <v>34659.5</v>
      </c>
      <c r="F17" s="30">
        <v>27194.7</v>
      </c>
      <c r="G17" s="30">
        <v>100314.754</v>
      </c>
      <c r="H17" s="30">
        <v>155826.23794</v>
      </c>
      <c r="I17" s="30">
        <v>94030.84</v>
      </c>
      <c r="J17" s="30">
        <v>6964</v>
      </c>
      <c r="K17" s="30">
        <v>2350</v>
      </c>
    </row>
    <row r="18" spans="1:11" ht="12" customHeight="1">
      <c r="A18" s="5" t="s">
        <v>36</v>
      </c>
      <c r="B18" s="17">
        <v>2014</v>
      </c>
      <c r="C18" s="30">
        <f t="shared" si="0"/>
        <v>874757.71</v>
      </c>
      <c r="D18" s="30">
        <v>9618</v>
      </c>
      <c r="E18" s="30">
        <v>142187</v>
      </c>
      <c r="F18" s="30">
        <v>55620.47</v>
      </c>
      <c r="G18" s="30">
        <v>164903.78</v>
      </c>
      <c r="H18" s="30">
        <v>232220.62</v>
      </c>
      <c r="I18" s="30">
        <v>240701.84</v>
      </c>
      <c r="J18" s="30">
        <v>16806</v>
      </c>
      <c r="K18" s="30">
        <v>12700</v>
      </c>
    </row>
    <row r="19" spans="1:11" ht="12" customHeight="1">
      <c r="A19" s="5" t="s">
        <v>37</v>
      </c>
      <c r="B19" s="17">
        <v>2014</v>
      </c>
      <c r="C19" s="30">
        <f t="shared" si="0"/>
        <v>280876.47206999996</v>
      </c>
      <c r="D19" s="30">
        <v>0</v>
      </c>
      <c r="E19" s="30">
        <v>2178.785</v>
      </c>
      <c r="F19" s="30">
        <v>5651.25</v>
      </c>
      <c r="G19" s="30">
        <v>41501.143</v>
      </c>
      <c r="H19" s="30">
        <v>104268.59439</v>
      </c>
      <c r="I19" s="30">
        <v>104875.59968</v>
      </c>
      <c r="J19" s="30">
        <v>20151.1</v>
      </c>
      <c r="K19" s="30">
        <v>2250</v>
      </c>
    </row>
    <row r="20" spans="1:11" ht="12" customHeight="1">
      <c r="A20" s="5" t="s">
        <v>62</v>
      </c>
      <c r="B20" s="17">
        <v>2015</v>
      </c>
      <c r="C20" s="30">
        <v>252222.57754000003</v>
      </c>
      <c r="D20" s="30">
        <v>1034</v>
      </c>
      <c r="E20" s="30">
        <v>1886</v>
      </c>
      <c r="F20" s="30">
        <v>6036.343</v>
      </c>
      <c r="G20" s="30">
        <v>36024.112</v>
      </c>
      <c r="H20" s="30">
        <v>95915.42154</v>
      </c>
      <c r="I20" s="30">
        <v>91117.801</v>
      </c>
      <c r="J20" s="30">
        <v>17128.9</v>
      </c>
      <c r="K20" s="30">
        <v>3080</v>
      </c>
    </row>
    <row r="21" spans="1:11" ht="12" customHeight="1">
      <c r="A21" s="5" t="s">
        <v>39</v>
      </c>
      <c r="B21" s="17">
        <v>2015</v>
      </c>
      <c r="C21" s="30">
        <v>240963.99</v>
      </c>
      <c r="D21" s="30">
        <v>656.647</v>
      </c>
      <c r="E21" s="30">
        <v>440.29</v>
      </c>
      <c r="F21" s="30">
        <v>4943.44</v>
      </c>
      <c r="G21" s="30">
        <v>37617.96</v>
      </c>
      <c r="H21" s="30">
        <v>90816.34</v>
      </c>
      <c r="I21" s="30">
        <v>87989</v>
      </c>
      <c r="J21" s="30">
        <v>15714.13</v>
      </c>
      <c r="K21" s="30">
        <v>2786.18</v>
      </c>
    </row>
    <row r="22" spans="1:12" ht="12" customHeight="1">
      <c r="A22" s="5" t="s">
        <v>36</v>
      </c>
      <c r="B22" s="17">
        <v>2015</v>
      </c>
      <c r="C22" s="30">
        <v>195189.48806</v>
      </c>
      <c r="D22" s="30">
        <v>425</v>
      </c>
      <c r="E22" s="30">
        <v>402</v>
      </c>
      <c r="F22" s="30">
        <v>4008.02</v>
      </c>
      <c r="G22" s="30">
        <v>28727.73</v>
      </c>
      <c r="H22" s="30">
        <v>85768.13806</v>
      </c>
      <c r="I22" s="30">
        <v>55952.6</v>
      </c>
      <c r="J22" s="30">
        <v>18464</v>
      </c>
      <c r="K22" s="30">
        <v>1442</v>
      </c>
      <c r="L22" s="41"/>
    </row>
    <row r="23" spans="1:14" ht="12.75">
      <c r="A23" s="55" t="s">
        <v>37</v>
      </c>
      <c r="B23" s="97">
        <v>2015</v>
      </c>
      <c r="C23" s="56">
        <f>D23+E23+F23+G23+H23+I23+J23+K23</f>
        <v>211193.87445</v>
      </c>
      <c r="D23" s="56">
        <v>50.2</v>
      </c>
      <c r="E23" s="56">
        <v>574</v>
      </c>
      <c r="F23" s="56">
        <v>5447.811</v>
      </c>
      <c r="G23" s="56">
        <v>40092.13845</v>
      </c>
      <c r="H23" s="56">
        <v>82256.808</v>
      </c>
      <c r="I23" s="56">
        <v>56271.917</v>
      </c>
      <c r="J23" s="56">
        <v>20761</v>
      </c>
      <c r="K23" s="56">
        <v>5740</v>
      </c>
      <c r="L23" s="58"/>
      <c r="M23" s="58"/>
      <c r="N23" s="58"/>
    </row>
    <row r="24" spans="1:14" ht="12.75">
      <c r="A24" s="65" t="s">
        <v>62</v>
      </c>
      <c r="B24" s="98">
        <v>2016</v>
      </c>
      <c r="C24" s="66">
        <v>183980.31</v>
      </c>
      <c r="D24" s="66">
        <v>104</v>
      </c>
      <c r="E24" s="66">
        <v>472.9</v>
      </c>
      <c r="F24" s="66">
        <v>2546.6</v>
      </c>
      <c r="G24" s="66">
        <v>32534.76</v>
      </c>
      <c r="H24" s="66">
        <v>66274.1</v>
      </c>
      <c r="I24" s="66">
        <v>63180.93</v>
      </c>
      <c r="J24" s="66">
        <v>14405</v>
      </c>
      <c r="K24" s="66">
        <v>4462</v>
      </c>
      <c r="L24" s="58"/>
      <c r="M24" s="58"/>
      <c r="N24" s="58"/>
    </row>
    <row r="25" spans="1:11" ht="12.75">
      <c r="A25" s="65" t="s">
        <v>39</v>
      </c>
      <c r="B25" s="98">
        <v>2016</v>
      </c>
      <c r="C25" s="66">
        <f>SUM(D25:K25)</f>
        <v>267518.4734</v>
      </c>
      <c r="D25" s="66">
        <v>30</v>
      </c>
      <c r="E25" s="66">
        <v>459.92</v>
      </c>
      <c r="F25" s="66">
        <v>5755.77</v>
      </c>
      <c r="G25" s="66">
        <v>43603.79</v>
      </c>
      <c r="H25" s="66">
        <v>85896.59</v>
      </c>
      <c r="I25" s="66">
        <v>101358.4034</v>
      </c>
      <c r="J25" s="66">
        <v>13249</v>
      </c>
      <c r="K25" s="66">
        <v>17165</v>
      </c>
    </row>
    <row r="26" spans="1:13" ht="12.75">
      <c r="A26" s="65" t="s">
        <v>36</v>
      </c>
      <c r="B26" s="98">
        <v>2016</v>
      </c>
      <c r="C26" s="66">
        <f>SUM(D26:K26)</f>
        <v>260513.6</v>
      </c>
      <c r="D26" s="66">
        <v>55</v>
      </c>
      <c r="E26" s="66">
        <v>252</v>
      </c>
      <c r="F26" s="66">
        <v>3845.08</v>
      </c>
      <c r="G26" s="66">
        <v>43530.07</v>
      </c>
      <c r="H26" s="66">
        <v>95330.27</v>
      </c>
      <c r="I26" s="66">
        <v>90757.18</v>
      </c>
      <c r="J26" s="66">
        <v>12461</v>
      </c>
      <c r="K26" s="66">
        <v>14283</v>
      </c>
      <c r="L26" s="85"/>
      <c r="M26" s="86"/>
    </row>
    <row r="27" spans="1:13" ht="12.75">
      <c r="A27" s="65" t="s">
        <v>37</v>
      </c>
      <c r="B27" s="98">
        <v>2016</v>
      </c>
      <c r="C27" s="66">
        <f>SUM(D27:K27)</f>
        <v>228014.293</v>
      </c>
      <c r="D27" s="66">
        <v>20</v>
      </c>
      <c r="E27" s="66">
        <v>146</v>
      </c>
      <c r="F27" s="66">
        <v>3983.3709999999996</v>
      </c>
      <c r="G27" s="66">
        <v>47885.44</v>
      </c>
      <c r="H27" s="66">
        <v>85481.662</v>
      </c>
      <c r="I27" s="66">
        <v>76892.82</v>
      </c>
      <c r="J27" s="66">
        <v>7069</v>
      </c>
      <c r="K27" s="66">
        <v>6536</v>
      </c>
      <c r="L27" s="85"/>
      <c r="M27" s="86"/>
    </row>
    <row r="28" spans="1:13" ht="12.75">
      <c r="A28" s="65" t="s">
        <v>62</v>
      </c>
      <c r="B28" s="98">
        <v>2017</v>
      </c>
      <c r="C28" s="66">
        <v>167189.10199999998</v>
      </c>
      <c r="D28" s="66">
        <v>15</v>
      </c>
      <c r="E28" s="66">
        <v>634</v>
      </c>
      <c r="F28" s="66">
        <v>2531.2</v>
      </c>
      <c r="G28" s="66">
        <v>28556.492000000002</v>
      </c>
      <c r="H28" s="66">
        <v>66446.22</v>
      </c>
      <c r="I28" s="66">
        <v>53885.19</v>
      </c>
      <c r="J28" s="66">
        <v>15121</v>
      </c>
      <c r="K28" s="66">
        <v>0</v>
      </c>
      <c r="L28" s="85"/>
      <c r="M28" s="86"/>
    </row>
    <row r="29" spans="1:13" ht="12.75">
      <c r="A29" s="65" t="s">
        <v>39</v>
      </c>
      <c r="B29" s="98">
        <v>2017</v>
      </c>
      <c r="C29" s="66">
        <v>276045.308</v>
      </c>
      <c r="D29" s="66">
        <v>55</v>
      </c>
      <c r="E29" s="66">
        <v>673.8</v>
      </c>
      <c r="F29" s="66">
        <v>3076.25</v>
      </c>
      <c r="G29" s="66">
        <v>35988.678</v>
      </c>
      <c r="H29" s="66">
        <v>93342.27</v>
      </c>
      <c r="I29" s="66">
        <v>91194.05</v>
      </c>
      <c r="J29" s="66">
        <v>34407.26</v>
      </c>
      <c r="K29" s="66">
        <v>17308</v>
      </c>
      <c r="L29" s="85"/>
      <c r="M29" s="86"/>
    </row>
    <row r="30" spans="1:13" ht="12.75">
      <c r="A30" s="65" t="s">
        <v>36</v>
      </c>
      <c r="B30" s="98">
        <v>2017</v>
      </c>
      <c r="C30" s="66">
        <v>229230.266</v>
      </c>
      <c r="D30" s="66">
        <v>415</v>
      </c>
      <c r="E30" s="66">
        <v>472.62</v>
      </c>
      <c r="F30" s="66">
        <v>4979.73</v>
      </c>
      <c r="G30" s="66">
        <v>34122.168</v>
      </c>
      <c r="H30" s="66">
        <v>92788.778</v>
      </c>
      <c r="I30" s="66">
        <v>69564.97</v>
      </c>
      <c r="J30" s="66">
        <v>16337</v>
      </c>
      <c r="K30" s="66">
        <v>10550</v>
      </c>
      <c r="L30" s="85"/>
      <c r="M30" s="86"/>
    </row>
    <row r="31" spans="3:13" ht="12.75">
      <c r="C31" s="57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11:13" ht="12.75"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B1">
      <pane ySplit="9" topLeftCell="A45" activePane="bottomLeft" state="frozen"/>
      <selection pane="topLeft" activeCell="A1" sqref="A1"/>
      <selection pane="bottomLeft" activeCell="O5" sqref="O5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3" width="13.375" style="0" customWidth="1"/>
    <col min="4" max="12" width="11.75390625" style="0" customWidth="1"/>
  </cols>
  <sheetData>
    <row r="1" spans="1:2" ht="12.75">
      <c r="A1" s="10" t="s">
        <v>41</v>
      </c>
      <c r="B1" s="10"/>
    </row>
    <row r="2" s="86" customFormat="1" ht="12.75" customHeight="1"/>
    <row r="3" spans="1:12" s="86" customFormat="1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87"/>
      <c r="J3" s="87"/>
      <c r="K3" s="87"/>
      <c r="L3" s="87"/>
    </row>
    <row r="4" s="86" customFormat="1" ht="12.75" customHeight="1">
      <c r="D4" s="24"/>
    </row>
    <row r="5" spans="1:2" s="86" customFormat="1" ht="12.75" customHeight="1">
      <c r="A5" s="18" t="s">
        <v>61</v>
      </c>
      <c r="B5" s="18"/>
    </row>
    <row r="6" spans="1:2" s="86" customFormat="1" ht="12.75" customHeight="1">
      <c r="A6" s="18"/>
      <c r="B6" s="18"/>
    </row>
    <row r="7" spans="1:12" s="86" customFormat="1" ht="12.75" customHeight="1">
      <c r="A7" s="84" t="s">
        <v>40</v>
      </c>
      <c r="B7" s="8"/>
      <c r="L7" s="3"/>
    </row>
    <row r="8" spans="1:12" s="86" customFormat="1" ht="12.75" customHeight="1">
      <c r="A8" s="117" t="s">
        <v>0</v>
      </c>
      <c r="B8" s="118"/>
      <c r="C8" s="115" t="s">
        <v>9</v>
      </c>
      <c r="D8" s="121" t="s">
        <v>2</v>
      </c>
      <c r="E8" s="122"/>
      <c r="F8" s="122"/>
      <c r="G8" s="122"/>
      <c r="H8" s="122"/>
      <c r="I8" s="122"/>
      <c r="J8" s="122"/>
      <c r="K8" s="122"/>
      <c r="L8" s="123"/>
    </row>
    <row r="9" spans="1:12" s="86" customFormat="1" ht="45" customHeight="1">
      <c r="A9" s="119"/>
      <c r="B9" s="120"/>
      <c r="C9" s="116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1" t="s">
        <v>7</v>
      </c>
    </row>
    <row r="10" spans="1:12" s="86" customFormat="1" ht="12.75" customHeight="1">
      <c r="A10" s="5" t="s">
        <v>34</v>
      </c>
      <c r="B10" s="17">
        <v>2006</v>
      </c>
      <c r="C10" s="90">
        <v>0.3111</v>
      </c>
      <c r="D10" s="42">
        <v>0.2647</v>
      </c>
      <c r="E10" s="42">
        <v>0.2728</v>
      </c>
      <c r="F10" s="42">
        <v>0.2306</v>
      </c>
      <c r="G10" s="42">
        <v>0.2666</v>
      </c>
      <c r="H10" s="42">
        <v>0.2877</v>
      </c>
      <c r="I10" s="42">
        <v>0.257</v>
      </c>
      <c r="J10" s="42">
        <v>0.2508</v>
      </c>
      <c r="K10" s="42">
        <v>0.288</v>
      </c>
      <c r="L10" s="42">
        <v>0.2959</v>
      </c>
    </row>
    <row r="11" spans="1:12" s="86" customFormat="1" ht="12.75" customHeight="1">
      <c r="A11" s="5" t="s">
        <v>35</v>
      </c>
      <c r="B11" s="17">
        <v>2006</v>
      </c>
      <c r="C11" s="90">
        <v>0.2486</v>
      </c>
      <c r="D11" s="42">
        <v>0.2637</v>
      </c>
      <c r="E11" s="42">
        <v>0.2728</v>
      </c>
      <c r="F11" s="42">
        <v>0.2133</v>
      </c>
      <c r="G11" s="42">
        <v>0.263</v>
      </c>
      <c r="H11" s="42">
        <v>0.2805</v>
      </c>
      <c r="I11" s="42">
        <v>0.2521</v>
      </c>
      <c r="J11" s="42">
        <v>0.2457</v>
      </c>
      <c r="K11" s="42">
        <v>0.2805</v>
      </c>
      <c r="L11" s="42">
        <v>0.2821</v>
      </c>
    </row>
    <row r="12" spans="1:12" s="86" customFormat="1" ht="12.75" customHeight="1">
      <c r="A12" s="5" t="s">
        <v>34</v>
      </c>
      <c r="B12" s="17">
        <v>2007</v>
      </c>
      <c r="C12" s="90">
        <v>0.2577</v>
      </c>
      <c r="D12" s="42">
        <v>0.2663</v>
      </c>
      <c r="E12" s="42">
        <v>0.2712</v>
      </c>
      <c r="F12" s="42">
        <v>0.2397</v>
      </c>
      <c r="G12" s="42">
        <v>0.263</v>
      </c>
      <c r="H12" s="42">
        <v>0.2816</v>
      </c>
      <c r="I12" s="42">
        <v>0.2497</v>
      </c>
      <c r="J12" s="42">
        <v>0.2246</v>
      </c>
      <c r="K12" s="42">
        <v>0.2816</v>
      </c>
      <c r="L12" s="42">
        <v>0.2721</v>
      </c>
    </row>
    <row r="13" spans="1:12" s="86" customFormat="1" ht="12.75" customHeight="1">
      <c r="A13" s="5" t="s">
        <v>35</v>
      </c>
      <c r="B13" s="17">
        <v>2007</v>
      </c>
      <c r="C13" s="90">
        <v>0.258</v>
      </c>
      <c r="D13" s="42">
        <v>0.2621</v>
      </c>
      <c r="E13" s="42">
        <v>0.2737</v>
      </c>
      <c r="F13" s="42">
        <v>0.2466</v>
      </c>
      <c r="G13" s="42">
        <v>0.29</v>
      </c>
      <c r="H13" s="42">
        <v>0.2809</v>
      </c>
      <c r="I13" s="42">
        <v>0.2502</v>
      </c>
      <c r="J13" s="42">
        <v>0.2288</v>
      </c>
      <c r="K13" s="42">
        <v>0.2809</v>
      </c>
      <c r="L13" s="42">
        <v>0.2769</v>
      </c>
    </row>
    <row r="14" spans="1:12" s="86" customFormat="1" ht="12.75" customHeight="1">
      <c r="A14" s="5" t="s">
        <v>34</v>
      </c>
      <c r="B14" s="17">
        <v>2008</v>
      </c>
      <c r="C14" s="90">
        <v>0.2716</v>
      </c>
      <c r="D14" s="42">
        <v>0.268</v>
      </c>
      <c r="E14" s="42">
        <v>0.2666</v>
      </c>
      <c r="F14" s="42">
        <v>0.2655</v>
      </c>
      <c r="G14" s="42">
        <v>0.23</v>
      </c>
      <c r="H14" s="42">
        <v>0.274</v>
      </c>
      <c r="I14" s="42">
        <v>0.2395</v>
      </c>
      <c r="J14" s="42">
        <v>0.2479</v>
      </c>
      <c r="K14" s="42">
        <v>0.274</v>
      </c>
      <c r="L14" s="42">
        <v>0.2914</v>
      </c>
    </row>
    <row r="15" spans="1:12" s="86" customFormat="1" ht="12.75" customHeight="1">
      <c r="A15" s="5" t="s">
        <v>35</v>
      </c>
      <c r="B15" s="17">
        <v>2008</v>
      </c>
      <c r="C15" s="90">
        <v>0.2799</v>
      </c>
      <c r="D15" s="42">
        <v>0.2589</v>
      </c>
      <c r="E15" s="42">
        <v>0.2771</v>
      </c>
      <c r="F15" s="42">
        <v>0.2685</v>
      </c>
      <c r="G15" s="42">
        <v>0.23</v>
      </c>
      <c r="H15" s="42">
        <v>0.2771</v>
      </c>
      <c r="I15" s="42">
        <v>0.2715</v>
      </c>
      <c r="J15" s="42">
        <v>0.2449</v>
      </c>
      <c r="K15" s="42">
        <v>0.2805</v>
      </c>
      <c r="L15" s="42">
        <v>0.3253</v>
      </c>
    </row>
    <row r="16" spans="1:12" s="86" customFormat="1" ht="12.75" customHeight="1">
      <c r="A16" s="5" t="s">
        <v>34</v>
      </c>
      <c r="B16" s="17">
        <v>2009</v>
      </c>
      <c r="C16" s="90">
        <v>0.2898</v>
      </c>
      <c r="D16" s="42">
        <v>0.2973</v>
      </c>
      <c r="E16" s="42">
        <v>0.2803</v>
      </c>
      <c r="F16" s="42">
        <v>0.2623</v>
      </c>
      <c r="G16" s="42">
        <v>0.23</v>
      </c>
      <c r="H16" s="42">
        <v>0.2907</v>
      </c>
      <c r="I16" s="42">
        <v>0.2876</v>
      </c>
      <c r="J16" s="42">
        <v>0.2513</v>
      </c>
      <c r="K16" s="42">
        <v>0.3071</v>
      </c>
      <c r="L16" s="42">
        <v>0.355</v>
      </c>
    </row>
    <row r="17" spans="1:12" s="86" customFormat="1" ht="12.75" customHeight="1">
      <c r="A17" s="5" t="s">
        <v>35</v>
      </c>
      <c r="B17" s="17">
        <v>2009</v>
      </c>
      <c r="C17" s="90">
        <v>0.2954</v>
      </c>
      <c r="D17" s="42">
        <v>0.3</v>
      </c>
      <c r="E17" s="42">
        <v>0.2917</v>
      </c>
      <c r="F17" s="42">
        <v>0.2721</v>
      </c>
      <c r="G17" s="42">
        <v>0.23</v>
      </c>
      <c r="H17" s="42">
        <v>0.3058</v>
      </c>
      <c r="I17" s="42">
        <v>0.2688</v>
      </c>
      <c r="J17" s="42">
        <v>0.258</v>
      </c>
      <c r="K17" s="42">
        <v>0.2823</v>
      </c>
      <c r="L17" s="42">
        <v>0.301</v>
      </c>
    </row>
    <row r="18" spans="1:12" s="86" customFormat="1" ht="12.75" customHeight="1">
      <c r="A18" s="5" t="s">
        <v>34</v>
      </c>
      <c r="B18" s="17">
        <v>2010</v>
      </c>
      <c r="C18" s="90">
        <v>0.2843</v>
      </c>
      <c r="D18" s="42">
        <v>0.2681</v>
      </c>
      <c r="E18" s="42">
        <v>0.2852</v>
      </c>
      <c r="F18" s="42">
        <v>0.2777</v>
      </c>
      <c r="G18" s="42">
        <v>0.22</v>
      </c>
      <c r="H18" s="42">
        <v>0.3214</v>
      </c>
      <c r="I18" s="42">
        <v>0.2705</v>
      </c>
      <c r="J18" s="42">
        <v>0.2313</v>
      </c>
      <c r="K18" s="42">
        <v>0.2721</v>
      </c>
      <c r="L18" s="42">
        <v>0.2953</v>
      </c>
    </row>
    <row r="19" spans="1:12" s="86" customFormat="1" ht="12.75" customHeight="1">
      <c r="A19" s="5" t="s">
        <v>35</v>
      </c>
      <c r="B19" s="17">
        <v>2010</v>
      </c>
      <c r="C19" s="90">
        <v>0.3018</v>
      </c>
      <c r="D19" s="42">
        <v>0.3025</v>
      </c>
      <c r="E19" s="42">
        <v>0.2895</v>
      </c>
      <c r="F19" s="42">
        <v>0.2771</v>
      </c>
      <c r="G19" s="32" t="s">
        <v>33</v>
      </c>
      <c r="H19" s="42">
        <v>0.2956</v>
      </c>
      <c r="I19" s="42">
        <v>0.2775</v>
      </c>
      <c r="J19" s="42">
        <v>0.2495</v>
      </c>
      <c r="K19" s="42">
        <v>0.3085</v>
      </c>
      <c r="L19" s="42">
        <v>0.2892</v>
      </c>
    </row>
    <row r="20" spans="1:12" s="86" customFormat="1" ht="12.75" customHeight="1">
      <c r="A20" s="5" t="s">
        <v>34</v>
      </c>
      <c r="B20" s="17">
        <v>2011</v>
      </c>
      <c r="C20" s="90">
        <v>0.2881</v>
      </c>
      <c r="D20" s="42">
        <v>0.3015</v>
      </c>
      <c r="E20" s="42">
        <v>0.2866</v>
      </c>
      <c r="F20" s="42">
        <v>0.2557</v>
      </c>
      <c r="G20" s="32" t="s">
        <v>33</v>
      </c>
      <c r="H20" s="42">
        <v>0.3019</v>
      </c>
      <c r="I20" s="42">
        <v>0.2753</v>
      </c>
      <c r="J20" s="42">
        <v>0.2561</v>
      </c>
      <c r="K20" s="42">
        <v>0.3118</v>
      </c>
      <c r="L20" s="42">
        <v>0.3004</v>
      </c>
    </row>
    <row r="21" spans="1:12" s="86" customFormat="1" ht="12.75" customHeight="1">
      <c r="A21" s="5" t="s">
        <v>35</v>
      </c>
      <c r="B21" s="17">
        <v>2011</v>
      </c>
      <c r="C21" s="90">
        <v>0.2889</v>
      </c>
      <c r="D21" s="42">
        <v>0.2975</v>
      </c>
      <c r="E21" s="42">
        <v>0.2874</v>
      </c>
      <c r="F21" s="42">
        <v>0.266</v>
      </c>
      <c r="G21" s="32" t="s">
        <v>33</v>
      </c>
      <c r="H21" s="42">
        <v>0.2985</v>
      </c>
      <c r="I21" s="42">
        <v>0.2643</v>
      </c>
      <c r="J21" s="42">
        <v>0.2432</v>
      </c>
      <c r="K21" s="42">
        <v>0.2985</v>
      </c>
      <c r="L21" s="42">
        <v>0.2994</v>
      </c>
    </row>
    <row r="22" spans="1:12" s="86" customFormat="1" ht="12.75" customHeight="1">
      <c r="A22" s="5" t="s">
        <v>34</v>
      </c>
      <c r="B22" s="17">
        <v>2012</v>
      </c>
      <c r="C22" s="90">
        <v>0.277</v>
      </c>
      <c r="D22" s="91">
        <v>0.3013</v>
      </c>
      <c r="E22" s="91">
        <v>0.2733</v>
      </c>
      <c r="F22" s="91">
        <v>0.2548</v>
      </c>
      <c r="G22" s="32" t="s">
        <v>33</v>
      </c>
      <c r="H22" s="91">
        <v>0.2929</v>
      </c>
      <c r="I22" s="91">
        <v>0.2186</v>
      </c>
      <c r="J22" s="91">
        <v>0.252</v>
      </c>
      <c r="K22" s="91">
        <v>0.2966</v>
      </c>
      <c r="L22" s="91">
        <v>0.3267</v>
      </c>
    </row>
    <row r="23" spans="1:12" s="86" customFormat="1" ht="12.75" customHeight="1">
      <c r="A23" s="6" t="s">
        <v>36</v>
      </c>
      <c r="B23" s="92">
        <v>2012</v>
      </c>
      <c r="C23" s="91">
        <v>0.284</v>
      </c>
      <c r="D23" s="91">
        <v>0.3</v>
      </c>
      <c r="E23" s="91">
        <v>0.279</v>
      </c>
      <c r="F23" s="91">
        <v>0.261</v>
      </c>
      <c r="G23" s="32" t="s">
        <v>33</v>
      </c>
      <c r="H23" s="91">
        <v>0.283</v>
      </c>
      <c r="I23" s="91">
        <v>0.281</v>
      </c>
      <c r="J23" s="91">
        <v>0.25</v>
      </c>
      <c r="K23" s="91">
        <v>0.301</v>
      </c>
      <c r="L23" s="91">
        <v>0.312</v>
      </c>
    </row>
    <row r="24" spans="1:12" s="86" customFormat="1" ht="12.75" customHeight="1">
      <c r="A24" s="5" t="s">
        <v>37</v>
      </c>
      <c r="B24" s="17">
        <v>2012</v>
      </c>
      <c r="C24" s="91">
        <v>0.291</v>
      </c>
      <c r="D24" s="91">
        <v>0.311</v>
      </c>
      <c r="E24" s="91">
        <v>0.283</v>
      </c>
      <c r="F24" s="91">
        <v>0.268</v>
      </c>
      <c r="G24" s="32" t="s">
        <v>33</v>
      </c>
      <c r="H24" s="91">
        <v>0.286</v>
      </c>
      <c r="I24" s="91">
        <v>0.287</v>
      </c>
      <c r="J24" s="91">
        <v>0.26</v>
      </c>
      <c r="K24" s="91">
        <v>0.296</v>
      </c>
      <c r="L24" s="91">
        <v>0.337</v>
      </c>
    </row>
    <row r="25" spans="1:12" s="86" customFormat="1" ht="12.75" customHeight="1">
      <c r="A25" s="5" t="s">
        <v>38</v>
      </c>
      <c r="B25" s="17">
        <v>2013</v>
      </c>
      <c r="C25" s="91">
        <v>0.282064467033004</v>
      </c>
      <c r="D25" s="91">
        <v>0.288133518342975</v>
      </c>
      <c r="E25" s="91">
        <v>0.274598552554632</v>
      </c>
      <c r="F25" s="91">
        <v>0.260962554355389</v>
      </c>
      <c r="G25" s="32" t="s">
        <v>33</v>
      </c>
      <c r="H25" s="91">
        <v>0.277008750146897</v>
      </c>
      <c r="I25" s="91">
        <v>0.27698906489479</v>
      </c>
      <c r="J25" s="91">
        <v>0.250010255169617</v>
      </c>
      <c r="K25" s="91">
        <v>0.277344767816793</v>
      </c>
      <c r="L25" s="91">
        <v>0.33491953220184</v>
      </c>
    </row>
    <row r="26" spans="1:12" s="86" customFormat="1" ht="12.75" customHeight="1">
      <c r="A26" s="5" t="s">
        <v>39</v>
      </c>
      <c r="B26" s="17">
        <v>2013</v>
      </c>
      <c r="C26" s="91">
        <v>0.315</v>
      </c>
      <c r="D26" s="91">
        <v>0.303</v>
      </c>
      <c r="E26" s="91">
        <v>0.2769</v>
      </c>
      <c r="F26" s="91">
        <v>0.2697</v>
      </c>
      <c r="G26" s="15" t="s">
        <v>33</v>
      </c>
      <c r="H26" s="91">
        <v>0.3224</v>
      </c>
      <c r="I26" s="91">
        <v>0.2915</v>
      </c>
      <c r="J26" s="91">
        <v>0.2552</v>
      </c>
      <c r="K26" s="91">
        <v>0.2779</v>
      </c>
      <c r="L26" s="91">
        <v>0.4352</v>
      </c>
    </row>
    <row r="27" spans="1:12" s="86" customFormat="1" ht="12.75" customHeight="1">
      <c r="A27" s="5" t="s">
        <v>36</v>
      </c>
      <c r="B27" s="17">
        <v>2013</v>
      </c>
      <c r="C27" s="91">
        <v>0.278</v>
      </c>
      <c r="D27" s="91">
        <v>0.2939</v>
      </c>
      <c r="E27" s="91">
        <v>0.2601</v>
      </c>
      <c r="F27" s="91">
        <v>0.2567</v>
      </c>
      <c r="G27" s="15" t="s">
        <v>33</v>
      </c>
      <c r="H27" s="91">
        <v>0.2984</v>
      </c>
      <c r="I27" s="91">
        <v>0.2946</v>
      </c>
      <c r="J27" s="91">
        <v>0.208</v>
      </c>
      <c r="K27" s="91">
        <v>0.3921</v>
      </c>
      <c r="L27" s="91">
        <v>0.2729</v>
      </c>
    </row>
    <row r="28" spans="1:12" s="86" customFormat="1" ht="12.75" customHeight="1">
      <c r="A28" s="5" t="s">
        <v>37</v>
      </c>
      <c r="B28" s="17">
        <v>2013</v>
      </c>
      <c r="C28" s="91">
        <v>0.2731</v>
      </c>
      <c r="D28" s="91">
        <v>0.2918</v>
      </c>
      <c r="E28" s="91">
        <v>0.2579</v>
      </c>
      <c r="F28" s="91">
        <v>0.2569</v>
      </c>
      <c r="G28" s="15" t="s">
        <v>33</v>
      </c>
      <c r="H28" s="91">
        <v>0.2796</v>
      </c>
      <c r="I28" s="91">
        <v>0.27</v>
      </c>
      <c r="J28" s="91">
        <v>0.2507</v>
      </c>
      <c r="K28" s="91">
        <v>0.3473</v>
      </c>
      <c r="L28" s="91">
        <v>0.2874</v>
      </c>
    </row>
    <row r="29" spans="1:12" s="86" customFormat="1" ht="12.75" customHeight="1">
      <c r="A29" s="5" t="s">
        <v>38</v>
      </c>
      <c r="B29" s="17">
        <v>2014</v>
      </c>
      <c r="C29" s="91">
        <v>0.26</v>
      </c>
      <c r="D29" s="91">
        <v>0.2999</v>
      </c>
      <c r="E29" s="91">
        <v>0.246125470357939</v>
      </c>
      <c r="F29" s="91">
        <v>0.255361091891457</v>
      </c>
      <c r="G29" s="15" t="s">
        <v>33</v>
      </c>
      <c r="H29" s="91">
        <v>0.270881652237417</v>
      </c>
      <c r="I29" s="91">
        <v>0.271988328769756</v>
      </c>
      <c r="J29" s="91">
        <v>0.224959416297572</v>
      </c>
      <c r="K29" s="91">
        <v>0.290350206634256</v>
      </c>
      <c r="L29" s="91">
        <v>0.269479268731768</v>
      </c>
    </row>
    <row r="30" spans="1:12" s="86" customFormat="1" ht="12.75" customHeight="1">
      <c r="A30" s="63" t="s">
        <v>39</v>
      </c>
      <c r="B30" s="96">
        <v>2014</v>
      </c>
      <c r="C30" s="61">
        <v>0.2648</v>
      </c>
      <c r="D30" s="61">
        <v>0.2876</v>
      </c>
      <c r="E30" s="61">
        <v>0.2521</v>
      </c>
      <c r="F30" s="61">
        <v>0.2637</v>
      </c>
      <c r="G30" s="64" t="s">
        <v>33</v>
      </c>
      <c r="H30" s="61">
        <v>0.2722</v>
      </c>
      <c r="I30" s="61">
        <v>0.2765</v>
      </c>
      <c r="J30" s="61">
        <v>0.241</v>
      </c>
      <c r="K30" s="61">
        <v>0.2959</v>
      </c>
      <c r="L30" s="61">
        <v>0.283</v>
      </c>
    </row>
    <row r="31" spans="1:12" s="86" customFormat="1" ht="12.75" customHeight="1">
      <c r="A31" s="63" t="s">
        <v>36</v>
      </c>
      <c r="B31" s="96">
        <v>2014</v>
      </c>
      <c r="C31" s="61">
        <v>0.2707</v>
      </c>
      <c r="D31" s="61">
        <v>0.2897</v>
      </c>
      <c r="E31" s="61">
        <v>0.2594</v>
      </c>
      <c r="F31" s="61">
        <v>0.2644</v>
      </c>
      <c r="G31" s="64" t="s">
        <v>33</v>
      </c>
      <c r="H31" s="61">
        <v>0.2754</v>
      </c>
      <c r="I31" s="61">
        <v>0.2315</v>
      </c>
      <c r="J31" s="61">
        <v>0.2361</v>
      </c>
      <c r="K31" s="61">
        <v>0.3123</v>
      </c>
      <c r="L31" s="61">
        <v>0.2935</v>
      </c>
    </row>
    <row r="32" spans="1:12" s="86" customFormat="1" ht="12.75" customHeight="1">
      <c r="A32" s="63" t="s">
        <v>37</v>
      </c>
      <c r="B32" s="96">
        <v>2014</v>
      </c>
      <c r="C32" s="59">
        <v>0.2563</v>
      </c>
      <c r="D32" s="61">
        <v>0.2903</v>
      </c>
      <c r="E32" s="61">
        <v>0.25739999999999996</v>
      </c>
      <c r="F32" s="61">
        <v>0.2521</v>
      </c>
      <c r="G32" s="88" t="s">
        <v>33</v>
      </c>
      <c r="H32" s="61">
        <v>0.2438</v>
      </c>
      <c r="I32" s="61">
        <v>0.255</v>
      </c>
      <c r="J32" s="61">
        <v>0.2395</v>
      </c>
      <c r="K32" s="61">
        <v>0.2655</v>
      </c>
      <c r="L32" s="61">
        <v>0.2865</v>
      </c>
    </row>
    <row r="33" spans="1:12" s="86" customFormat="1" ht="12.75" customHeight="1">
      <c r="A33" s="63" t="s">
        <v>38</v>
      </c>
      <c r="B33" s="96">
        <v>2015</v>
      </c>
      <c r="C33" s="59">
        <v>0.2698</v>
      </c>
      <c r="D33" s="59">
        <v>0.3129</v>
      </c>
      <c r="E33" s="59">
        <v>0.2691</v>
      </c>
      <c r="F33" s="59">
        <v>0.2607</v>
      </c>
      <c r="G33" s="64" t="s">
        <v>33</v>
      </c>
      <c r="H33" s="59">
        <v>0.263</v>
      </c>
      <c r="I33" s="59">
        <v>0.218</v>
      </c>
      <c r="J33" s="59">
        <v>0.2427</v>
      </c>
      <c r="K33" s="59">
        <v>0.2611</v>
      </c>
      <c r="L33" s="59">
        <v>0.2997</v>
      </c>
    </row>
    <row r="34" spans="1:12" s="86" customFormat="1" ht="12.75" customHeight="1">
      <c r="A34" s="63" t="s">
        <v>39</v>
      </c>
      <c r="B34" s="96">
        <v>2015</v>
      </c>
      <c r="C34" s="59">
        <v>0.2723</v>
      </c>
      <c r="D34" s="59">
        <v>0.2948</v>
      </c>
      <c r="E34" s="59">
        <v>0.2712</v>
      </c>
      <c r="F34" s="59">
        <v>0.2664</v>
      </c>
      <c r="G34" s="64" t="s">
        <v>33</v>
      </c>
      <c r="H34" s="59">
        <v>0.2661</v>
      </c>
      <c r="I34" s="59">
        <v>0.2884</v>
      </c>
      <c r="J34" s="59">
        <v>0.2376</v>
      </c>
      <c r="K34" s="59">
        <v>0.2626</v>
      </c>
      <c r="L34" s="59">
        <v>0.2999</v>
      </c>
    </row>
    <row r="35" spans="1:12" s="86" customFormat="1" ht="12.75" customHeight="1">
      <c r="A35" s="63" t="s">
        <v>36</v>
      </c>
      <c r="B35" s="96">
        <v>2015</v>
      </c>
      <c r="C35" s="59">
        <v>0.2773</v>
      </c>
      <c r="D35" s="59">
        <v>0.295</v>
      </c>
      <c r="E35" s="59">
        <v>0.2758</v>
      </c>
      <c r="F35" s="59">
        <v>0.2601</v>
      </c>
      <c r="G35" s="64" t="s">
        <v>33</v>
      </c>
      <c r="H35" s="59">
        <v>0.2751</v>
      </c>
      <c r="I35" s="59">
        <v>0.288</v>
      </c>
      <c r="J35" s="59">
        <v>0.2347</v>
      </c>
      <c r="K35" s="59">
        <v>0.2807</v>
      </c>
      <c r="L35" s="59">
        <v>0.3007</v>
      </c>
    </row>
    <row r="36" spans="1:12" s="86" customFormat="1" ht="12.75" customHeight="1">
      <c r="A36" s="63" t="s">
        <v>37</v>
      </c>
      <c r="B36" s="96">
        <v>2015</v>
      </c>
      <c r="C36" s="59">
        <v>0.2788</v>
      </c>
      <c r="D36" s="59">
        <v>0.3</v>
      </c>
      <c r="E36" s="59">
        <v>0.2774</v>
      </c>
      <c r="F36" s="59">
        <v>0.2556</v>
      </c>
      <c r="G36" s="64" t="s">
        <v>33</v>
      </c>
      <c r="H36" s="59">
        <v>0.2751</v>
      </c>
      <c r="I36" s="59">
        <v>0.2667</v>
      </c>
      <c r="J36" s="59">
        <v>0.2278</v>
      </c>
      <c r="K36" s="59">
        <v>0.2687</v>
      </c>
      <c r="L36" s="59">
        <v>0.3107</v>
      </c>
    </row>
    <row r="37" spans="1:12" s="86" customFormat="1" ht="12.75" customHeight="1">
      <c r="A37" s="63" t="s">
        <v>38</v>
      </c>
      <c r="B37" s="96">
        <v>2016</v>
      </c>
      <c r="C37" s="59">
        <v>0.2794</v>
      </c>
      <c r="D37" s="59">
        <v>0.3024</v>
      </c>
      <c r="E37" s="59">
        <v>0.2778</v>
      </c>
      <c r="F37" s="59">
        <v>0.2569</v>
      </c>
      <c r="G37" s="64" t="s">
        <v>33</v>
      </c>
      <c r="H37" s="62">
        <v>0.2782</v>
      </c>
      <c r="I37" s="62">
        <v>0.2842</v>
      </c>
      <c r="J37" s="62">
        <v>0.2177</v>
      </c>
      <c r="K37" s="62">
        <v>0.2966</v>
      </c>
      <c r="L37" s="62">
        <v>0.3135</v>
      </c>
    </row>
    <row r="38" spans="1:12" s="86" customFormat="1" ht="12.75" customHeight="1">
      <c r="A38" s="63" t="s">
        <v>39</v>
      </c>
      <c r="B38" s="96">
        <v>2016</v>
      </c>
      <c r="C38" s="72">
        <v>0.2827</v>
      </c>
      <c r="D38" s="72">
        <v>0.2886</v>
      </c>
      <c r="E38" s="72">
        <v>0.2861</v>
      </c>
      <c r="F38" s="72">
        <v>0.2751</v>
      </c>
      <c r="G38" s="64" t="s">
        <v>33</v>
      </c>
      <c r="H38" s="72">
        <v>0.284</v>
      </c>
      <c r="I38" s="72">
        <v>0.3032</v>
      </c>
      <c r="J38" s="72">
        <v>0.2222</v>
      </c>
      <c r="K38" s="72">
        <v>0.2871</v>
      </c>
      <c r="L38" s="72">
        <v>0.2972</v>
      </c>
    </row>
    <row r="39" spans="1:12" s="86" customFormat="1" ht="12.75" customHeight="1">
      <c r="A39" s="63" t="s">
        <v>36</v>
      </c>
      <c r="B39" s="96">
        <v>2016</v>
      </c>
      <c r="C39" s="72">
        <v>0.2648</v>
      </c>
      <c r="D39" s="72">
        <v>0.3022</v>
      </c>
      <c r="E39" s="72">
        <v>0.2635</v>
      </c>
      <c r="F39" s="72">
        <v>0.2605</v>
      </c>
      <c r="G39" s="74" t="s">
        <v>33</v>
      </c>
      <c r="H39" s="72">
        <v>0.2576</v>
      </c>
      <c r="I39" s="72">
        <v>0.2793</v>
      </c>
      <c r="J39" s="72">
        <v>0.2307</v>
      </c>
      <c r="K39" s="72">
        <v>0.2716</v>
      </c>
      <c r="L39" s="72">
        <v>0.2933</v>
      </c>
    </row>
    <row r="40" spans="1:12" s="86" customFormat="1" ht="12.75" customHeight="1">
      <c r="A40" s="63" t="s">
        <v>37</v>
      </c>
      <c r="B40" s="96">
        <v>2016</v>
      </c>
      <c r="C40" s="72">
        <v>0.277673240386103</v>
      </c>
      <c r="D40" s="72">
        <v>0.316680160869655</v>
      </c>
      <c r="E40" s="72">
        <v>0.282588128374918</v>
      </c>
      <c r="F40" s="72">
        <v>0.254030706193918</v>
      </c>
      <c r="G40" s="74" t="s">
        <v>33</v>
      </c>
      <c r="H40" s="72">
        <v>0.270072427044232</v>
      </c>
      <c r="I40" s="72">
        <v>0.293125785717277</v>
      </c>
      <c r="J40" s="72">
        <v>0.233476422647084</v>
      </c>
      <c r="K40" s="72">
        <v>0.313130567417835</v>
      </c>
      <c r="L40" s="72">
        <v>0.297757046740494</v>
      </c>
    </row>
    <row r="41" spans="1:12" s="86" customFormat="1" ht="12.75" customHeight="1">
      <c r="A41" s="63" t="s">
        <v>38</v>
      </c>
      <c r="B41" s="96">
        <v>2017</v>
      </c>
      <c r="C41" s="72">
        <v>0.271471790365126</v>
      </c>
      <c r="D41" s="72">
        <v>0.301523881054359</v>
      </c>
      <c r="E41" s="72">
        <v>0.273082245601336</v>
      </c>
      <c r="F41" s="72">
        <v>0.26932685027244</v>
      </c>
      <c r="G41" s="74" t="s">
        <v>33</v>
      </c>
      <c r="H41" s="72">
        <v>0.266872180613672</v>
      </c>
      <c r="I41" s="72">
        <v>0.257974607342463</v>
      </c>
      <c r="J41" s="72">
        <v>0.218503288255287</v>
      </c>
      <c r="K41" s="72">
        <v>0.311210891618983</v>
      </c>
      <c r="L41" s="72">
        <v>0.303551512403364</v>
      </c>
    </row>
    <row r="42" spans="1:12" s="86" customFormat="1" ht="12.75" customHeight="1">
      <c r="A42" s="63" t="s">
        <v>39</v>
      </c>
      <c r="B42" s="96">
        <v>2017</v>
      </c>
      <c r="C42" s="72">
        <v>0.264502305871363</v>
      </c>
      <c r="D42" s="72">
        <v>0.319790831767387</v>
      </c>
      <c r="E42" s="72">
        <v>0.265841081004827</v>
      </c>
      <c r="F42" s="72">
        <v>0.275067646963644</v>
      </c>
      <c r="G42" s="74" t="s">
        <v>33</v>
      </c>
      <c r="H42" s="72">
        <v>0.260832916509347</v>
      </c>
      <c r="I42" s="72">
        <v>0.257135925218954</v>
      </c>
      <c r="J42" s="72">
        <v>0.222027461462977</v>
      </c>
      <c r="K42" s="72">
        <v>0.320022845425564</v>
      </c>
      <c r="L42" s="72">
        <v>0.289101494090173</v>
      </c>
    </row>
    <row r="43" spans="1:12" s="86" customFormat="1" ht="12.75" customHeight="1">
      <c r="A43" s="63" t="s">
        <v>36</v>
      </c>
      <c r="B43" s="96">
        <v>2017</v>
      </c>
      <c r="C43" s="72">
        <v>0.275356985141989</v>
      </c>
      <c r="D43" s="72">
        <v>0.325146855410457</v>
      </c>
      <c r="E43" s="72">
        <v>0.283275912637704</v>
      </c>
      <c r="F43" s="72">
        <v>0.26836276431588</v>
      </c>
      <c r="G43" s="74" t="s">
        <v>33</v>
      </c>
      <c r="H43" s="72">
        <v>0.261223519152452</v>
      </c>
      <c r="I43" s="72">
        <v>0.271918864621137</v>
      </c>
      <c r="J43" s="72">
        <v>0.229833500492353</v>
      </c>
      <c r="K43" s="72">
        <v>0.315004424538838</v>
      </c>
      <c r="L43" s="72">
        <v>0.303659972835826</v>
      </c>
    </row>
    <row r="44" spans="1:12" s="86" customFormat="1" ht="12.75" customHeight="1">
      <c r="A44" s="63" t="s">
        <v>37</v>
      </c>
      <c r="B44" s="96">
        <v>2017</v>
      </c>
      <c r="C44" s="99">
        <v>0.259149354152297</v>
      </c>
      <c r="D44" s="72">
        <v>0.312833728070845</v>
      </c>
      <c r="E44" s="72">
        <v>0.272132391459458</v>
      </c>
      <c r="F44" s="72">
        <v>0.273206935842712</v>
      </c>
      <c r="G44" s="74">
        <v>0.17</v>
      </c>
      <c r="H44" s="72">
        <v>0.240814976713165</v>
      </c>
      <c r="I44" s="72">
        <v>0.284282542998458</v>
      </c>
      <c r="J44" s="72">
        <v>0.225400839927034</v>
      </c>
      <c r="K44" s="72">
        <v>0.299553740747151</v>
      </c>
      <c r="L44" s="72">
        <v>0.275755000011421</v>
      </c>
    </row>
    <row r="45" spans="1:12" s="86" customFormat="1" ht="12.75" customHeight="1">
      <c r="A45" s="63" t="s">
        <v>62</v>
      </c>
      <c r="B45" s="96">
        <v>2018</v>
      </c>
      <c r="C45" s="99">
        <v>0.271914208350349</v>
      </c>
      <c r="D45" s="72">
        <v>0.318515846574987</v>
      </c>
      <c r="E45" s="72">
        <v>0.278242351411443</v>
      </c>
      <c r="F45" s="72">
        <v>0.267912607001146</v>
      </c>
      <c r="G45" s="74" t="s">
        <v>33</v>
      </c>
      <c r="H45" s="72">
        <v>0.267028629480963</v>
      </c>
      <c r="I45" s="72">
        <v>0.280409040627876</v>
      </c>
      <c r="J45" s="72">
        <v>0.223969671340609</v>
      </c>
      <c r="K45" s="72">
        <v>0.302027562089996</v>
      </c>
      <c r="L45" s="72">
        <v>0.300797683076477</v>
      </c>
    </row>
    <row r="46" spans="1:12" s="86" customFormat="1" ht="12.75" customHeight="1">
      <c r="A46" s="63" t="s">
        <v>39</v>
      </c>
      <c r="B46" s="96">
        <v>2018</v>
      </c>
      <c r="C46" s="99">
        <v>0.27514529414274896</v>
      </c>
      <c r="D46" s="72">
        <v>0.32024932962196007</v>
      </c>
      <c r="E46" s="72">
        <v>0.281678567957795</v>
      </c>
      <c r="F46" s="72">
        <v>0.272464303043624</v>
      </c>
      <c r="G46" s="74" t="s">
        <v>33</v>
      </c>
      <c r="H46" s="72">
        <v>0.275965108123801</v>
      </c>
      <c r="I46" s="72">
        <v>0.289922310854604</v>
      </c>
      <c r="J46" s="72">
        <v>0.22440777267962098</v>
      </c>
      <c r="K46" s="72">
        <v>0.31618842468450997</v>
      </c>
      <c r="L46" s="72">
        <v>0.299283129732416</v>
      </c>
    </row>
    <row r="47" spans="1:12" s="86" customFormat="1" ht="12.75" customHeight="1">
      <c r="A47" s="63" t="s">
        <v>36</v>
      </c>
      <c r="B47" s="96">
        <v>2018</v>
      </c>
      <c r="C47" s="99">
        <v>0.274676695013458</v>
      </c>
      <c r="D47" s="72">
        <v>0.32094136570634196</v>
      </c>
      <c r="E47" s="72">
        <v>0.280361044862206</v>
      </c>
      <c r="F47" s="72">
        <v>0.27429016762543595</v>
      </c>
      <c r="G47" s="74" t="s">
        <v>33</v>
      </c>
      <c r="H47" s="72">
        <v>0.279412655584717</v>
      </c>
      <c r="I47" s="72">
        <v>0.29018861742225593</v>
      </c>
      <c r="J47" s="72">
        <v>0.22726017064845203</v>
      </c>
      <c r="K47" s="72">
        <v>0.313050880508518</v>
      </c>
      <c r="L47" s="72">
        <v>0.294380287747307</v>
      </c>
    </row>
    <row r="48" spans="1:12" s="86" customFormat="1" ht="12.75" customHeight="1">
      <c r="A48" s="63" t="s">
        <v>37</v>
      </c>
      <c r="B48" s="96">
        <v>2018</v>
      </c>
      <c r="C48" s="99">
        <v>0.27417814700464893</v>
      </c>
      <c r="D48" s="72">
        <v>0.318880140363489</v>
      </c>
      <c r="E48" s="72">
        <v>0.282845390830707</v>
      </c>
      <c r="F48" s="72">
        <v>0.272130115707494</v>
      </c>
      <c r="G48" s="74" t="s">
        <v>33</v>
      </c>
      <c r="H48" s="72">
        <v>0.27633748643053596</v>
      </c>
      <c r="I48" s="72">
        <v>0.291296907818794</v>
      </c>
      <c r="J48" s="72">
        <v>0.21710448038167496</v>
      </c>
      <c r="K48" s="72">
        <v>0.30447659185133696</v>
      </c>
      <c r="L48" s="72">
        <v>0.30141481796932196</v>
      </c>
    </row>
    <row r="49" spans="1:12" s="86" customFormat="1" ht="12.75" customHeight="1">
      <c r="A49" s="63" t="s">
        <v>62</v>
      </c>
      <c r="B49" s="96">
        <v>2019</v>
      </c>
      <c r="C49" s="99">
        <v>0.264192494192028</v>
      </c>
      <c r="D49" s="72">
        <v>0.31259610819220496</v>
      </c>
      <c r="E49" s="72">
        <v>0.27832830406453296</v>
      </c>
      <c r="F49" s="72">
        <v>0.261068546962214</v>
      </c>
      <c r="G49" s="74" t="s">
        <v>33</v>
      </c>
      <c r="H49" s="72">
        <v>0.26692633567707297</v>
      </c>
      <c r="I49" s="72">
        <v>0.292312627191798</v>
      </c>
      <c r="J49" s="72">
        <v>0.206348060350537</v>
      </c>
      <c r="K49" s="72">
        <v>0.29883971221164496</v>
      </c>
      <c r="L49" s="72">
        <v>0.28110485586364997</v>
      </c>
    </row>
    <row r="50" spans="1:12" ht="12.75">
      <c r="A50" s="63" t="s">
        <v>39</v>
      </c>
      <c r="B50" s="96">
        <v>2019</v>
      </c>
      <c r="C50" s="72">
        <v>0.270265667548337</v>
      </c>
      <c r="D50" s="72">
        <v>0.315866956018195</v>
      </c>
      <c r="E50" s="72">
        <v>0.27896717267065</v>
      </c>
      <c r="F50" s="72">
        <v>0.26377227425622</v>
      </c>
      <c r="G50" s="72">
        <v>0.3</v>
      </c>
      <c r="H50" s="72">
        <v>0.27472653187855994</v>
      </c>
      <c r="I50" s="72">
        <v>0.29039977684388096</v>
      </c>
      <c r="J50" s="72">
        <v>0.21563998729127</v>
      </c>
      <c r="K50" s="72">
        <v>0.304563660476337</v>
      </c>
      <c r="L50" s="72">
        <v>0.292541706382926</v>
      </c>
    </row>
    <row r="51" spans="1:12" ht="12.75">
      <c r="A51" s="63" t="s">
        <v>36</v>
      </c>
      <c r="B51" s="96">
        <v>2019</v>
      </c>
      <c r="C51" s="72">
        <v>0.26866767212234</v>
      </c>
      <c r="D51" s="72">
        <v>0.312899789690951</v>
      </c>
      <c r="E51" s="72">
        <v>0.280172957632253</v>
      </c>
      <c r="F51" s="72">
        <v>0.26153141105585903</v>
      </c>
      <c r="G51" s="74" t="s">
        <v>33</v>
      </c>
      <c r="H51" s="72">
        <v>0.27261977797686393</v>
      </c>
      <c r="I51" s="72">
        <v>0.29086086084659096</v>
      </c>
      <c r="J51" s="72">
        <v>0.215165337724739</v>
      </c>
      <c r="K51" s="72">
        <v>0.30969452320654894</v>
      </c>
      <c r="L51" s="72">
        <v>0.290123716350862</v>
      </c>
    </row>
    <row r="52" spans="1:12" ht="12.75">
      <c r="A52" s="63" t="s">
        <v>37</v>
      </c>
      <c r="B52" s="96">
        <v>2019</v>
      </c>
      <c r="C52" s="72">
        <v>0.2660418055896653</v>
      </c>
      <c r="D52" s="72">
        <v>0.30270300281286294</v>
      </c>
      <c r="E52" s="72">
        <v>0.27545733621651497</v>
      </c>
      <c r="F52" s="72">
        <v>0.263122454923438</v>
      </c>
      <c r="G52" s="74" t="s">
        <v>33</v>
      </c>
      <c r="H52" s="72">
        <v>0.27194033489799296</v>
      </c>
      <c r="I52" s="72">
        <v>0.289229118360446</v>
      </c>
      <c r="J52" s="72">
        <v>0.213520124566193</v>
      </c>
      <c r="K52" s="72">
        <v>0.30828579598449996</v>
      </c>
      <c r="L52" s="72">
        <v>0.289550701593789</v>
      </c>
    </row>
    <row r="53" spans="1:12" ht="12.75">
      <c r="A53" s="63" t="s">
        <v>62</v>
      </c>
      <c r="B53" s="96">
        <v>2020</v>
      </c>
      <c r="C53" s="72">
        <v>0.26308950943224124</v>
      </c>
      <c r="D53" s="72">
        <v>0.216258411280716</v>
      </c>
      <c r="E53" s="72">
        <v>0.270626591153302</v>
      </c>
      <c r="F53" s="72">
        <v>0.24363725496548297</v>
      </c>
      <c r="G53" s="74" t="s">
        <v>33</v>
      </c>
      <c r="H53" s="72">
        <v>0.27138554856472197</v>
      </c>
      <c r="I53" s="72">
        <v>0.2882999004634009</v>
      </c>
      <c r="J53" s="72">
        <v>0.213432634800997</v>
      </c>
      <c r="K53" s="72">
        <v>0.30915787372271</v>
      </c>
      <c r="L53" s="72">
        <v>0.287144252985549</v>
      </c>
    </row>
    <row r="54" spans="1:12" ht="12.75">
      <c r="A54" s="63" t="s">
        <v>39</v>
      </c>
      <c r="B54" s="96">
        <v>2020</v>
      </c>
      <c r="C54" s="72">
        <v>0.2607887811792641</v>
      </c>
      <c r="D54" s="72">
        <v>0.105458095111366</v>
      </c>
      <c r="E54" s="72">
        <v>0.27019215301757193</v>
      </c>
      <c r="F54" s="72">
        <v>0.23703401840006894</v>
      </c>
      <c r="G54" s="74" t="s">
        <v>33</v>
      </c>
      <c r="H54" s="72">
        <v>0.270737924844766</v>
      </c>
      <c r="I54" s="72">
        <v>0.288728832658628</v>
      </c>
      <c r="J54" s="72">
        <v>0.21230375422523998</v>
      </c>
      <c r="K54" s="72">
        <v>0.29691530046298004</v>
      </c>
      <c r="L54" s="72">
        <v>0.28780690435355</v>
      </c>
    </row>
    <row r="55" spans="1:12" ht="12.75">
      <c r="A55" s="63" t="s">
        <v>36</v>
      </c>
      <c r="B55" s="96">
        <v>2020</v>
      </c>
      <c r="C55" s="72">
        <v>0.26506697005980656</v>
      </c>
      <c r="D55" s="72">
        <v>0.266924404538012</v>
      </c>
      <c r="E55" s="72">
        <v>0.27095472575681295</v>
      </c>
      <c r="F55" s="72">
        <v>0.259232952365649</v>
      </c>
      <c r="G55" s="74" t="s">
        <v>33</v>
      </c>
      <c r="H55" s="72">
        <v>0.272671566422866</v>
      </c>
      <c r="I55" s="72">
        <v>0.29589892159199205</v>
      </c>
      <c r="J55" s="72">
        <v>0.216787178006847</v>
      </c>
      <c r="K55" s="72">
        <v>0.297181876263726</v>
      </c>
      <c r="L55" s="72">
        <v>0.28782559728178503</v>
      </c>
    </row>
    <row r="56" spans="1:12" ht="12.75">
      <c r="A56" s="63" t="s">
        <v>37</v>
      </c>
      <c r="B56" s="96">
        <v>2020</v>
      </c>
      <c r="C56" s="72">
        <v>0.2644776793607164</v>
      </c>
      <c r="D56" s="72">
        <v>0.261490231120904</v>
      </c>
      <c r="E56" s="72">
        <v>0.269479014574149</v>
      </c>
      <c r="F56" s="72">
        <v>0.268418153245188</v>
      </c>
      <c r="G56" s="74" t="s">
        <v>33</v>
      </c>
      <c r="H56" s="72">
        <v>0.270907864695316</v>
      </c>
      <c r="I56" s="72">
        <v>0.295845373027841</v>
      </c>
      <c r="J56" s="72">
        <v>0.218915358386855</v>
      </c>
      <c r="K56" s="72">
        <v>0.276346817691541</v>
      </c>
      <c r="L56" s="72">
        <v>0.286730154046429</v>
      </c>
    </row>
    <row r="57" spans="1:12" ht="12.75">
      <c r="A57" s="63" t="s">
        <v>38</v>
      </c>
      <c r="B57" s="96">
        <v>2021</v>
      </c>
      <c r="C57" s="72">
        <v>0.26100868023708995</v>
      </c>
      <c r="D57" s="72">
        <v>0.263009539933714</v>
      </c>
      <c r="E57" s="72">
        <v>0.268148492891405</v>
      </c>
      <c r="F57" s="72">
        <v>0.2562887443046</v>
      </c>
      <c r="G57" s="74" t="s">
        <v>33</v>
      </c>
      <c r="H57" s="72">
        <v>0.268524335508735</v>
      </c>
      <c r="I57" s="72">
        <v>0.295633584763002</v>
      </c>
      <c r="J57" s="72">
        <v>0.20657349684867</v>
      </c>
      <c r="K57" s="72">
        <v>0.2748202590431221</v>
      </c>
      <c r="L57" s="72">
        <v>0.282167501446571</v>
      </c>
    </row>
    <row r="58" spans="1:12" ht="12.75">
      <c r="A58" s="63" t="s">
        <v>66</v>
      </c>
      <c r="B58" s="96">
        <v>2021</v>
      </c>
      <c r="C58" s="72">
        <v>0.259532300456134</v>
      </c>
      <c r="D58" s="72">
        <v>0.26259109083607496</v>
      </c>
      <c r="E58" s="72">
        <v>0.26554668172063</v>
      </c>
      <c r="F58" s="72">
        <v>0.263115642474966</v>
      </c>
      <c r="G58" s="74" t="s">
        <v>33</v>
      </c>
      <c r="H58" s="72">
        <v>0.267764189130488</v>
      </c>
      <c r="I58" s="72">
        <v>0.2535</v>
      </c>
      <c r="J58" s="72">
        <v>0.206439953783331</v>
      </c>
      <c r="K58" s="72">
        <v>0.27595336306966</v>
      </c>
      <c r="L58" s="72">
        <v>0.281128713184697</v>
      </c>
    </row>
    <row r="59" spans="1:12" ht="12.75">
      <c r="A59" s="63" t="s">
        <v>67</v>
      </c>
      <c r="B59" s="96">
        <v>2021</v>
      </c>
      <c r="C59" s="72">
        <v>0.25401986509011</v>
      </c>
      <c r="D59" s="72">
        <v>0.25808812957536204</v>
      </c>
      <c r="E59" s="72">
        <v>0.25451496438810595</v>
      </c>
      <c r="F59" s="72">
        <v>0.266068137128467</v>
      </c>
      <c r="G59" s="74" t="s">
        <v>33</v>
      </c>
      <c r="H59" s="72">
        <v>0.262158920153882</v>
      </c>
      <c r="I59" s="72">
        <v>0.2535</v>
      </c>
      <c r="J59" s="72">
        <v>0.201465885318133</v>
      </c>
      <c r="K59" s="72">
        <v>0.287137982830029</v>
      </c>
      <c r="L59" s="72">
        <v>0.28178353248081</v>
      </c>
    </row>
    <row r="60" spans="1:12" ht="12.75">
      <c r="A60" s="63" t="s">
        <v>68</v>
      </c>
      <c r="B60" s="96">
        <v>2021</v>
      </c>
      <c r="C60" s="72">
        <v>0.253217825413176</v>
      </c>
      <c r="D60" s="72">
        <v>0.256995438387318</v>
      </c>
      <c r="E60" s="72">
        <v>0.26073497398944495</v>
      </c>
      <c r="F60" s="72">
        <v>0.253898868135993</v>
      </c>
      <c r="G60" s="74" t="s">
        <v>33</v>
      </c>
      <c r="H60" s="72">
        <v>0.264125193207587</v>
      </c>
      <c r="I60" s="72">
        <v>0.26072808988764</v>
      </c>
      <c r="J60" s="72">
        <v>0.19657566777119698</v>
      </c>
      <c r="K60" s="72">
        <v>0.293066282686515</v>
      </c>
      <c r="L60" s="72">
        <v>0.27801261800060595</v>
      </c>
    </row>
    <row r="61" spans="1:14" ht="12.75">
      <c r="A61" s="63" t="s">
        <v>38</v>
      </c>
      <c r="B61" s="96">
        <v>2022</v>
      </c>
      <c r="C61" s="72">
        <v>0.245704352134524</v>
      </c>
      <c r="D61" s="72">
        <v>0.24950131292877198</v>
      </c>
      <c r="E61" s="72">
        <v>0.25598390288226397</v>
      </c>
      <c r="F61" s="72">
        <v>0.25492502315845295</v>
      </c>
      <c r="G61" s="74" t="s">
        <v>33</v>
      </c>
      <c r="H61" s="72">
        <v>0.255961919110387</v>
      </c>
      <c r="I61" s="72">
        <v>0.26072808988764</v>
      </c>
      <c r="J61" s="72">
        <v>0.19126419089186697</v>
      </c>
      <c r="K61" s="72">
        <v>0.23117218566360798</v>
      </c>
      <c r="L61" s="72">
        <v>0.2677879881494739</v>
      </c>
      <c r="N61" s="138"/>
    </row>
    <row r="62" spans="1:14" ht="12.75">
      <c r="A62" s="63" t="s">
        <v>66</v>
      </c>
      <c r="B62" s="96">
        <v>2022</v>
      </c>
      <c r="C62" s="72">
        <v>0.25067922895275335</v>
      </c>
      <c r="D62" s="72">
        <v>0.256514081411365</v>
      </c>
      <c r="E62" s="72">
        <v>0.2585826860221</v>
      </c>
      <c r="F62" s="72">
        <v>0.253908620640887</v>
      </c>
      <c r="G62" s="74" t="s">
        <v>33</v>
      </c>
      <c r="H62" s="72">
        <v>0.25198132837766296</v>
      </c>
      <c r="I62" s="72">
        <v>0.269363636363636</v>
      </c>
      <c r="J62" s="72">
        <v>0.20075091748940302</v>
      </c>
      <c r="K62" s="72">
        <v>0.28665770035461696</v>
      </c>
      <c r="L62" s="72">
        <v>0.27463350438046197</v>
      </c>
      <c r="N62" s="138"/>
    </row>
    <row r="63" spans="1:15" ht="12.75">
      <c r="A63" s="63" t="s">
        <v>67</v>
      </c>
      <c r="B63" s="96">
        <v>2022</v>
      </c>
      <c r="C63" s="72">
        <v>0.24742208444956</v>
      </c>
      <c r="D63" s="72">
        <v>0.25528003196153</v>
      </c>
      <c r="E63" s="72">
        <v>0.254288204757772</v>
      </c>
      <c r="F63" s="72">
        <v>0.25554104707523195</v>
      </c>
      <c r="G63" s="74" t="s">
        <v>33</v>
      </c>
      <c r="H63" s="72">
        <v>0.24906680553738497</v>
      </c>
      <c r="I63" s="72">
        <v>0.269413373860182</v>
      </c>
      <c r="J63" s="72">
        <v>0.20180107289277</v>
      </c>
      <c r="K63" s="72">
        <v>0.279720983165612</v>
      </c>
      <c r="L63" s="72">
        <v>0.268476283225401</v>
      </c>
      <c r="M63" s="112"/>
      <c r="N63" s="113"/>
      <c r="O63" s="112"/>
    </row>
    <row r="64" spans="1:15" ht="12.75">
      <c r="A64" s="63" t="s">
        <v>68</v>
      </c>
      <c r="B64" s="96">
        <v>2022</v>
      </c>
      <c r="C64" s="72">
        <v>0.25092340117001066</v>
      </c>
      <c r="D64" s="72">
        <v>0.252379309926406</v>
      </c>
      <c r="E64" s="72">
        <v>0.24917261107693503</v>
      </c>
      <c r="F64" s="72">
        <v>0.25434677475771</v>
      </c>
      <c r="G64" s="74" t="s">
        <v>33</v>
      </c>
      <c r="H64" s="72">
        <v>0.265072790617128</v>
      </c>
      <c r="I64" s="72">
        <v>0.253</v>
      </c>
      <c r="J64" s="72">
        <v>0.20006302689952699</v>
      </c>
      <c r="K64" s="72">
        <v>0.24945217221848895</v>
      </c>
      <c r="L64" s="72">
        <v>0.27160763045331104</v>
      </c>
      <c r="M64" s="112"/>
      <c r="N64" s="138"/>
      <c r="O64" s="112"/>
    </row>
    <row r="65" spans="1:15" ht="12.75">
      <c r="A65" s="63" t="s">
        <v>38</v>
      </c>
      <c r="B65" s="96">
        <v>2023</v>
      </c>
      <c r="C65" s="72">
        <v>0.248120163462966</v>
      </c>
      <c r="D65" s="72">
        <v>0.264868003891737</v>
      </c>
      <c r="E65" s="72">
        <v>0.25424224941201</v>
      </c>
      <c r="F65" s="72">
        <v>0.253419956886285</v>
      </c>
      <c r="G65" s="74" t="s">
        <v>33</v>
      </c>
      <c r="H65" s="72">
        <v>0.257324413201866</v>
      </c>
      <c r="I65" s="72">
        <v>0.253</v>
      </c>
      <c r="J65" s="72">
        <v>0.18652052868012997</v>
      </c>
      <c r="K65" s="72">
        <v>0.286611873723759</v>
      </c>
      <c r="L65" s="72">
        <v>0.268584275295087</v>
      </c>
      <c r="M65" s="112"/>
      <c r="N65" s="113"/>
      <c r="O65" s="112"/>
    </row>
    <row r="66" spans="1:15" ht="12.75">
      <c r="A66" s="63" t="s">
        <v>66</v>
      </c>
      <c r="B66" s="96">
        <v>2023</v>
      </c>
      <c r="C66" s="72">
        <v>0.25766033048637</v>
      </c>
      <c r="D66" s="72">
        <v>0.26630290192954503</v>
      </c>
      <c r="E66" s="72">
        <v>0.256799579842662</v>
      </c>
      <c r="F66" s="72">
        <v>0.253097256656904</v>
      </c>
      <c r="G66" s="74" t="s">
        <v>33</v>
      </c>
      <c r="H66" s="72">
        <v>0.270380873887422</v>
      </c>
      <c r="I66" s="72">
        <v>0.253</v>
      </c>
      <c r="J66" s="72">
        <v>0.20522194120201</v>
      </c>
      <c r="K66" s="72">
        <v>0.292136691051803</v>
      </c>
      <c r="L66" s="72">
        <v>0.276317388064096</v>
      </c>
      <c r="M66" s="112"/>
      <c r="N66" s="112"/>
      <c r="O66" s="112"/>
    </row>
    <row r="67" spans="1:15" ht="12.75">
      <c r="A67" s="63" t="s">
        <v>67</v>
      </c>
      <c r="B67" s="96">
        <v>2023</v>
      </c>
      <c r="C67" s="72">
        <v>0.25612458882494</v>
      </c>
      <c r="D67" s="72">
        <v>0.263462659679483</v>
      </c>
      <c r="E67" s="72">
        <v>0.256656929443106</v>
      </c>
      <c r="F67" s="72">
        <v>0.253436974312485</v>
      </c>
      <c r="G67" s="74" t="s">
        <v>33</v>
      </c>
      <c r="H67" s="72">
        <v>0.266095790542592</v>
      </c>
      <c r="I67" s="72">
        <v>0.253</v>
      </c>
      <c r="J67" s="72">
        <v>0.205380198663923</v>
      </c>
      <c r="K67" s="72">
        <v>0.29464696471508</v>
      </c>
      <c r="L67" s="72">
        <v>0.27588176778348</v>
      </c>
      <c r="M67" s="112"/>
      <c r="N67" s="112"/>
      <c r="O67" s="112"/>
    </row>
    <row r="68" spans="1:12" ht="12.75">
      <c r="A68" s="63" t="s">
        <v>68</v>
      </c>
      <c r="B68" s="96">
        <v>2023</v>
      </c>
      <c r="C68" s="72">
        <v>0.249486995221026</v>
      </c>
      <c r="D68" s="72">
        <v>0.265646367060201</v>
      </c>
      <c r="E68" s="72">
        <v>0.255037208889898</v>
      </c>
      <c r="F68" s="72">
        <v>0.245071284263752</v>
      </c>
      <c r="G68" s="74" t="s">
        <v>33</v>
      </c>
      <c r="H68" s="72">
        <v>0.26645675217572</v>
      </c>
      <c r="I68" s="74">
        <v>0.1632</v>
      </c>
      <c r="J68" s="72">
        <v>0.202541530581481</v>
      </c>
      <c r="K68" s="72">
        <v>0.293814356113226</v>
      </c>
      <c r="L68" s="72">
        <v>0.259321809096479</v>
      </c>
    </row>
    <row r="70" ht="12.75">
      <c r="L70" s="112"/>
    </row>
    <row r="71" ht="12.75">
      <c r="L71" s="113"/>
    </row>
    <row r="72" ht="12.75">
      <c r="L72" s="112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Мурзакматова Бегайым Нурболотовна</cp:lastModifiedBy>
  <cp:lastPrinted>2019-03-01T10:58:02Z</cp:lastPrinted>
  <dcterms:created xsi:type="dcterms:W3CDTF">2012-08-30T11:19:42Z</dcterms:created>
  <dcterms:modified xsi:type="dcterms:W3CDTF">2024-02-29T08:38:41Z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