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tabRatio="674" activeTab="0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'1.3.'!$A$3:$M$20</definedName>
    <definedName name="_xlnm.Print_Area" localSheetId="6">'2.2.'!$A$3:$L$16</definedName>
    <definedName name="_xlnm.Print_Area" localSheetId="7">'2.3.'!$A$3:$M$17</definedName>
    <definedName name="_xlnm.Print_Area" localSheetId="8">'2.4.'!$A$3:$M$29</definedName>
  </definedNames>
  <calcPr fullCalcOnLoad="1"/>
</workbook>
</file>

<file path=xl/sharedStrings.xml><?xml version="1.0" encoding="utf-8"?>
<sst xmlns="http://schemas.openxmlformats.org/spreadsheetml/2006/main" count="133" uniqueCount="93">
  <si>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</si>
  <si>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</si>
  <si>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</si>
  <si>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</si>
  <si>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</si>
  <si>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</si>
  <si>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</si>
  <si>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</si>
  <si>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</si>
  <si>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</si>
  <si>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</si>
  <si>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</si>
  <si>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"Статистика" бөлүмү / "БФКМ статистикасы" / "Микрофинансылык уюмдардын насыялары"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</si>
  <si>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</si>
  <si>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</si>
  <si>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</si>
  <si>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2.1.Кредиттик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</si>
  <si>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</si>
  <si>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</si>
  <si>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"Статистика" бөлүмү / "БФКМ статистикасы" / "Кредиттик союздардын насыялары"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</si>
  <si>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</si>
  <si>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2.4.Кредиттик союздардын улуттук валютада берилген насыяларынын орточо салмактанган пайыздык чени (мезгилдин аягына карата)</t>
  </si>
  <si>
    <t>Микрофинансылык уюмдардын статистикасы</t>
  </si>
  <si>
    <t>Мазмуну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</si>
  <si>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</si>
  <si>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</si>
  <si>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</si>
  <si>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</si>
  <si>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</si>
  <si>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</si>
  <si>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</si>
  <si>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</si>
  <si>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</si>
  <si>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Мезгил</t>
  </si>
  <si>
    <t>I жарым жылдык</t>
  </si>
  <si>
    <t xml:space="preserve">
II жарым жылдык </t>
  </si>
  <si>
    <t>2010 ж.</t>
  </si>
  <si>
    <t xml:space="preserve">
Баардыгы насыялар </t>
  </si>
  <si>
    <r>
      <t xml:space="preserve"> 
</t>
    </r>
    <r>
      <rPr>
        <b/>
        <sz val="14"/>
        <color indexed="8"/>
        <rFont val="Times New Roman"/>
        <family val="1"/>
      </rPr>
      <t>ө</t>
    </r>
    <r>
      <rPr>
        <b/>
        <sz val="10"/>
        <color indexed="8"/>
        <rFont val="Times New Roman"/>
        <family val="1"/>
      </rPr>
      <t xml:space="preserve">нөр жай </t>
    </r>
  </si>
  <si>
    <t xml:space="preserve">
Айыл чарба</t>
  </si>
  <si>
    <t xml:space="preserve"> 
Байланыш</t>
  </si>
  <si>
    <t xml:space="preserve">
Соода жана коммерция</t>
  </si>
  <si>
    <t xml:space="preserve">
Даярдоо жана кайра иштетуу</t>
  </si>
  <si>
    <t xml:space="preserve">
Курулуш жана ипотека</t>
  </si>
  <si>
    <t xml:space="preserve">
Тейлөө</t>
  </si>
  <si>
    <t xml:space="preserve">
Керек-жарак насылары</t>
  </si>
  <si>
    <t xml:space="preserve"> Финансылык кредиттик мекемелерге насыялар</t>
  </si>
  <si>
    <t xml:space="preserve">
Башкалар</t>
  </si>
  <si>
    <t xml:space="preserve">
2010 ж.*</t>
  </si>
  <si>
    <t xml:space="preserve">
2011 ж.</t>
  </si>
  <si>
    <t xml:space="preserve">
3-чейрек</t>
  </si>
  <si>
    <t xml:space="preserve">
4-чейрек</t>
  </si>
  <si>
    <t xml:space="preserve">
1-чейрек</t>
  </si>
  <si>
    <t xml:space="preserve">
2-чейрек</t>
  </si>
  <si>
    <t xml:space="preserve"> Көлөмү</t>
  </si>
  <si>
    <t xml:space="preserve">
0-1 ай</t>
  </si>
  <si>
    <t xml:space="preserve">
1-3 ай</t>
  </si>
  <si>
    <t xml:space="preserve">  
3-6 ай</t>
  </si>
  <si>
    <t xml:space="preserve">
6-12 ай</t>
  </si>
  <si>
    <t xml:space="preserve">
1-2 жыл</t>
  </si>
  <si>
    <t xml:space="preserve">
2-3 жыл</t>
  </si>
  <si>
    <t xml:space="preserve">
3-5 жыл</t>
  </si>
  <si>
    <t xml:space="preserve">
5 жылдан өйдө</t>
  </si>
  <si>
    <t xml:space="preserve"> Мезгил</t>
  </si>
  <si>
    <t xml:space="preserve"> Орточо салмактанган чен</t>
  </si>
  <si>
    <t xml:space="preserve"> пайыздык өлчөмдө</t>
  </si>
  <si>
    <t xml:space="preserve"> мин. сом</t>
  </si>
  <si>
    <t>мин.сом</t>
  </si>
  <si>
    <t>мин сом</t>
  </si>
  <si>
    <t xml:space="preserve">
Кулжа      </t>
  </si>
  <si>
    <t xml:space="preserve">
Бештин айы</t>
  </si>
  <si>
    <t xml:space="preserve">
Аяк оона</t>
  </si>
  <si>
    <t xml:space="preserve">
Жалган куран</t>
  </si>
  <si>
    <t xml:space="preserve">
2006ж.</t>
  </si>
  <si>
    <t xml:space="preserve">
2007ж.</t>
  </si>
  <si>
    <t xml:space="preserve">
2008 ж.</t>
  </si>
  <si>
    <t xml:space="preserve">
2009ж.</t>
  </si>
  <si>
    <t xml:space="preserve">
2010ж.</t>
  </si>
  <si>
    <t xml:space="preserve">
2011ж.</t>
  </si>
  <si>
    <t xml:space="preserve">
2012ж.</t>
  </si>
  <si>
    <t xml:space="preserve">
2013ж.</t>
  </si>
  <si>
    <t xml:space="preserve"> анын ичинде</t>
  </si>
  <si>
    <t xml:space="preserve">
Баардыгы насыялар</t>
  </si>
  <si>
    <t xml:space="preserve">
2012 ж.</t>
  </si>
  <si>
    <t xml:space="preserve">
2012 ж**</t>
  </si>
  <si>
    <t xml:space="preserve">
2013 ж.</t>
  </si>
  <si>
    <t xml:space="preserve"> анын ичинде мөөнөтүнө жараша</t>
  </si>
  <si>
    <t>Мазмунуна кайра кайтуу</t>
  </si>
  <si>
    <t>*2012-ж. 3-чейрегинен тартып чейректик ММРОнун чейректик негизде берилүүсү КР УБ Башкармалыгынын №2/2 18.01.2012 Токтому менен бекитилген.</t>
  </si>
  <si>
    <t>**2012-ж. 3-чейрегинен тартып чейректик ММРОнун чейректик негизде берилүүсү КР УБ Башкармалыгынын №2/2 18.01.2012 Токтому менен бекитилген.</t>
  </si>
  <si>
    <r>
      <rPr>
        <b/>
        <sz val="14"/>
        <color indexed="8"/>
        <rFont val="Times New Roman"/>
        <family val="1"/>
      </rPr>
      <t>ө</t>
    </r>
    <r>
      <rPr>
        <b/>
        <sz val="10"/>
        <color indexed="8"/>
        <rFont val="Times New Roman"/>
        <family val="1"/>
      </rPr>
      <t xml:space="preserve">нөр жай </t>
    </r>
  </si>
  <si>
    <t xml:space="preserve">
Керек-жарак насыялары (жеке адамдарга)</t>
  </si>
  <si>
    <t xml:space="preserve">
Жалпы көлөмү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</si>
</sst>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m/yyyy"/>
    <numFmt numFmtId="171" formatCode="#,##0.00_ ;[Red]\-#,##0.00\ "/>
    <numFmt numFmtId="172" formatCode="#,##0.0_ ;[Red]\-#,##0.0\ "/>
    <numFmt numFmtId="173" formatCode="0.0%"/>
  </numFmts>
  <fonts count="5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42" applyAlignment="1" applyProtection="1">
      <alignment/>
      <protection/>
    </xf>
    <xf numFmtId="43" fontId="55" fillId="0" borderId="0" xfId="65" applyFont="1" applyBorder="1" applyAlignment="1">
      <alignment horizontal="right" vertical="center" wrapText="1"/>
    </xf>
    <xf numFmtId="43" fontId="55" fillId="0" borderId="0" xfId="65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56" fillId="0" borderId="0" xfId="42" applyFont="1" applyAlignment="1" applyProtection="1">
      <alignment/>
      <protection/>
    </xf>
    <xf numFmtId="164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1" xfId="56" applyFont="1" applyFill="1" applyBorder="1" applyAlignment="1">
      <alignment horizontal="center" vertical="center" wrapText="1"/>
      <protection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7" fillId="0" borderId="0" xfId="42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 wrapText="1" shrinkToFit="1"/>
    </xf>
    <xf numFmtId="0" fontId="1" fillId="0" borderId="0" xfId="0" applyFont="1" applyAlignment="1">
      <alignment horizontal="left" wrapText="1" shrinkToFit="1"/>
    </xf>
    <xf numFmtId="0" fontId="9" fillId="0" borderId="13" xfId="56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9" fillId="0" borderId="19" xfId="56" applyFont="1" applyFill="1" applyBorder="1" applyAlignment="1">
      <alignment horizontal="center" vertical="center" wrapText="1"/>
      <protection/>
    </xf>
    <xf numFmtId="0" fontId="9" fillId="0" borderId="20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wrapText="1"/>
    </xf>
    <xf numFmtId="4" fontId="8" fillId="0" borderId="11" xfId="55" applyNumberFormat="1" applyFont="1" applyFill="1" applyBorder="1" applyAlignment="1">
      <alignment horizontal="right" wrapText="1"/>
      <protection/>
    </xf>
    <xf numFmtId="4" fontId="8" fillId="0" borderId="11" xfId="0" applyNumberFormat="1" applyFont="1" applyFill="1" applyBorder="1" applyAlignment="1">
      <alignment horizontal="right" wrapText="1"/>
    </xf>
    <xf numFmtId="0" fontId="9" fillId="0" borderId="11" xfId="5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 shrinkToFit="1"/>
    </xf>
    <xf numFmtId="173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wrapText="1"/>
    </xf>
    <xf numFmtId="4" fontId="8" fillId="0" borderId="11" xfId="56" applyNumberFormat="1" applyFont="1" applyFill="1" applyBorder="1" applyAlignment="1">
      <alignment wrapText="1"/>
      <protection/>
    </xf>
    <xf numFmtId="0" fontId="1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11" xfId="65" applyNumberFormat="1" applyFont="1" applyBorder="1" applyAlignment="1">
      <alignment horizontal="right"/>
    </xf>
    <xf numFmtId="17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73" fontId="1" fillId="0" borderId="11" xfId="62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4" xfId="53"/>
    <cellStyle name="Обычный 55" xfId="54"/>
    <cellStyle name="Обычный_1.1." xfId="55"/>
    <cellStyle name="Обычный_депозиты (ост)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875" style="22" customWidth="1"/>
    <col min="2" max="13" width="9.125" style="22" customWidth="1"/>
    <col min="14" max="14" width="11.625" style="22" customWidth="1"/>
    <col min="15" max="16384" width="9.125" style="22" customWidth="1"/>
  </cols>
  <sheetData>
    <row r="1" spans="1:3" ht="15">
      <c r="A1" s="36" t="s">
        <v>23</v>
      </c>
      <c r="B1" s="36"/>
      <c r="C1" s="36"/>
    </row>
    <row r="2" spans="1:2" ht="15">
      <c r="A2" s="23" t="s">
        <v>9</v>
      </c>
      <c r="B2" s="2" t="s">
        <v>22</v>
      </c>
    </row>
    <row r="4" spans="1:15" ht="15">
      <c r="A4" s="32" t="s">
        <v>2</v>
      </c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32" t="s">
        <v>1</v>
      </c>
      <c r="B5" s="39" t="s">
        <v>25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">
      <c r="A6" s="32" t="s">
        <v>3</v>
      </c>
      <c r="B6" s="39" t="s">
        <v>26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>
      <c r="A7" s="32" t="s">
        <v>4</v>
      </c>
      <c r="B7" s="38" t="s">
        <v>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9" spans="1:2" ht="15">
      <c r="A9" s="23" t="s">
        <v>10</v>
      </c>
      <c r="B9" s="2" t="s">
        <v>28</v>
      </c>
    </row>
    <row r="11" spans="1:15" ht="15">
      <c r="A11" s="32" t="s">
        <v>5</v>
      </c>
      <c r="B11" s="39" t="s">
        <v>29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>
      <c r="A12" s="32" t="s">
        <v>6</v>
      </c>
      <c r="B12" s="37" t="s">
        <v>30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32" t="s">
        <v>7</v>
      </c>
      <c r="B13" s="38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32" t="s">
        <v>8</v>
      </c>
      <c r="B14" s="39" t="s">
        <v>32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</sheetData>
  <sheetProtection/>
  <mergeCells count="8">
    <mergeCell ref="B12:O12"/>
    <mergeCell ref="B13:O13"/>
    <mergeCell ref="B14:O14"/>
    <mergeCell ref="B7:O7"/>
    <mergeCell ref="B4:O4"/>
    <mergeCell ref="B5:O5"/>
    <mergeCell ref="B6:O6"/>
    <mergeCell ref="B11:O11"/>
  </mergeCells>
  <hyperlinks>
    <hyperlink ref="A4" location="'1.1.'!A1" display="1.1."/>
    <hyperlink ref="A5" location="'1.2.'!A1" display="1.2."/>
    <hyperlink ref="A7" location="'1.4.'!A1" display="1.4."/>
    <hyperlink ref="A6" location="'1.3.'!A1" display="1.3."/>
    <hyperlink ref="A11" location="'2.1.'!A1" display="2.1."/>
    <hyperlink ref="A12" location="'2.2.'!A1" display="2.2."/>
    <hyperlink ref="A13" location="'2.3.'!A1" display="2.3."/>
    <hyperlink ref="A14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9" sqref="A9"/>
    </sheetView>
  </sheetViews>
  <sheetFormatPr defaultColWidth="9.00390625" defaultRowHeight="12.75"/>
  <cols>
    <col min="1" max="1" width="15.75390625" style="1" customWidth="1"/>
    <col min="2" max="2" width="9.00390625" style="1" customWidth="1"/>
    <col min="3" max="3" width="18.375" style="1" customWidth="1"/>
    <col min="4" max="4" width="10.875" style="1" customWidth="1"/>
    <col min="5" max="5" width="10.00390625" style="1" customWidth="1"/>
    <col min="6" max="6" width="9.375" style="1" customWidth="1"/>
    <col min="7" max="7" width="10.625" style="1" customWidth="1"/>
    <col min="8" max="8" width="12.25390625" style="1" customWidth="1"/>
    <col min="9" max="9" width="12.125" style="1" customWidth="1"/>
    <col min="10" max="10" width="11.25390625" style="1" customWidth="1"/>
    <col min="11" max="11" width="10.25390625" style="1" customWidth="1"/>
    <col min="12" max="13" width="12.00390625" style="1" customWidth="1"/>
    <col min="14" max="14" width="10.00390625" style="1" bestFit="1" customWidth="1"/>
    <col min="15" max="16384" width="9.125" style="1" customWidth="1"/>
  </cols>
  <sheetData>
    <row r="1" spans="1:2" ht="12.75">
      <c r="A1" s="9" t="s">
        <v>87</v>
      </c>
      <c r="B1" s="13"/>
    </row>
    <row r="3" spans="1:13" ht="12.75">
      <c r="A3" s="33" t="s">
        <v>12</v>
      </c>
      <c r="B3" s="18"/>
      <c r="I3" s="18"/>
      <c r="J3" s="18"/>
      <c r="K3" s="18"/>
      <c r="L3" s="18"/>
      <c r="M3" s="18"/>
    </row>
    <row r="4" spans="1:2" ht="12.75">
      <c r="A4" s="34" t="s">
        <v>13</v>
      </c>
      <c r="B4" s="16"/>
    </row>
    <row r="5" spans="1:14" ht="12.75">
      <c r="A5" s="16"/>
      <c r="B5" s="7"/>
      <c r="C5" s="20"/>
      <c r="N5" s="3" t="s">
        <v>66</v>
      </c>
    </row>
    <row r="6" spans="1:14" ht="15.75" customHeight="1">
      <c r="A6" s="64" t="s">
        <v>33</v>
      </c>
      <c r="B6" s="64"/>
      <c r="C6" s="64" t="s">
        <v>37</v>
      </c>
      <c r="D6" s="66" t="s">
        <v>81</v>
      </c>
      <c r="E6" s="66"/>
      <c r="F6" s="66"/>
      <c r="G6" s="66"/>
      <c r="H6" s="66"/>
      <c r="I6" s="66"/>
      <c r="J6" s="66"/>
      <c r="K6" s="66"/>
      <c r="L6" s="66"/>
      <c r="M6" s="5"/>
      <c r="N6" s="67"/>
    </row>
    <row r="7" spans="1:14" ht="72.75" customHeight="1">
      <c r="A7" s="64"/>
      <c r="B7" s="64"/>
      <c r="C7" s="64"/>
      <c r="D7" s="17" t="s">
        <v>38</v>
      </c>
      <c r="E7" s="17" t="s">
        <v>39</v>
      </c>
      <c r="F7" s="17" t="s">
        <v>0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</row>
    <row r="8" spans="1:14" ht="12.75">
      <c r="A8" s="74" t="s">
        <v>34</v>
      </c>
      <c r="B8" s="28" t="s">
        <v>36</v>
      </c>
      <c r="C8" s="68">
        <f aca="true" t="shared" si="0" ref="C8:C13">D8+E8+F8+G8+H8+I8+J8+K8+L8+M8+N8</f>
        <v>9203658.42</v>
      </c>
      <c r="D8" s="68">
        <v>190915.87</v>
      </c>
      <c r="E8" s="68">
        <v>4293049.72</v>
      </c>
      <c r="F8" s="68">
        <v>114703.28</v>
      </c>
      <c r="G8" s="68">
        <v>209.6</v>
      </c>
      <c r="H8" s="68">
        <f>0.62+2644708.83</f>
        <v>2644709.45</v>
      </c>
      <c r="I8" s="68">
        <v>129656.31</v>
      </c>
      <c r="J8" s="68">
        <v>189207.91</v>
      </c>
      <c r="K8" s="68">
        <v>481901.62</v>
      </c>
      <c r="L8" s="68">
        <v>444934.33</v>
      </c>
      <c r="M8" s="68">
        <v>548003.26</v>
      </c>
      <c r="N8" s="68">
        <v>166367.07</v>
      </c>
    </row>
    <row r="9" spans="1:14" ht="19.5" customHeight="1">
      <c r="A9" s="74" t="s">
        <v>35</v>
      </c>
      <c r="B9" s="74" t="s">
        <v>48</v>
      </c>
      <c r="C9" s="68">
        <f t="shared" si="0"/>
        <v>9948285.440000001</v>
      </c>
      <c r="D9" s="68">
        <v>191490.94</v>
      </c>
      <c r="E9" s="68">
        <v>4499535.62</v>
      </c>
      <c r="F9" s="68">
        <v>93504.97</v>
      </c>
      <c r="G9" s="68">
        <v>2736.5</v>
      </c>
      <c r="H9" s="68">
        <v>2841890.45</v>
      </c>
      <c r="I9" s="68">
        <v>15616.62</v>
      </c>
      <c r="J9" s="68">
        <v>163557.88</v>
      </c>
      <c r="K9" s="68">
        <v>540655.09</v>
      </c>
      <c r="L9" s="68">
        <v>613296.07</v>
      </c>
      <c r="M9" s="69">
        <v>483278.48</v>
      </c>
      <c r="N9" s="68">
        <v>502722.82</v>
      </c>
    </row>
    <row r="10" spans="1:14" ht="14.25" customHeight="1">
      <c r="A10" s="74" t="str">
        <f>A8</f>
        <v>I жарым жылдык</v>
      </c>
      <c r="B10" s="74" t="s">
        <v>49</v>
      </c>
      <c r="C10" s="68">
        <f t="shared" si="0"/>
        <v>12736161.23</v>
      </c>
      <c r="D10" s="68">
        <v>222105.54</v>
      </c>
      <c r="E10" s="68">
        <v>6292167.89</v>
      </c>
      <c r="F10" s="68">
        <v>160661.73</v>
      </c>
      <c r="G10" s="68">
        <v>4307.5</v>
      </c>
      <c r="H10" s="68">
        <v>3111885.29</v>
      </c>
      <c r="I10" s="68">
        <v>18075.5</v>
      </c>
      <c r="J10" s="68">
        <v>228136.89</v>
      </c>
      <c r="K10" s="68">
        <v>432749.93</v>
      </c>
      <c r="L10" s="68">
        <v>809101.8</v>
      </c>
      <c r="M10" s="68">
        <v>743167.53</v>
      </c>
      <c r="N10" s="68">
        <v>713801.63</v>
      </c>
    </row>
    <row r="11" spans="1:14" ht="16.5" customHeight="1">
      <c r="A11" s="78" t="str">
        <f>A9</f>
        <v>
II жарым жылдык </v>
      </c>
      <c r="B11" s="74" t="str">
        <f>B10</f>
        <v>
2011 ж.</v>
      </c>
      <c r="C11" s="68">
        <f t="shared" si="0"/>
        <v>14498673.96</v>
      </c>
      <c r="D11" s="68">
        <v>229000.71</v>
      </c>
      <c r="E11" s="68">
        <v>6300272.45</v>
      </c>
      <c r="F11" s="68">
        <v>198367.05</v>
      </c>
      <c r="G11" s="68">
        <v>476.86</v>
      </c>
      <c r="H11" s="68">
        <v>3948414.19</v>
      </c>
      <c r="I11" s="68">
        <v>28481.25</v>
      </c>
      <c r="J11" s="68">
        <v>338502.53</v>
      </c>
      <c r="K11" s="68">
        <v>488114.05</v>
      </c>
      <c r="L11" s="68">
        <v>1251364.57</v>
      </c>
      <c r="M11" s="68">
        <v>711020.84</v>
      </c>
      <c r="N11" s="68">
        <v>1004659.46</v>
      </c>
    </row>
    <row r="12" spans="1:14" ht="16.5" customHeight="1">
      <c r="A12" s="74" t="str">
        <f>A8</f>
        <v>I жарым жылдык</v>
      </c>
      <c r="B12" s="74" t="s">
        <v>83</v>
      </c>
      <c r="C12" s="68">
        <f t="shared" si="0"/>
        <v>16263649.789999997</v>
      </c>
      <c r="D12" s="68">
        <v>256683.67</v>
      </c>
      <c r="E12" s="68">
        <v>7247256.29</v>
      </c>
      <c r="F12" s="68">
        <v>261296.52</v>
      </c>
      <c r="G12" s="68">
        <v>1096.3</v>
      </c>
      <c r="H12" s="68">
        <v>4252862.55</v>
      </c>
      <c r="I12" s="68">
        <v>39790</v>
      </c>
      <c r="J12" s="68">
        <v>488352.26</v>
      </c>
      <c r="K12" s="68">
        <v>550541.99</v>
      </c>
      <c r="L12" s="68">
        <v>1227834.77</v>
      </c>
      <c r="M12" s="68">
        <v>785060.49</v>
      </c>
      <c r="N12" s="68">
        <v>1152874.95</v>
      </c>
    </row>
    <row r="13" spans="1:14" ht="14.25" customHeight="1">
      <c r="A13" s="76" t="s">
        <v>50</v>
      </c>
      <c r="B13" s="74" t="s">
        <v>84</v>
      </c>
      <c r="C13" s="68">
        <f t="shared" si="0"/>
        <v>16799936.69</v>
      </c>
      <c r="D13" s="68">
        <v>240051.4200000001</v>
      </c>
      <c r="E13" s="68">
        <v>7379915.72</v>
      </c>
      <c r="F13" s="68">
        <v>279132.86</v>
      </c>
      <c r="G13" s="68">
        <v>26998.959999999995</v>
      </c>
      <c r="H13" s="68">
        <v>4029965.830000001</v>
      </c>
      <c r="I13" s="68">
        <v>46835.05</v>
      </c>
      <c r="J13" s="68">
        <v>643870.97</v>
      </c>
      <c r="K13" s="70">
        <v>517543.29</v>
      </c>
      <c r="L13" s="68">
        <v>1357095.51</v>
      </c>
      <c r="M13" s="68">
        <v>833302.29</v>
      </c>
      <c r="N13" s="68">
        <v>1445224.7899999996</v>
      </c>
    </row>
    <row r="14" spans="1:14" ht="15" customHeight="1">
      <c r="A14" s="74" t="s">
        <v>51</v>
      </c>
      <c r="B14" s="74" t="s">
        <v>83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" customHeight="1">
      <c r="A15" s="77" t="s">
        <v>52</v>
      </c>
      <c r="B15" s="77" t="s">
        <v>85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4.25" customHeight="1">
      <c r="A16" s="74" t="s">
        <v>53</v>
      </c>
      <c r="B16" s="74" t="s">
        <v>85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4.25" customHeight="1">
      <c r="A17" s="74" t="str">
        <f>A13</f>
        <v>
3-чейрек</v>
      </c>
      <c r="B17" s="74" t="s">
        <v>85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.75" customHeight="1">
      <c r="A18" s="74" t="str">
        <f>A14</f>
        <v>
4-чейрек</v>
      </c>
      <c r="B18" s="74" t="s">
        <v>85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1" ht="21" customHeight="1">
      <c r="A19" s="49" t="s">
        <v>88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51" t="s">
        <v>89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2" ht="12.75">
      <c r="A21" s="8"/>
      <c r="B21" s="8"/>
    </row>
  </sheetData>
  <sheetProtection/>
  <mergeCells count="5">
    <mergeCell ref="C6:C7"/>
    <mergeCell ref="D6:L6"/>
    <mergeCell ref="A6:B7"/>
    <mergeCell ref="A19:K19"/>
    <mergeCell ref="A20:K20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8" sqref="C8:N13"/>
    </sheetView>
  </sheetViews>
  <sheetFormatPr defaultColWidth="9.00390625" defaultRowHeight="12.75"/>
  <cols>
    <col min="1" max="1" width="16.125" style="1" customWidth="1"/>
    <col min="2" max="2" width="9.375" style="1" customWidth="1"/>
    <col min="3" max="3" width="11.25390625" style="1" customWidth="1"/>
    <col min="4" max="4" width="10.875" style="1" customWidth="1"/>
    <col min="5" max="5" width="10.00390625" style="1" customWidth="1"/>
    <col min="6" max="6" width="9.375" style="1" customWidth="1"/>
    <col min="7" max="7" width="9.75390625" style="1" customWidth="1"/>
    <col min="8" max="8" width="10.875" style="1" customWidth="1"/>
    <col min="9" max="9" width="11.375" style="1" bestFit="1" customWidth="1"/>
    <col min="10" max="10" width="11.25390625" style="1" customWidth="1"/>
    <col min="11" max="11" width="9.25390625" style="1" customWidth="1"/>
    <col min="12" max="12" width="12.75390625" style="1" customWidth="1"/>
    <col min="13" max="13" width="12.00390625" style="1" customWidth="1"/>
    <col min="14" max="14" width="10.00390625" style="1" bestFit="1" customWidth="1"/>
    <col min="15" max="16384" width="9.125" style="1" customWidth="1"/>
  </cols>
  <sheetData>
    <row r="1" spans="1:2" ht="12.75">
      <c r="A1" s="9" t="s">
        <v>87</v>
      </c>
      <c r="B1" s="13"/>
    </row>
    <row r="3" spans="1:13" ht="12.75">
      <c r="A3" s="33" t="str">
        <f>'1.1.'!A3</f>
        <v>"Статистика" бөлүмү / "БФКМ статистикасы" / "Микрофинансылык уюмдардын насыялары"</v>
      </c>
      <c r="B3" s="18"/>
      <c r="H3" s="18"/>
      <c r="J3" s="18"/>
      <c r="K3" s="18"/>
      <c r="L3" s="18"/>
      <c r="M3" s="18"/>
    </row>
    <row r="4" spans="1:2" ht="12.75">
      <c r="A4" s="16" t="s">
        <v>14</v>
      </c>
      <c r="B4" s="16"/>
    </row>
    <row r="5" spans="1:14" ht="12.75">
      <c r="A5" s="16"/>
      <c r="B5" s="7"/>
      <c r="N5" s="3" t="s">
        <v>66</v>
      </c>
    </row>
    <row r="6" spans="1:14" ht="15.75" customHeight="1">
      <c r="A6" s="64" t="str">
        <f>'1.1.'!A6:B7</f>
        <v>Мезгил</v>
      </c>
      <c r="B6" s="64"/>
      <c r="C6" s="64" t="str">
        <f>'1.1.'!C6:C7</f>
        <v>
Баардыгы насыялар </v>
      </c>
      <c r="D6" s="66" t="str">
        <f>'1.1.'!D6:L6</f>
        <v> анын ичинде</v>
      </c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75.75" customHeight="1">
      <c r="A7" s="64"/>
      <c r="B7" s="64"/>
      <c r="C7" s="64"/>
      <c r="D7" s="17" t="s">
        <v>90</v>
      </c>
      <c r="E7" s="17" t="str">
        <f>'1.1.'!E7</f>
        <v>
Айыл чарба</v>
      </c>
      <c r="F7" s="17" t="str">
        <f>'1.1.'!F7</f>
        <v>Транспорт </v>
      </c>
      <c r="G7" s="17" t="str">
        <f>'1.1.'!G7</f>
        <v> 
Байланыш</v>
      </c>
      <c r="H7" s="17" t="str">
        <f>'1.1.'!H7</f>
        <v>
Соода жана коммерция</v>
      </c>
      <c r="I7" s="17" t="str">
        <f>'1.1.'!I7</f>
        <v>
Даярдоо жана кайра иштетуу</v>
      </c>
      <c r="J7" s="17" t="str">
        <f>'1.1.'!J7</f>
        <v>
Курулуш жана ипотека</v>
      </c>
      <c r="K7" s="17" t="str">
        <f>'1.1.'!K7</f>
        <v>
Тейлөө</v>
      </c>
      <c r="L7" s="17" t="s">
        <v>91</v>
      </c>
      <c r="M7" s="17" t="str">
        <f>'1.1.'!M7</f>
        <v> Финансылык кредиттик мекемелерге насыялар</v>
      </c>
      <c r="N7" s="17" t="str">
        <f>'1.1.'!N7</f>
        <v>
Башкалар</v>
      </c>
    </row>
    <row r="8" spans="1:14" ht="12.75">
      <c r="A8" s="74" t="str">
        <f>'1.1.'!A8</f>
        <v>I жарым жылдык</v>
      </c>
      <c r="B8" s="74" t="str">
        <f>'1.1.'!B8</f>
        <v>2010 ж.</v>
      </c>
      <c r="C8" s="71">
        <f>D8+E8+F8+H8+I8+J8+K8+L8+N8</f>
        <v>4076416.58</v>
      </c>
      <c r="D8" s="71">
        <v>81113.39000000001</v>
      </c>
      <c r="E8" s="71">
        <v>1672959.6700000002</v>
      </c>
      <c r="F8" s="71">
        <v>5113.2</v>
      </c>
      <c r="G8" s="71">
        <v>0</v>
      </c>
      <c r="H8" s="71">
        <v>1383045.75</v>
      </c>
      <c r="I8" s="71">
        <v>3827</v>
      </c>
      <c r="J8" s="71">
        <v>40820.5</v>
      </c>
      <c r="K8" s="71">
        <v>308815.02</v>
      </c>
      <c r="L8" s="71">
        <v>305447.37</v>
      </c>
      <c r="M8" s="71">
        <v>0</v>
      </c>
      <c r="N8" s="71">
        <v>275274.68</v>
      </c>
    </row>
    <row r="9" spans="1:14" ht="15" customHeight="1">
      <c r="A9" s="74" t="str">
        <f>'1.1.'!A9</f>
        <v>
II жарым жылдык </v>
      </c>
      <c r="B9" s="74" t="str">
        <f>'1.1.'!B9</f>
        <v>
2010 ж.*</v>
      </c>
      <c r="C9" s="71">
        <f>D9+E9+F9+G9+H9+I9+J9+K9+L9+M9+N9</f>
        <v>8016292.123</v>
      </c>
      <c r="D9" s="71">
        <v>167211.74</v>
      </c>
      <c r="E9" s="71">
        <v>2984296.36</v>
      </c>
      <c r="F9" s="71">
        <v>33690.5</v>
      </c>
      <c r="G9" s="71">
        <v>950</v>
      </c>
      <c r="H9" s="71">
        <v>2325281.75</v>
      </c>
      <c r="I9" s="71">
        <v>17939</v>
      </c>
      <c r="J9" s="71">
        <v>63637.4</v>
      </c>
      <c r="K9" s="71">
        <v>644161.19</v>
      </c>
      <c r="L9" s="71">
        <v>778435.17</v>
      </c>
      <c r="M9" s="71">
        <v>0</v>
      </c>
      <c r="N9" s="71">
        <v>1000689.013</v>
      </c>
    </row>
    <row r="10" spans="1:14" ht="15.75" customHeight="1">
      <c r="A10" s="74" t="str">
        <f>'1.1.'!A10</f>
        <v>I жарым жылдык</v>
      </c>
      <c r="B10" s="74" t="str">
        <f>'1.1.'!B10</f>
        <v>
2011 ж.</v>
      </c>
      <c r="C10" s="71">
        <f>D10+E10+F10+G10+H10+I10+J10+K10+L10+M10+N10</f>
        <v>8317318.26</v>
      </c>
      <c r="D10" s="71">
        <v>139132.34</v>
      </c>
      <c r="E10" s="71">
        <v>4212167.06</v>
      </c>
      <c r="F10" s="71">
        <v>44392.5</v>
      </c>
      <c r="G10" s="71">
        <v>0</v>
      </c>
      <c r="H10" s="71">
        <v>1906855.91</v>
      </c>
      <c r="I10" s="71">
        <v>11265</v>
      </c>
      <c r="J10" s="71">
        <v>82444.2</v>
      </c>
      <c r="K10" s="71">
        <v>223630.34000000003</v>
      </c>
      <c r="L10" s="71">
        <v>1572403.42</v>
      </c>
      <c r="M10" s="71">
        <v>0</v>
      </c>
      <c r="N10" s="71">
        <v>125027.49</v>
      </c>
    </row>
    <row r="11" spans="1:14" ht="14.25" customHeight="1">
      <c r="A11" s="74" t="str">
        <f>'1.1.'!A11</f>
        <v>
II жарым жылдык </v>
      </c>
      <c r="B11" s="74" t="str">
        <f>'1.1.'!B11</f>
        <v>
2011 ж.</v>
      </c>
      <c r="C11" s="71">
        <f>D11+E11+F11+G11+H11+I11+J11+K11+L11+N11</f>
        <v>12749100.350000001</v>
      </c>
      <c r="D11" s="71">
        <v>259670.69</v>
      </c>
      <c r="E11" s="71">
        <v>3406710</v>
      </c>
      <c r="F11" s="71">
        <v>130354.54000000001</v>
      </c>
      <c r="G11" s="71">
        <v>813</v>
      </c>
      <c r="H11" s="71">
        <v>4258139.140000001</v>
      </c>
      <c r="I11" s="71">
        <v>11690</v>
      </c>
      <c r="J11" s="71">
        <v>257434.53</v>
      </c>
      <c r="K11" s="71">
        <v>696655.45</v>
      </c>
      <c r="L11" s="71">
        <v>1624056.53</v>
      </c>
      <c r="M11" s="71">
        <v>0</v>
      </c>
      <c r="N11" s="71">
        <v>2103576.4699999997</v>
      </c>
    </row>
    <row r="12" spans="1:14" ht="17.25" customHeight="1">
      <c r="A12" s="74" t="str">
        <f>'1.1.'!A12</f>
        <v>I жарым жылдык</v>
      </c>
      <c r="B12" s="74" t="str">
        <f>'1.1.'!B12</f>
        <v>
2012 ж.</v>
      </c>
      <c r="C12" s="71">
        <f>D12+E12+F12+G12+H12+I12+J12+K12+L12+M12+N12</f>
        <v>9653434.440000001</v>
      </c>
      <c r="D12" s="71">
        <v>173189.14</v>
      </c>
      <c r="E12" s="71">
        <v>4274963.95</v>
      </c>
      <c r="F12" s="71">
        <v>66646.37</v>
      </c>
      <c r="G12" s="71">
        <v>1029.19</v>
      </c>
      <c r="H12" s="71">
        <v>2422693.15</v>
      </c>
      <c r="I12" s="71">
        <v>15395.3</v>
      </c>
      <c r="J12" s="71">
        <v>165354.89</v>
      </c>
      <c r="K12" s="71">
        <v>402627.82</v>
      </c>
      <c r="L12" s="71">
        <v>909837.38</v>
      </c>
      <c r="M12" s="71">
        <v>0</v>
      </c>
      <c r="N12" s="71">
        <v>1221697.25</v>
      </c>
    </row>
    <row r="13" spans="1:14" ht="13.5" customHeight="1">
      <c r="A13" s="74" t="str">
        <f>'1.1.'!A13</f>
        <v>
3-чейрек</v>
      </c>
      <c r="B13" s="74" t="str">
        <f>'1.1.'!B13</f>
        <v>
2012 ж**</v>
      </c>
      <c r="C13" s="71">
        <v>4868246.300000001</v>
      </c>
      <c r="D13" s="71">
        <v>87628.4334</v>
      </c>
      <c r="E13" s="71">
        <v>2142028.372</v>
      </c>
      <c r="F13" s="71">
        <v>34077.7241</v>
      </c>
      <c r="G13" s="71">
        <v>535.507093</v>
      </c>
      <c r="H13" s="71">
        <v>1218473.366427</v>
      </c>
      <c r="I13" s="71">
        <v>7789.19408</v>
      </c>
      <c r="J13" s="71">
        <v>82760.1871</v>
      </c>
      <c r="K13" s="71">
        <v>204466.3446</v>
      </c>
      <c r="L13" s="71">
        <v>457615.1522</v>
      </c>
      <c r="M13" s="71">
        <v>0</v>
      </c>
      <c r="N13" s="71">
        <v>632872.019</v>
      </c>
    </row>
    <row r="14" spans="1:14" ht="13.5" customHeight="1">
      <c r="A14" s="74" t="str">
        <f>'1.1.'!A14</f>
        <v>
4-чейрек</v>
      </c>
      <c r="B14" s="74" t="str">
        <f>'1.1.'!B14</f>
        <v>
2012 ж.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5" customHeight="1">
      <c r="A15" s="74" t="str">
        <f>'1.1.'!A15</f>
        <v>
1-чейрек</v>
      </c>
      <c r="B15" s="74" t="str">
        <f>'1.1.'!B15</f>
        <v>
2013 ж.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ht="13.5" customHeight="1">
      <c r="A16" s="74" t="str">
        <f>'1.1.'!A16</f>
        <v>
2-чейрек</v>
      </c>
      <c r="B16" s="74" t="str">
        <f>'1.1.'!B16</f>
        <v>
2013 ж.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ht="15.75" customHeight="1">
      <c r="A17" s="74" t="str">
        <f>'1.1.'!A17</f>
        <v>
3-чейрек</v>
      </c>
      <c r="B17" s="74" t="str">
        <f>'1.1.'!B17</f>
        <v>
2013 ж.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5" customHeight="1">
      <c r="A18" s="74" t="str">
        <f>'1.1.'!A18</f>
        <v>
4-чейрек</v>
      </c>
      <c r="B18" s="74" t="str">
        <f>'1.1.'!B18</f>
        <v>
2013 ж.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3" ht="20.25" customHeight="1">
      <c r="A19" s="53" t="str">
        <f>'1.1.'!A19:K19</f>
        <v>*2012-ж. 3-чейрегинен тартып чейректик ММРОнун чейректик негизде берилүүсү КР УБ Башкармалыгынын №2/2 18.01.2012 Токтому менен бекитилген.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2" ht="12.75">
      <c r="A20" s="51" t="str">
        <f>'1.1.'!A20:K20</f>
        <v>**2012-ж. 3-чейрегинен тартып чейректик ММРОнун чейректик негизде берилүүсү КР УБ Башкармалыгынын №2/2 18.01.2012 Токтому менен бекитилген.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2" ht="12.75">
      <c r="A21" s="6"/>
      <c r="B21" s="6"/>
    </row>
  </sheetData>
  <sheetProtection/>
  <mergeCells count="5">
    <mergeCell ref="C6:C7"/>
    <mergeCell ref="A19:M19"/>
    <mergeCell ref="D6:N6"/>
    <mergeCell ref="A6:B7"/>
    <mergeCell ref="A20:L20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8" sqref="C8:K13"/>
    </sheetView>
  </sheetViews>
  <sheetFormatPr defaultColWidth="9.00390625" defaultRowHeight="12.75"/>
  <cols>
    <col min="1" max="1" width="15.375" style="1" customWidth="1"/>
    <col min="2" max="2" width="8.25390625" style="1" customWidth="1"/>
    <col min="3" max="3" width="11.875" style="1" customWidth="1"/>
    <col min="4" max="9" width="10.125" style="1" customWidth="1"/>
    <col min="10" max="10" width="13.125" style="1" customWidth="1"/>
    <col min="11" max="11" width="14.00390625" style="1" customWidth="1"/>
    <col min="12" max="16384" width="9.125" style="1" customWidth="1"/>
  </cols>
  <sheetData>
    <row r="1" spans="1:2" ht="12.75">
      <c r="A1" s="9" t="s">
        <v>87</v>
      </c>
      <c r="B1" s="13"/>
    </row>
    <row r="3" ht="12.75">
      <c r="A3" s="33" t="str">
        <f>'1.1.'!A3</f>
        <v>"Статистика" бөлүмү / "БФКМ статистикасы" / "Микрофинансылык уюмдардын насыялары"</v>
      </c>
    </row>
    <row r="4" spans="1:2" ht="12.75">
      <c r="A4" s="16" t="s">
        <v>15</v>
      </c>
      <c r="B4" s="16"/>
    </row>
    <row r="5" spans="1:11" ht="12.75">
      <c r="A5" s="16"/>
      <c r="K5" s="4" t="s">
        <v>67</v>
      </c>
    </row>
    <row r="6" spans="1:11" ht="12.75" customHeight="1">
      <c r="A6" s="72" t="s">
        <v>63</v>
      </c>
      <c r="B6" s="72"/>
      <c r="C6" s="72" t="s">
        <v>54</v>
      </c>
      <c r="D6" s="72" t="s">
        <v>86</v>
      </c>
      <c r="E6" s="72"/>
      <c r="F6" s="72"/>
      <c r="G6" s="72"/>
      <c r="H6" s="72"/>
      <c r="I6" s="72"/>
      <c r="J6" s="72"/>
      <c r="K6" s="72"/>
    </row>
    <row r="7" spans="1:11" ht="27" customHeight="1">
      <c r="A7" s="72"/>
      <c r="B7" s="72"/>
      <c r="C7" s="73"/>
      <c r="D7" s="24" t="s">
        <v>55</v>
      </c>
      <c r="E7" s="24" t="s">
        <v>56</v>
      </c>
      <c r="F7" s="24" t="s">
        <v>57</v>
      </c>
      <c r="G7" s="24" t="s">
        <v>58</v>
      </c>
      <c r="H7" s="24" t="s">
        <v>59</v>
      </c>
      <c r="I7" s="24" t="s">
        <v>60</v>
      </c>
      <c r="J7" s="24" t="s">
        <v>61</v>
      </c>
      <c r="K7" s="24" t="s">
        <v>62</v>
      </c>
    </row>
    <row r="8" spans="1:11" ht="12.75">
      <c r="A8" s="74" t="str">
        <f>'1.1.'!A8</f>
        <v>I жарым жылдык</v>
      </c>
      <c r="B8" s="35" t="str">
        <f>'1.1.'!B8</f>
        <v>2010 ж.</v>
      </c>
      <c r="C8" s="80">
        <v>4076416.5799999996</v>
      </c>
      <c r="D8" s="81">
        <v>31909.100000000002</v>
      </c>
      <c r="E8" s="81">
        <v>82659.32</v>
      </c>
      <c r="F8" s="81">
        <v>537960</v>
      </c>
      <c r="G8" s="81">
        <v>2034401.5499999998</v>
      </c>
      <c r="H8" s="81">
        <v>1063501.27</v>
      </c>
      <c r="I8" s="81">
        <v>243633.34</v>
      </c>
      <c r="J8" s="81">
        <v>67497</v>
      </c>
      <c r="K8" s="81">
        <v>14855</v>
      </c>
    </row>
    <row r="9" spans="1:11" ht="16.5" customHeight="1">
      <c r="A9" s="74" t="str">
        <f>'1.1.'!A9</f>
        <v>
II жарым жылдык </v>
      </c>
      <c r="B9" s="35" t="str">
        <f>'1.1.'!B9</f>
        <v>
2010 ж.*</v>
      </c>
      <c r="C9" s="80">
        <v>8016292.120000007</v>
      </c>
      <c r="D9" s="80">
        <v>54020.449999999975</v>
      </c>
      <c r="E9" s="80">
        <v>174866.4999999999</v>
      </c>
      <c r="F9" s="80">
        <v>1096198</v>
      </c>
      <c r="G9" s="80">
        <v>3155032.0199999996</v>
      </c>
      <c r="H9" s="80">
        <v>2761292.81</v>
      </c>
      <c r="I9" s="80">
        <v>596118.79</v>
      </c>
      <c r="J9" s="80">
        <v>158202.72</v>
      </c>
      <c r="K9" s="80">
        <v>20560.83</v>
      </c>
    </row>
    <row r="10" spans="1:11" ht="18.75" customHeight="1">
      <c r="A10" s="74" t="str">
        <f>'1.1.'!A10</f>
        <v>I жарым жылдык</v>
      </c>
      <c r="B10" s="35" t="str">
        <f>'1.1.'!B10</f>
        <v>
2011 ж.</v>
      </c>
      <c r="C10" s="80">
        <v>8317318.260000001</v>
      </c>
      <c r="D10" s="80">
        <v>71280.57999999999</v>
      </c>
      <c r="E10" s="80">
        <v>218648.88000000003</v>
      </c>
      <c r="F10" s="80">
        <v>1206316</v>
      </c>
      <c r="G10" s="80">
        <v>4855001.989999999</v>
      </c>
      <c r="H10" s="80">
        <v>1684281.97</v>
      </c>
      <c r="I10" s="80">
        <v>203529.7</v>
      </c>
      <c r="J10" s="80">
        <v>70664</v>
      </c>
      <c r="K10" s="80">
        <v>7595.139999999999</v>
      </c>
    </row>
    <row r="11" spans="1:11" ht="18" customHeight="1">
      <c r="A11" s="74" t="str">
        <f>'1.1.'!A11</f>
        <v>
II жарым жылдык </v>
      </c>
      <c r="B11" s="35" t="str">
        <f>'1.1.'!B11</f>
        <v>
2011 ж.</v>
      </c>
      <c r="C11" s="80">
        <v>12749100.350000001</v>
      </c>
      <c r="D11" s="81">
        <v>102762.77</v>
      </c>
      <c r="E11" s="81">
        <v>249448.88999999996</v>
      </c>
      <c r="F11" s="81">
        <v>1249237</v>
      </c>
      <c r="G11" s="81">
        <v>4929061.05</v>
      </c>
      <c r="H11" s="81">
        <v>4735693.1</v>
      </c>
      <c r="I11" s="81">
        <v>1137067.8599999999</v>
      </c>
      <c r="J11" s="81">
        <v>297643.85</v>
      </c>
      <c r="K11" s="81">
        <v>48185.83</v>
      </c>
    </row>
    <row r="12" spans="1:11" ht="18.75" customHeight="1">
      <c r="A12" s="74" t="str">
        <f>'1.1.'!A12</f>
        <v>I жарым жылдык</v>
      </c>
      <c r="B12" s="35" t="str">
        <f>'1.1.'!B12</f>
        <v>
2012 ж.</v>
      </c>
      <c r="C12" s="80">
        <v>9654568.74</v>
      </c>
      <c r="D12" s="80">
        <v>39395.899999999994</v>
      </c>
      <c r="E12" s="80">
        <v>136598.51</v>
      </c>
      <c r="F12" s="80">
        <v>965875</v>
      </c>
      <c r="G12" s="80">
        <v>5989458.170000003</v>
      </c>
      <c r="H12" s="80">
        <v>2018937.37</v>
      </c>
      <c r="I12" s="80">
        <v>439335.01999999996</v>
      </c>
      <c r="J12" s="80">
        <v>46174.48</v>
      </c>
      <c r="K12" s="80">
        <v>18794.29</v>
      </c>
    </row>
    <row r="13" spans="1:11" ht="18" customHeight="1">
      <c r="A13" s="74" t="str">
        <f>'1.1.'!A13</f>
        <v>
3-чейрек</v>
      </c>
      <c r="B13" s="35" t="str">
        <f>'1.1.'!B13</f>
        <v>
2012 ж**</v>
      </c>
      <c r="C13" s="80">
        <v>4868246.3</v>
      </c>
      <c r="D13" s="80">
        <v>19865.096989321337</v>
      </c>
      <c r="E13" s="80">
        <v>68878.80844825937</v>
      </c>
      <c r="F13" s="80">
        <v>487035.4670044535</v>
      </c>
      <c r="G13" s="80">
        <v>3020140.8639105377</v>
      </c>
      <c r="H13" s="80">
        <v>1018034.5332995399</v>
      </c>
      <c r="I13" s="80">
        <v>221531.49904191628</v>
      </c>
      <c r="J13" s="80">
        <v>23283.146815569093</v>
      </c>
      <c r="K13" s="80">
        <v>9476.884490402103</v>
      </c>
    </row>
    <row r="14" spans="1:11" ht="18" customHeight="1">
      <c r="A14" s="74" t="str">
        <f>'1.1.'!A14</f>
        <v>
4-чейрек</v>
      </c>
      <c r="B14" s="35" t="str">
        <f>'1.1.'!B14</f>
        <v>
2012 ж.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8" customHeight="1">
      <c r="A15" s="74" t="str">
        <f>'1.1.'!A15</f>
        <v>
1-чейрек</v>
      </c>
      <c r="B15" s="35" t="str">
        <f>'1.1.'!B15</f>
        <v>
2013 ж.</v>
      </c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5.75" customHeight="1">
      <c r="A16" s="74" t="str">
        <f>'1.1.'!A16</f>
        <v>
2-чейрек</v>
      </c>
      <c r="B16" s="35" t="str">
        <f>'1.1.'!B16</f>
        <v>
2013 ж.</v>
      </c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7.25" customHeight="1">
      <c r="A17" s="74" t="str">
        <f>'1.1.'!A17</f>
        <v>
3-чейрек</v>
      </c>
      <c r="B17" s="35" t="str">
        <f>'1.1.'!B17</f>
        <v>
2013 ж.</v>
      </c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6.5" customHeight="1">
      <c r="A18" s="74" t="str">
        <f>'1.1.'!A18</f>
        <v>
4-чейрек</v>
      </c>
      <c r="B18" s="35" t="str">
        <f>'1.1.'!B18</f>
        <v>
2013 ж.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4" ht="23.25" customHeight="1">
      <c r="A19" s="54" t="str">
        <f>'1.1.'!A19:K19</f>
        <v>*2012-ж. 3-чейрегинен тартып чейректик ММРОнун чейректик негизде берилүүсү КР УБ Башкармалыгынын №2/2 18.01.2012 Токтому менен бекитилген.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2" ht="12.75">
      <c r="A20" s="51" t="str">
        <f>'1.1.'!A20:K20</f>
        <v>**2012-ж. 3-чейрегинен тартып чейректик ММРОнун чейректик негизде берилүүсү КР УБ Башкармалыгынын №2/2 18.01.2012 Токтому менен бекитилген.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3" spans="1:2" ht="12.75">
      <c r="A23" s="6"/>
      <c r="B23" s="6"/>
    </row>
  </sheetData>
  <sheetProtection/>
  <mergeCells count="5">
    <mergeCell ref="A20:L20"/>
    <mergeCell ref="A19:N19"/>
    <mergeCell ref="C6:C7"/>
    <mergeCell ref="A6:B7"/>
    <mergeCell ref="D6:K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5.75390625" style="1" customWidth="1"/>
    <col min="2" max="2" width="9.125" style="1" customWidth="1"/>
    <col min="3" max="3" width="13.75390625" style="1" customWidth="1"/>
    <col min="4" max="4" width="17.875" style="1" customWidth="1"/>
    <col min="5" max="5" width="10.25390625" style="1" customWidth="1"/>
    <col min="6" max="6" width="10.375" style="1" customWidth="1"/>
    <col min="7" max="7" width="10.75390625" style="1" customWidth="1"/>
    <col min="8" max="8" width="10.625" style="1" customWidth="1"/>
    <col min="9" max="9" width="12.125" style="1" customWidth="1"/>
    <col min="10" max="10" width="11.25390625" style="1" customWidth="1"/>
    <col min="11" max="11" width="7.25390625" style="1" customWidth="1"/>
    <col min="12" max="12" width="11.00390625" style="1" customWidth="1"/>
    <col min="13" max="13" width="12.75390625" style="1" customWidth="1"/>
    <col min="14" max="14" width="10.25390625" style="1" customWidth="1"/>
    <col min="15" max="16384" width="9.125" style="1" customWidth="1"/>
  </cols>
  <sheetData>
    <row r="1" spans="1:2" ht="12.75">
      <c r="A1" s="9" t="s">
        <v>87</v>
      </c>
      <c r="B1" s="13"/>
    </row>
    <row r="3" spans="1:13" ht="12.75">
      <c r="A3" s="33" t="str">
        <f>'1.1.'!A3</f>
        <v>"Статистика" бөлүмү / "БФКМ статистикасы" / "Микрофинансылык уюмдардын насыялары"</v>
      </c>
      <c r="B3" s="18"/>
      <c r="H3" s="18"/>
      <c r="J3" s="18"/>
      <c r="K3" s="18"/>
      <c r="L3" s="18"/>
      <c r="M3" s="18"/>
    </row>
    <row r="4" spans="1:2" ht="12.75">
      <c r="A4" s="16" t="s">
        <v>20</v>
      </c>
      <c r="B4" s="16"/>
    </row>
    <row r="5" spans="1:14" ht="12.75">
      <c r="A5" s="16"/>
      <c r="N5" s="3" t="s">
        <v>65</v>
      </c>
    </row>
    <row r="6" spans="1:14" ht="15.75" customHeight="1">
      <c r="A6" s="64" t="s">
        <v>63</v>
      </c>
      <c r="B6" s="64"/>
      <c r="C6" s="64" t="s">
        <v>64</v>
      </c>
      <c r="D6" s="66" t="str">
        <f>'1.1.'!D6:L6</f>
        <v> анын ичинде</v>
      </c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86.25" customHeight="1">
      <c r="A7" s="64"/>
      <c r="B7" s="64"/>
      <c r="C7" s="64"/>
      <c r="D7" s="17" t="s">
        <v>90</v>
      </c>
      <c r="E7" s="17" t="str">
        <f>'1.1.'!E7</f>
        <v>
Айыл чарба</v>
      </c>
      <c r="F7" s="17" t="str">
        <f>'1.1.'!F7</f>
        <v>Транспорт </v>
      </c>
      <c r="G7" s="17" t="str">
        <f>'1.1.'!G7</f>
        <v> 
Байланыш</v>
      </c>
      <c r="H7" s="17" t="str">
        <f>'1.1.'!H7</f>
        <v>
Соода жана коммерция</v>
      </c>
      <c r="I7" s="17" t="str">
        <f>'1.1.'!I7</f>
        <v>
Даярдоо жана кайра иштетуу</v>
      </c>
      <c r="J7" s="17" t="str">
        <f>'1.1.'!J7</f>
        <v>
Курулуш жана ипотека</v>
      </c>
      <c r="K7" s="17" t="str">
        <f>'1.1.'!K7</f>
        <v>
Тейлөө</v>
      </c>
      <c r="L7" s="17" t="str">
        <f>'1.2.'!L7</f>
        <v>
Керек-жарак насыялары (жеке адамдарга)</v>
      </c>
      <c r="M7" s="17" t="str">
        <f>'1.1.'!M7</f>
        <v> Финансылык кредиттик мекемелерге насыялар</v>
      </c>
      <c r="N7" s="17" t="str">
        <f>'1.1.'!N7</f>
        <v>
Башкалар</v>
      </c>
    </row>
    <row r="8" spans="1:14" ht="15" customHeight="1">
      <c r="A8" s="26" t="str">
        <f>'1.1.'!A8</f>
        <v>I жарым жылдык</v>
      </c>
      <c r="B8" s="26" t="str">
        <f>'1.1.'!B8</f>
        <v>2010 ж.</v>
      </c>
      <c r="C8" s="27" t="s">
        <v>11</v>
      </c>
      <c r="D8" s="27" t="s">
        <v>11</v>
      </c>
      <c r="E8" s="27" t="s">
        <v>11</v>
      </c>
      <c r="F8" s="27" t="s">
        <v>11</v>
      </c>
      <c r="G8" s="27" t="s">
        <v>11</v>
      </c>
      <c r="H8" s="27" t="s">
        <v>11</v>
      </c>
      <c r="I8" s="27" t="s">
        <v>11</v>
      </c>
      <c r="J8" s="27" t="s">
        <v>11</v>
      </c>
      <c r="K8" s="27" t="s">
        <v>11</v>
      </c>
      <c r="L8" s="27" t="s">
        <v>11</v>
      </c>
      <c r="M8" s="27" t="s">
        <v>11</v>
      </c>
      <c r="N8" s="27" t="s">
        <v>11</v>
      </c>
    </row>
    <row r="9" spans="1:14" ht="14.25" customHeight="1">
      <c r="A9" s="74" t="str">
        <f>'1.1.'!A9</f>
        <v>
II жарым жылдык </v>
      </c>
      <c r="B9" s="26" t="str">
        <f>B8</f>
        <v>2010 ж.</v>
      </c>
      <c r="C9" s="79">
        <v>0.3882</v>
      </c>
      <c r="D9" s="79">
        <v>0.3884</v>
      </c>
      <c r="E9" s="79">
        <v>0.3957</v>
      </c>
      <c r="F9" s="79">
        <v>0.2927</v>
      </c>
      <c r="G9" s="79">
        <v>0.3954</v>
      </c>
      <c r="H9" s="79">
        <v>0.4057</v>
      </c>
      <c r="I9" s="79">
        <v>0.27</v>
      </c>
      <c r="J9" s="79">
        <v>0.2413</v>
      </c>
      <c r="K9" s="79"/>
      <c r="L9" s="79">
        <v>0.4348</v>
      </c>
      <c r="M9" s="79">
        <v>0.214</v>
      </c>
      <c r="N9" s="79">
        <v>0.3724</v>
      </c>
    </row>
    <row r="10" spans="1:14" ht="15" customHeight="1">
      <c r="A10" s="26" t="str">
        <f>'1.1.'!A10</f>
        <v>I жарым жылдык</v>
      </c>
      <c r="B10" s="26" t="str">
        <f>'1.1.'!B10</f>
        <v>
2011 ж.</v>
      </c>
      <c r="C10" s="79">
        <v>0.3848</v>
      </c>
      <c r="D10" s="79">
        <v>0.374</v>
      </c>
      <c r="E10" s="79">
        <v>0.4111</v>
      </c>
      <c r="F10" s="79">
        <v>0.3098</v>
      </c>
      <c r="G10" s="79">
        <v>0.3457</v>
      </c>
      <c r="H10" s="79">
        <v>0.3855</v>
      </c>
      <c r="I10" s="79">
        <v>0.2886</v>
      </c>
      <c r="J10" s="79">
        <v>0.2691</v>
      </c>
      <c r="K10" s="79">
        <v>0.411</v>
      </c>
      <c r="L10" s="79">
        <v>0.4137</v>
      </c>
      <c r="M10" s="79">
        <v>0.1778</v>
      </c>
      <c r="N10" s="79">
        <v>0.3672</v>
      </c>
    </row>
    <row r="11" spans="1:14" ht="15.75" customHeight="1">
      <c r="A11" s="26" t="str">
        <f>'1.1.'!A11</f>
        <v>
II жарым жылдык </v>
      </c>
      <c r="B11" s="26" t="str">
        <f>'1.1.'!B11</f>
        <v>
2011 ж.</v>
      </c>
      <c r="C11" s="79">
        <v>0.3829</v>
      </c>
      <c r="D11" s="79">
        <v>0.3637</v>
      </c>
      <c r="E11" s="79">
        <v>0.4147</v>
      </c>
      <c r="F11" s="79">
        <v>0.2834</v>
      </c>
      <c r="G11" s="79">
        <v>0.3212</v>
      </c>
      <c r="H11" s="79">
        <v>0.3715</v>
      </c>
      <c r="I11" s="79">
        <v>0.2642</v>
      </c>
      <c r="J11" s="79">
        <v>0.2789</v>
      </c>
      <c r="K11" s="79">
        <v>0.41</v>
      </c>
      <c r="L11" s="79">
        <v>0.4156</v>
      </c>
      <c r="M11" s="79">
        <v>0.1888</v>
      </c>
      <c r="N11" s="79">
        <v>0.3752</v>
      </c>
    </row>
    <row r="12" spans="1:14" ht="15" customHeight="1">
      <c r="A12" s="26" t="str">
        <f>'1.1.'!A12</f>
        <v>I жарым жылдык</v>
      </c>
      <c r="B12" s="26" t="str">
        <f>'1.1.'!B12</f>
        <v>
2012 ж.</v>
      </c>
      <c r="C12" s="79">
        <v>0.3694</v>
      </c>
      <c r="D12" s="79">
        <v>0.3332</v>
      </c>
      <c r="E12" s="79">
        <v>0.3912</v>
      </c>
      <c r="F12" s="79">
        <v>0.2869</v>
      </c>
      <c r="G12" s="79">
        <v>0.513</v>
      </c>
      <c r="H12" s="79">
        <v>0.3668</v>
      </c>
      <c r="I12" s="79">
        <v>0.2403</v>
      </c>
      <c r="J12" s="79">
        <v>0.288</v>
      </c>
      <c r="K12" s="79">
        <v>0.4138</v>
      </c>
      <c r="L12" s="79">
        <v>0.4289</v>
      </c>
      <c r="M12" s="79">
        <v>0.1859</v>
      </c>
      <c r="N12" s="79">
        <v>0.3485</v>
      </c>
    </row>
    <row r="13" spans="1:14" s="31" customFormat="1" ht="14.25" customHeight="1">
      <c r="A13" s="26" t="str">
        <f>'1.1.'!A13</f>
        <v>
3-чейрек</v>
      </c>
      <c r="B13" s="26" t="s">
        <v>48</v>
      </c>
      <c r="C13" s="79">
        <v>0.3471</v>
      </c>
      <c r="D13" s="79">
        <v>0.3228</v>
      </c>
      <c r="E13" s="79">
        <v>0.3622</v>
      </c>
      <c r="F13" s="79">
        <v>0.2712</v>
      </c>
      <c r="G13" s="79">
        <v>0.4122</v>
      </c>
      <c r="H13" s="79">
        <v>0.3507</v>
      </c>
      <c r="I13" s="79">
        <v>0.2087</v>
      </c>
      <c r="J13" s="79">
        <v>0.2943</v>
      </c>
      <c r="K13" s="79">
        <v>0.388</v>
      </c>
      <c r="L13" s="79">
        <v>0.4056</v>
      </c>
      <c r="M13" s="79">
        <v>0.177</v>
      </c>
      <c r="N13" s="79">
        <v>0.333</v>
      </c>
    </row>
    <row r="14" spans="1:14" ht="14.25" customHeight="1">
      <c r="A14" s="26" t="str">
        <f>'1.1.'!A14</f>
        <v>
4-чейрек</v>
      </c>
      <c r="B14" s="26" t="s">
        <v>83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7.25" customHeight="1">
      <c r="A15" s="26" t="str">
        <f>'1.1.'!A15</f>
        <v>
1-чейрек</v>
      </c>
      <c r="B15" s="74" t="str">
        <f>'1.1.'!B15</f>
        <v>
2013 ж.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 customHeight="1">
      <c r="A16" s="26" t="str">
        <f>'1.1.'!A16</f>
        <v>
2-чейрек</v>
      </c>
      <c r="B16" s="26" t="str">
        <f>'1.1.'!B16</f>
        <v>
2013 ж.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7.25" customHeight="1">
      <c r="A17" s="26" t="str">
        <f>'1.1.'!A17</f>
        <v>
3-чейрек</v>
      </c>
      <c r="B17" s="26" t="str">
        <f>'1.1.'!B17</f>
        <v>
2013 ж.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.75" customHeight="1">
      <c r="A18" s="26" t="str">
        <f>'1.1.'!A18</f>
        <v>
4-чейрек</v>
      </c>
      <c r="B18" s="26" t="str">
        <f>'1.1.'!B18</f>
        <v>
2013 ж.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1" ht="18.75" customHeight="1">
      <c r="A19" s="49" t="s">
        <v>88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</sheetData>
  <sheetProtection/>
  <mergeCells count="4">
    <mergeCell ref="C6:C7"/>
    <mergeCell ref="A6:B7"/>
    <mergeCell ref="D6:N6"/>
    <mergeCell ref="A19:K1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H28" sqref="H28"/>
    </sheetView>
  </sheetViews>
  <sheetFormatPr defaultColWidth="9.00390625" defaultRowHeight="12.75"/>
  <cols>
    <col min="1" max="1" width="13.25390625" style="1" customWidth="1"/>
    <col min="2" max="2" width="6.75390625" style="1" customWidth="1"/>
    <col min="3" max="3" width="13.625" style="1" customWidth="1"/>
    <col min="4" max="4" width="15.875" style="1" customWidth="1"/>
    <col min="5" max="5" width="12.25390625" style="1" customWidth="1"/>
    <col min="6" max="6" width="10.25390625" style="1" customWidth="1"/>
    <col min="7" max="7" width="10.625" style="1" customWidth="1"/>
    <col min="8" max="8" width="12.25390625" style="1" customWidth="1"/>
    <col min="9" max="9" width="12.125" style="1" customWidth="1"/>
    <col min="10" max="10" width="11.25390625" style="1" customWidth="1"/>
    <col min="11" max="11" width="10.375" style="1" customWidth="1"/>
    <col min="12" max="12" width="12.37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9" t="s">
        <v>87</v>
      </c>
      <c r="B1" s="13"/>
    </row>
    <row r="3" spans="1:16" ht="12.75">
      <c r="A3" s="33" t="s">
        <v>19</v>
      </c>
      <c r="B3" s="18"/>
      <c r="I3" s="18"/>
      <c r="J3" s="18"/>
      <c r="K3" s="18"/>
      <c r="L3" s="18"/>
      <c r="M3" s="18"/>
      <c r="N3" s="1"/>
      <c r="O3" s="1"/>
      <c r="P3" s="1"/>
    </row>
    <row r="4" spans="1:16" ht="12.75">
      <c r="A4" s="16" t="s">
        <v>16</v>
      </c>
      <c r="B4" s="16"/>
      <c r="N4" s="1"/>
      <c r="O4" s="1"/>
      <c r="P4" s="1"/>
    </row>
    <row r="5" spans="1:16" ht="12.75">
      <c r="A5" s="16"/>
      <c r="K5" s="7"/>
      <c r="L5" s="4" t="s">
        <v>68</v>
      </c>
      <c r="N5" s="1"/>
      <c r="O5" s="1"/>
      <c r="P5" s="1"/>
    </row>
    <row r="6" spans="1:16" ht="15.75" customHeight="1">
      <c r="A6" s="45" t="s">
        <v>63</v>
      </c>
      <c r="B6" s="46"/>
      <c r="C6" s="46" t="s">
        <v>37</v>
      </c>
      <c r="D6" s="42" t="str">
        <f>'1.1.'!D6:L6</f>
        <v> анын ичинде</v>
      </c>
      <c r="E6" s="43"/>
      <c r="F6" s="43"/>
      <c r="G6" s="43"/>
      <c r="H6" s="43"/>
      <c r="I6" s="43"/>
      <c r="J6" s="43"/>
      <c r="K6" s="43"/>
      <c r="L6" s="44"/>
      <c r="N6" s="1"/>
      <c r="O6" s="1"/>
      <c r="P6" s="1"/>
    </row>
    <row r="7" spans="1:16" ht="52.5" customHeight="1">
      <c r="A7" s="47"/>
      <c r="B7" s="48"/>
      <c r="C7" s="48"/>
      <c r="D7" s="17" t="s">
        <v>90</v>
      </c>
      <c r="E7" s="17" t="str">
        <f>'1.1.'!E7</f>
        <v>
Айыл чарба</v>
      </c>
      <c r="F7" s="17" t="str">
        <f>'1.1.'!F7</f>
        <v>Транспорт </v>
      </c>
      <c r="G7" s="17" t="str">
        <f>'1.1.'!G7</f>
        <v> 
Байланыш</v>
      </c>
      <c r="H7" s="17" t="str">
        <f>'1.1.'!H7</f>
        <v>
Соода жана коммерция</v>
      </c>
      <c r="I7" s="17" t="str">
        <f>'1.1.'!I7</f>
        <v>
Даярдоо жана кайра иштетуу</v>
      </c>
      <c r="J7" s="17" t="str">
        <f>'1.1.'!J7</f>
        <v>
Курулуш жана ипотека</v>
      </c>
      <c r="K7" s="17" t="str">
        <f>'1.1.'!K7</f>
        <v>
Тейлөө</v>
      </c>
      <c r="L7" s="17" t="str">
        <f>'1.1.'!N7</f>
        <v>
Башкалар</v>
      </c>
      <c r="M7" s="14"/>
      <c r="N7" s="1"/>
      <c r="O7" s="1"/>
      <c r="P7" s="1"/>
    </row>
    <row r="8" spans="1:16" ht="14.25" customHeight="1">
      <c r="A8" s="74" t="str">
        <f>A10</f>
        <v>
Кулжа      </v>
      </c>
      <c r="B8" s="82" t="s">
        <v>73</v>
      </c>
      <c r="C8" s="84">
        <v>637847.7</v>
      </c>
      <c r="D8" s="84">
        <v>8818</v>
      </c>
      <c r="E8" s="84">
        <v>365255.6</v>
      </c>
      <c r="F8" s="84">
        <v>8590.8</v>
      </c>
      <c r="G8" s="84">
        <v>200</v>
      </c>
      <c r="H8" s="84">
        <v>179656.6</v>
      </c>
      <c r="I8" s="84">
        <v>10504.5</v>
      </c>
      <c r="J8" s="84">
        <v>24074.1</v>
      </c>
      <c r="K8" s="84">
        <v>0</v>
      </c>
      <c r="L8" s="84">
        <v>40748.1</v>
      </c>
      <c r="M8" s="14"/>
      <c r="N8" s="1"/>
      <c r="O8" s="1"/>
      <c r="P8" s="1"/>
    </row>
    <row r="9" spans="1:16" ht="15" customHeight="1">
      <c r="A9" s="74" t="s">
        <v>70</v>
      </c>
      <c r="B9" s="82" t="s">
        <v>73</v>
      </c>
      <c r="C9" s="84">
        <v>673775.3</v>
      </c>
      <c r="D9" s="84">
        <v>9488</v>
      </c>
      <c r="E9" s="84">
        <v>375000.3</v>
      </c>
      <c r="F9" s="84">
        <v>8499.9</v>
      </c>
      <c r="G9" s="84">
        <v>3086.5</v>
      </c>
      <c r="H9" s="84">
        <v>200221.6</v>
      </c>
      <c r="I9" s="84">
        <v>10171.6</v>
      </c>
      <c r="J9" s="84">
        <v>28256.5</v>
      </c>
      <c r="K9" s="84">
        <v>0</v>
      </c>
      <c r="L9" s="84">
        <v>39050.9</v>
      </c>
      <c r="N9" s="1"/>
      <c r="O9" s="1"/>
      <c r="P9" s="1"/>
    </row>
    <row r="10" spans="1:16" ht="14.25" customHeight="1">
      <c r="A10" s="74" t="s">
        <v>69</v>
      </c>
      <c r="B10" s="83" t="s">
        <v>74</v>
      </c>
      <c r="C10" s="84">
        <v>722853.7</v>
      </c>
      <c r="D10" s="84">
        <v>7560.9</v>
      </c>
      <c r="E10" s="84">
        <v>397868.1</v>
      </c>
      <c r="F10" s="84">
        <v>8414.1</v>
      </c>
      <c r="G10" s="84">
        <v>2661</v>
      </c>
      <c r="H10" s="84">
        <v>212941.6</v>
      </c>
      <c r="I10" s="84">
        <v>8361.8</v>
      </c>
      <c r="J10" s="84">
        <v>31285.8</v>
      </c>
      <c r="K10" s="84">
        <v>0</v>
      </c>
      <c r="L10" s="84">
        <v>53760.3</v>
      </c>
      <c r="N10" s="1"/>
      <c r="O10" s="1"/>
      <c r="P10" s="1"/>
    </row>
    <row r="11" spans="1:16" ht="15.75" customHeight="1">
      <c r="A11" s="74" t="str">
        <f>A9</f>
        <v>
Бештин айы</v>
      </c>
      <c r="B11" s="83" t="str">
        <f>B10</f>
        <v>
2007ж.</v>
      </c>
      <c r="C11" s="84">
        <v>767657.9</v>
      </c>
      <c r="D11" s="84">
        <v>7294.8</v>
      </c>
      <c r="E11" s="84">
        <v>390169.6</v>
      </c>
      <c r="F11" s="84">
        <v>8166.7</v>
      </c>
      <c r="G11" s="84">
        <v>356</v>
      </c>
      <c r="H11" s="84">
        <v>256841.5</v>
      </c>
      <c r="I11" s="84">
        <v>9891.1</v>
      </c>
      <c r="J11" s="84">
        <v>37308.4</v>
      </c>
      <c r="K11" s="84">
        <v>0</v>
      </c>
      <c r="L11" s="84">
        <v>57629.6</v>
      </c>
      <c r="N11" s="1"/>
      <c r="O11" s="1"/>
      <c r="P11" s="1"/>
    </row>
    <row r="12" spans="1:16" ht="14.25" customHeight="1">
      <c r="A12" s="74" t="str">
        <f>A10</f>
        <v>
Кулжа      </v>
      </c>
      <c r="B12" s="83" t="s">
        <v>75</v>
      </c>
      <c r="C12" s="84">
        <v>823741.1</v>
      </c>
      <c r="D12" s="84">
        <v>8995.5</v>
      </c>
      <c r="E12" s="84">
        <v>422068</v>
      </c>
      <c r="F12" s="84">
        <v>9557.6</v>
      </c>
      <c r="G12" s="84">
        <v>150</v>
      </c>
      <c r="H12" s="84">
        <v>280879.09</v>
      </c>
      <c r="I12" s="84">
        <v>5272</v>
      </c>
      <c r="J12" s="84">
        <v>32923.7</v>
      </c>
      <c r="K12" s="84">
        <v>0</v>
      </c>
      <c r="L12" s="84">
        <v>63894.9</v>
      </c>
      <c r="N12" s="1"/>
      <c r="O12" s="1"/>
      <c r="P12" s="1"/>
    </row>
    <row r="13" spans="1:16" ht="18.75" customHeight="1">
      <c r="A13" s="74" t="str">
        <f>A11</f>
        <v>
Бештин айы</v>
      </c>
      <c r="B13" s="83" t="str">
        <f>B12</f>
        <v>
2008 ж.</v>
      </c>
      <c r="C13" s="84">
        <v>882001.8</v>
      </c>
      <c r="D13" s="84">
        <v>10825.6</v>
      </c>
      <c r="E13" s="84">
        <v>446283.5</v>
      </c>
      <c r="F13" s="84">
        <v>5471.6</v>
      </c>
      <c r="G13" s="84">
        <v>150</v>
      </c>
      <c r="H13" s="84">
        <v>292568.5</v>
      </c>
      <c r="I13" s="84">
        <v>8578.6</v>
      </c>
      <c r="J13" s="84">
        <v>35079.3</v>
      </c>
      <c r="K13" s="84">
        <v>2515.2</v>
      </c>
      <c r="L13" s="84">
        <v>80529.6</v>
      </c>
      <c r="N13" s="1"/>
      <c r="O13" s="1"/>
      <c r="P13" s="1"/>
    </row>
    <row r="14" spans="1:16" ht="15" customHeight="1">
      <c r="A14" s="74" t="str">
        <f>A10</f>
        <v>
Кулжа      </v>
      </c>
      <c r="B14" s="83" t="s">
        <v>76</v>
      </c>
      <c r="C14" s="84">
        <v>939023.8</v>
      </c>
      <c r="D14" s="84">
        <v>7270.02</v>
      </c>
      <c r="E14" s="84">
        <v>482217.8</v>
      </c>
      <c r="F14" s="84">
        <v>5400.8</v>
      </c>
      <c r="G14" s="84">
        <v>150</v>
      </c>
      <c r="H14" s="84">
        <v>302776.1</v>
      </c>
      <c r="I14" s="84">
        <v>11668.02</v>
      </c>
      <c r="J14" s="84">
        <v>37100.7</v>
      </c>
      <c r="K14" s="84">
        <v>2172.8</v>
      </c>
      <c r="L14" s="84">
        <v>90267.5</v>
      </c>
      <c r="N14" s="1"/>
      <c r="O14" s="1"/>
      <c r="P14" s="1"/>
    </row>
    <row r="15" spans="1:16" ht="18" customHeight="1">
      <c r="A15" s="74" t="str">
        <f>A13</f>
        <v>
Бештин айы</v>
      </c>
      <c r="B15" s="83" t="str">
        <f>B14</f>
        <v>
2009ж.</v>
      </c>
      <c r="C15" s="84">
        <v>958826.3</v>
      </c>
      <c r="D15" s="84">
        <v>6607.2</v>
      </c>
      <c r="E15" s="84">
        <v>481859.6</v>
      </c>
      <c r="F15" s="84">
        <v>5039.2</v>
      </c>
      <c r="G15" s="84">
        <v>150</v>
      </c>
      <c r="H15" s="84">
        <v>317476.9</v>
      </c>
      <c r="I15" s="84">
        <v>8116.5</v>
      </c>
      <c r="J15" s="84">
        <v>36412.7</v>
      </c>
      <c r="K15" s="84">
        <v>3378.8</v>
      </c>
      <c r="L15" s="84">
        <v>99785.4</v>
      </c>
      <c r="N15" s="1"/>
      <c r="O15" s="1"/>
      <c r="P15" s="1"/>
    </row>
    <row r="16" spans="1:16" ht="15.75" customHeight="1">
      <c r="A16" s="74" t="str">
        <f>A10</f>
        <v>
Кулжа      </v>
      </c>
      <c r="B16" s="83" t="s">
        <v>77</v>
      </c>
      <c r="C16" s="84">
        <v>1040740.1</v>
      </c>
      <c r="D16" s="84">
        <v>5349.6</v>
      </c>
      <c r="E16" s="84">
        <v>532777.9</v>
      </c>
      <c r="F16" s="84">
        <v>4300</v>
      </c>
      <c r="G16" s="84">
        <v>13</v>
      </c>
      <c r="H16" s="84">
        <v>328258.3</v>
      </c>
      <c r="I16" s="84">
        <v>16375.9</v>
      </c>
      <c r="J16" s="84">
        <v>36487.7</v>
      </c>
      <c r="K16" s="84">
        <v>5595.8</v>
      </c>
      <c r="L16" s="84">
        <v>111581.9</v>
      </c>
      <c r="N16" s="1"/>
      <c r="O16" s="1"/>
      <c r="P16" s="1"/>
    </row>
    <row r="17" spans="1:16" ht="15.75" customHeight="1">
      <c r="A17" s="74" t="str">
        <f>A15</f>
        <v>
Бештин айы</v>
      </c>
      <c r="B17" s="83" t="str">
        <f>B16</f>
        <v>
2010ж.</v>
      </c>
      <c r="C17" s="84">
        <v>1139725.9</v>
      </c>
      <c r="D17" s="84">
        <v>9329.3</v>
      </c>
      <c r="E17" s="84">
        <v>558419.8</v>
      </c>
      <c r="F17" s="84">
        <v>4400.4</v>
      </c>
      <c r="G17" s="84">
        <v>0</v>
      </c>
      <c r="H17" s="84">
        <v>368563.6</v>
      </c>
      <c r="I17" s="84">
        <v>11766.1</v>
      </c>
      <c r="J17" s="84">
        <v>43348.3</v>
      </c>
      <c r="K17" s="84">
        <v>5136.9</v>
      </c>
      <c r="L17" s="84">
        <v>138761.5</v>
      </c>
      <c r="N17" s="1"/>
      <c r="O17" s="1"/>
      <c r="P17" s="1"/>
    </row>
    <row r="18" spans="1:16" ht="15" customHeight="1">
      <c r="A18" s="74" t="str">
        <f>A16</f>
        <v>
Кулжа      </v>
      </c>
      <c r="B18" s="83" t="s">
        <v>78</v>
      </c>
      <c r="C18" s="84">
        <v>1231964.2</v>
      </c>
      <c r="D18" s="84">
        <v>8345.5</v>
      </c>
      <c r="E18" s="84">
        <v>598611.7</v>
      </c>
      <c r="F18" s="84">
        <v>4942.5</v>
      </c>
      <c r="G18" s="84">
        <v>0</v>
      </c>
      <c r="H18" s="84">
        <v>405707.2</v>
      </c>
      <c r="I18" s="84">
        <v>11543.2</v>
      </c>
      <c r="J18" s="84">
        <v>47348.3</v>
      </c>
      <c r="K18" s="84">
        <v>4979</v>
      </c>
      <c r="L18" s="84">
        <v>150486.7</v>
      </c>
      <c r="N18" s="1"/>
      <c r="O18" s="1"/>
      <c r="P18" s="1"/>
    </row>
    <row r="19" spans="1:16" ht="14.25" customHeight="1">
      <c r="A19" s="74" t="str">
        <f>A17</f>
        <v>
Бештин айы</v>
      </c>
      <c r="B19" s="83" t="str">
        <f>B18</f>
        <v>
2011ж.</v>
      </c>
      <c r="C19" s="84">
        <v>1231697.2</v>
      </c>
      <c r="D19" s="84">
        <v>9231.1</v>
      </c>
      <c r="E19" s="84">
        <v>596073.8</v>
      </c>
      <c r="F19" s="84">
        <v>5381.7</v>
      </c>
      <c r="G19" s="84">
        <v>0</v>
      </c>
      <c r="H19" s="84">
        <v>416522.7</v>
      </c>
      <c r="I19" s="84">
        <v>11675.8</v>
      </c>
      <c r="J19" s="84">
        <v>44596.8</v>
      </c>
      <c r="K19" s="84">
        <v>4166.8</v>
      </c>
      <c r="L19" s="84">
        <v>144048.4</v>
      </c>
      <c r="N19" s="1"/>
      <c r="O19" s="1"/>
      <c r="P19" s="1"/>
    </row>
    <row r="20" spans="1:16" ht="17.25" customHeight="1">
      <c r="A20" s="74" t="str">
        <f>A18</f>
        <v>
Кулжа      </v>
      </c>
      <c r="B20" s="83" t="s">
        <v>79</v>
      </c>
      <c r="C20" s="84">
        <v>1268112.09</v>
      </c>
      <c r="D20" s="84">
        <v>23198.36</v>
      </c>
      <c r="E20" s="84">
        <v>612616.05</v>
      </c>
      <c r="F20" s="84">
        <v>5110.75</v>
      </c>
      <c r="G20" s="84">
        <v>0</v>
      </c>
      <c r="H20" s="84">
        <v>422638.3</v>
      </c>
      <c r="I20" s="84">
        <v>5705.7</v>
      </c>
      <c r="J20" s="84">
        <v>42170.03</v>
      </c>
      <c r="K20" s="84">
        <v>5619.02</v>
      </c>
      <c r="L20" s="84">
        <v>151053.8</v>
      </c>
      <c r="N20" s="1"/>
      <c r="O20" s="1"/>
      <c r="P20" s="1"/>
    </row>
    <row r="21" spans="1:16" ht="15.75" customHeight="1">
      <c r="A21" s="77" t="str">
        <f>A25</f>
        <v>
Аяк оона</v>
      </c>
      <c r="B21" s="29" t="str">
        <f>B20</f>
        <v>
2012ж.</v>
      </c>
      <c r="C21" s="68">
        <v>1299688.2</v>
      </c>
      <c r="D21" s="68">
        <v>8018.5</v>
      </c>
      <c r="E21" s="68">
        <v>618882.04</v>
      </c>
      <c r="F21" s="68">
        <v>6903.5</v>
      </c>
      <c r="G21" s="68" t="s">
        <v>11</v>
      </c>
      <c r="H21" s="68">
        <v>444849.6</v>
      </c>
      <c r="I21" s="68">
        <v>2346.3</v>
      </c>
      <c r="J21" s="68">
        <v>47137.3</v>
      </c>
      <c r="K21" s="68">
        <v>5160.5</v>
      </c>
      <c r="L21" s="68">
        <v>166390.4</v>
      </c>
      <c r="N21" s="1"/>
      <c r="O21" s="1"/>
      <c r="P21" s="1"/>
    </row>
    <row r="22" spans="1:16" ht="18" customHeight="1">
      <c r="A22" s="74" t="str">
        <f>A19</f>
        <v>
Бештин айы</v>
      </c>
      <c r="B22" s="74" t="str">
        <f>B21</f>
        <v>
2012ж.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N22" s="1"/>
      <c r="O22" s="1"/>
      <c r="P22" s="1"/>
    </row>
    <row r="23" spans="1:16" ht="14.25" customHeight="1">
      <c r="A23" s="74" t="s">
        <v>72</v>
      </c>
      <c r="B23" s="74" t="s">
        <v>80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N23" s="1"/>
      <c r="O23" s="1"/>
      <c r="P23" s="1"/>
    </row>
    <row r="24" spans="1:16" ht="15" customHeight="1">
      <c r="A24" s="74" t="str">
        <f>A20</f>
        <v>
Кулжа      </v>
      </c>
      <c r="B24" s="74" t="str">
        <f>B23</f>
        <v>
2013ж.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N24" s="1"/>
      <c r="O24" s="1"/>
      <c r="P24" s="1"/>
    </row>
    <row r="25" spans="1:16" ht="15.75" customHeight="1">
      <c r="A25" s="74" t="s">
        <v>71</v>
      </c>
      <c r="B25" s="74" t="str">
        <f>B24</f>
        <v>
2013ж.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N25" s="1"/>
      <c r="O25" s="1"/>
      <c r="P25" s="1"/>
    </row>
    <row r="26" spans="1:16" ht="20.25" customHeight="1">
      <c r="A26" s="74" t="str">
        <f>A22</f>
        <v>
Бештин айы</v>
      </c>
      <c r="B26" s="74" t="str">
        <f>B25</f>
        <v>
2013ж.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N26" s="1"/>
      <c r="O26" s="1"/>
      <c r="P26" s="1"/>
    </row>
  </sheetData>
  <sheetProtection/>
  <mergeCells count="3">
    <mergeCell ref="C6:C7"/>
    <mergeCell ref="A6:B7"/>
    <mergeCell ref="D6:L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9.875" style="1" customWidth="1"/>
    <col min="2" max="2" width="7.75390625" style="1" customWidth="1"/>
    <col min="3" max="3" width="15.625" style="1" customWidth="1"/>
    <col min="4" max="4" width="18.625" style="1" customWidth="1"/>
    <col min="5" max="5" width="16.00390625" style="1" customWidth="1"/>
    <col min="6" max="6" width="10.125" style="1" customWidth="1"/>
    <col min="7" max="7" width="10.00390625" style="1" bestFit="1" customWidth="1"/>
    <col min="8" max="8" width="12.25390625" style="1" customWidth="1"/>
    <col min="9" max="9" width="12.125" style="1" customWidth="1"/>
    <col min="10" max="10" width="13.625" style="1" customWidth="1"/>
    <col min="11" max="11" width="11.375" style="1" customWidth="1"/>
    <col min="12" max="12" width="11.00390625" style="1" customWidth="1"/>
    <col min="13" max="16384" width="9.125" style="1" customWidth="1"/>
  </cols>
  <sheetData>
    <row r="1" spans="1:2" ht="12.75">
      <c r="A1" s="9" t="s">
        <v>87</v>
      </c>
      <c r="B1" s="13"/>
    </row>
    <row r="3" spans="1:13" ht="12.75">
      <c r="A3" s="33" t="str">
        <f>'2.1.'!A3</f>
        <v>"Статистика" бөлүмү / "БФКМ статистикасы" / "Кредиттик союздардын насыялары"</v>
      </c>
      <c r="B3" s="18"/>
      <c r="I3" s="18"/>
      <c r="J3" s="18"/>
      <c r="K3" s="18"/>
      <c r="L3" s="18"/>
      <c r="M3" s="19"/>
    </row>
    <row r="4" spans="1:10" ht="12.75">
      <c r="A4" s="16" t="s">
        <v>17</v>
      </c>
      <c r="B4" s="16"/>
      <c r="J4" s="21"/>
    </row>
    <row r="5" spans="1:11" ht="12.75">
      <c r="A5" s="16"/>
      <c r="K5" s="3" t="str">
        <f>'2.1.'!L5</f>
        <v>мин сом</v>
      </c>
    </row>
    <row r="6" spans="1:11" ht="15.75" customHeight="1">
      <c r="A6" s="45" t="str">
        <f>'2.1.'!A6:B7</f>
        <v> Мезгил</v>
      </c>
      <c r="B6" s="46"/>
      <c r="C6" s="40" t="s">
        <v>82</v>
      </c>
      <c r="D6" s="42" t="str">
        <f>'2.1.'!D6:L6</f>
        <v> анын ичинде</v>
      </c>
      <c r="E6" s="43"/>
      <c r="F6" s="43"/>
      <c r="G6" s="43"/>
      <c r="H6" s="43"/>
      <c r="I6" s="43"/>
      <c r="J6" s="43"/>
      <c r="K6" s="44"/>
    </row>
    <row r="7" spans="1:12" ht="56.25" customHeight="1">
      <c r="A7" s="47"/>
      <c r="B7" s="48"/>
      <c r="C7" s="41"/>
      <c r="D7" s="17" t="s">
        <v>90</v>
      </c>
      <c r="E7" s="17" t="str">
        <f>'2.1.'!E7</f>
        <v>
Айыл чарба</v>
      </c>
      <c r="F7" s="17" t="str">
        <f>'2.1.'!F7</f>
        <v>Транспорт </v>
      </c>
      <c r="G7" s="17" t="str">
        <f>'2.1.'!G7</f>
        <v> 
Байланыш</v>
      </c>
      <c r="H7" s="17" t="str">
        <f>'2.1.'!H7</f>
        <v>
Соода жана коммерция</v>
      </c>
      <c r="I7" s="17" t="str">
        <f>'2.1.'!I7</f>
        <v>
Даярдоо жана кайра иштетуу</v>
      </c>
      <c r="J7" s="17" t="str">
        <f>'2.1.'!J7</f>
        <v>
Курулуш жана ипотека</v>
      </c>
      <c r="K7" s="17" t="str">
        <f>'2.1.'!L7</f>
        <v>
Башкалар</v>
      </c>
      <c r="L7" s="14"/>
    </row>
    <row r="8" spans="1:11" ht="16.5" customHeight="1">
      <c r="A8" s="77" t="str">
        <f>'1.1.'!A13</f>
        <v>
3-чейрек</v>
      </c>
      <c r="B8" s="77" t="str">
        <f>'1.1.'!B14</f>
        <v>
2012 ж.</v>
      </c>
      <c r="C8" s="68">
        <v>625278604.4</v>
      </c>
      <c r="D8" s="68">
        <v>4493692.75</v>
      </c>
      <c r="E8" s="68">
        <v>222676142.4</v>
      </c>
      <c r="F8" s="68">
        <v>1035000</v>
      </c>
      <c r="G8" s="68">
        <v>1304500</v>
      </c>
      <c r="H8" s="68">
        <v>262795503.2</v>
      </c>
      <c r="I8" s="68">
        <v>521199</v>
      </c>
      <c r="J8" s="68">
        <v>29865913</v>
      </c>
      <c r="K8" s="68">
        <v>102586654.2</v>
      </c>
    </row>
    <row r="9" spans="1:11" ht="15.75" customHeight="1">
      <c r="A9" s="77" t="str">
        <f>'1.1.'!A14</f>
        <v>
4-чейрек</v>
      </c>
      <c r="B9" s="74" t="str">
        <f>B8</f>
        <v>
2012 ж.</v>
      </c>
      <c r="C9" s="86"/>
      <c r="D9" s="86"/>
      <c r="E9" s="86"/>
      <c r="F9" s="86"/>
      <c r="G9" s="86"/>
      <c r="H9" s="86"/>
      <c r="I9" s="86"/>
      <c r="J9" s="86"/>
      <c r="K9" s="86"/>
    </row>
    <row r="10" spans="1:11" ht="14.25" customHeight="1">
      <c r="A10" s="77" t="str">
        <f>'1.1.'!A15</f>
        <v>
1-чейрек</v>
      </c>
      <c r="B10" s="74" t="str">
        <f>'1.1.'!B15</f>
        <v>
2013 ж.</v>
      </c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5.75" customHeight="1">
      <c r="A11" s="77" t="str">
        <f>'1.1.'!A16</f>
        <v>
2-чейрек</v>
      </c>
      <c r="B11" s="74" t="str">
        <f>'1.1.'!B16</f>
        <v>
2013 ж.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5" customHeight="1">
      <c r="A12" s="77" t="str">
        <f>'1.1.'!A17</f>
        <v>
3-чейрек</v>
      </c>
      <c r="B12" s="74" t="str">
        <f>'1.1.'!B17</f>
        <v>
2013 ж.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6.5" customHeight="1">
      <c r="A13" s="77" t="str">
        <f>'1.1.'!A18</f>
        <v>
4-чейрек</v>
      </c>
      <c r="B13" s="74" t="str">
        <f>'1.1.'!B18</f>
        <v>
2013 ж.</v>
      </c>
      <c r="C13" s="86"/>
      <c r="D13" s="86"/>
      <c r="E13" s="86"/>
      <c r="F13" s="86"/>
      <c r="G13" s="86"/>
      <c r="H13" s="86"/>
      <c r="I13" s="86"/>
      <c r="J13" s="86"/>
      <c r="K13" s="86"/>
    </row>
    <row r="15" spans="1:13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30" spans="4:7" ht="12.75">
      <c r="D30" s="7"/>
      <c r="E30" s="10"/>
      <c r="F30" s="10"/>
      <c r="G30" s="7"/>
    </row>
    <row r="31" spans="4:7" ht="12.75">
      <c r="D31" s="7"/>
      <c r="E31" s="10"/>
      <c r="F31" s="10"/>
      <c r="G31" s="7"/>
    </row>
    <row r="32" spans="4:7" ht="12.75">
      <c r="D32" s="7"/>
      <c r="E32" s="10"/>
      <c r="F32" s="10"/>
      <c r="G32" s="7"/>
    </row>
    <row r="33" spans="4:7" ht="12.75">
      <c r="D33" s="7"/>
      <c r="E33" s="11"/>
      <c r="F33" s="11"/>
      <c r="G33" s="7"/>
    </row>
    <row r="34" spans="4:7" ht="12.75">
      <c r="D34" s="7"/>
      <c r="E34" s="11"/>
      <c r="F34" s="11"/>
      <c r="G34" s="7"/>
    </row>
    <row r="35" spans="4:7" ht="12.75">
      <c r="D35" s="8"/>
      <c r="E35" s="12"/>
      <c r="F35" s="12"/>
      <c r="G35" s="7"/>
    </row>
    <row r="36" spans="4:7" ht="12.75">
      <c r="D36" s="7"/>
      <c r="E36" s="12"/>
      <c r="F36" s="12"/>
      <c r="G36" s="7"/>
    </row>
    <row r="37" spans="4:7" ht="12.75">
      <c r="D37" s="7"/>
      <c r="E37" s="12"/>
      <c r="F37" s="12"/>
      <c r="G37" s="7"/>
    </row>
    <row r="38" spans="4:7" ht="12.75">
      <c r="D38" s="7"/>
      <c r="E38" s="12"/>
      <c r="F38" s="12"/>
      <c r="G38" s="7"/>
    </row>
    <row r="39" spans="4:7" ht="12.75">
      <c r="D39" s="8"/>
      <c r="E39" s="12"/>
      <c r="F39" s="12"/>
      <c r="G39" s="7"/>
    </row>
    <row r="40" spans="4:7" ht="12.75">
      <c r="D40" s="7"/>
      <c r="E40" s="12"/>
      <c r="F40" s="12"/>
      <c r="G40" s="7"/>
    </row>
  </sheetData>
  <sheetProtection/>
  <mergeCells count="4">
    <mergeCell ref="C6:C7"/>
    <mergeCell ref="A15:M15"/>
    <mergeCell ref="A6:B7"/>
    <mergeCell ref="D6:K6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9.625" style="1" customWidth="1"/>
    <col min="2" max="2" width="7.00390625" style="1" customWidth="1"/>
    <col min="3" max="3" width="12.625" style="1" customWidth="1"/>
    <col min="4" max="4" width="12.375" style="1" customWidth="1"/>
    <col min="5" max="5" width="12.875" style="1" customWidth="1"/>
    <col min="6" max="6" width="13.875" style="1" customWidth="1"/>
    <col min="7" max="7" width="14.75390625" style="1" customWidth="1"/>
    <col min="8" max="8" width="11.75390625" style="1" customWidth="1"/>
    <col min="9" max="9" width="11.375" style="1" customWidth="1"/>
    <col min="10" max="10" width="13.125" style="1" customWidth="1"/>
    <col min="11" max="11" width="14.00390625" style="1" customWidth="1"/>
    <col min="12" max="16384" width="9.125" style="1" customWidth="1"/>
  </cols>
  <sheetData>
    <row r="1" spans="1:2" ht="12.75">
      <c r="A1" s="9" t="s">
        <v>87</v>
      </c>
      <c r="B1" s="9"/>
    </row>
    <row r="3" spans="1:9" ht="12.75">
      <c r="A3" s="33" t="str">
        <f>'2.1.'!A3</f>
        <v>"Статистика" бөлүмү / "БФКМ статистикасы" / "Кредиттик союздардын насыялары"</v>
      </c>
      <c r="B3" s="33"/>
      <c r="C3" s="33"/>
      <c r="D3" s="33"/>
      <c r="E3" s="33"/>
      <c r="F3" s="33"/>
      <c r="G3" s="33"/>
      <c r="H3" s="33"/>
      <c r="I3" s="19"/>
    </row>
    <row r="4" spans="1:10" ht="12.75">
      <c r="A4" s="16" t="s">
        <v>18</v>
      </c>
      <c r="B4" s="16"/>
      <c r="J4" s="21"/>
    </row>
    <row r="5" spans="1:11" ht="12.75">
      <c r="A5" s="16"/>
      <c r="B5" s="15"/>
      <c r="K5" s="4" t="str">
        <f>'2.2.'!K5</f>
        <v>мин сом</v>
      </c>
    </row>
    <row r="6" spans="1:11" ht="12.75" customHeight="1">
      <c r="A6" s="57" t="str">
        <f>'1.3.'!A6:B7</f>
        <v> Мезгил</v>
      </c>
      <c r="B6" s="58"/>
      <c r="C6" s="55" t="s">
        <v>92</v>
      </c>
      <c r="D6" s="61" t="str">
        <f>'1.3.'!D6:K6</f>
        <v> анын ичинде мөөнөтүнө жараша</v>
      </c>
      <c r="E6" s="62"/>
      <c r="F6" s="62"/>
      <c r="G6" s="62"/>
      <c r="H6" s="62"/>
      <c r="I6" s="62"/>
      <c r="J6" s="62"/>
      <c r="K6" s="63"/>
    </row>
    <row r="7" spans="1:11" ht="25.5" customHeight="1">
      <c r="A7" s="59"/>
      <c r="B7" s="60"/>
      <c r="C7" s="56"/>
      <c r="D7" s="24" t="str">
        <f>'1.3.'!D7</f>
        <v>
0-1 ай</v>
      </c>
      <c r="E7" s="24" t="str">
        <f>'1.3.'!E7</f>
        <v>
1-3 ай</v>
      </c>
      <c r="F7" s="24" t="str">
        <f>'1.3.'!F7</f>
        <v>  
3-6 ай</v>
      </c>
      <c r="G7" s="24" t="str">
        <f>'1.3.'!G7</f>
        <v>
6-12 ай</v>
      </c>
      <c r="H7" s="24" t="str">
        <f>'1.3.'!H7</f>
        <v>
1-2 жыл</v>
      </c>
      <c r="I7" s="24" t="str">
        <f>'1.3.'!I7</f>
        <v>
2-3 жыл</v>
      </c>
      <c r="J7" s="24" t="str">
        <f>'1.3.'!J7</f>
        <v>
3-5 жыл</v>
      </c>
      <c r="K7" s="24" t="str">
        <f>'1.3.'!K7</f>
        <v>
5 жылдан өйдө</v>
      </c>
    </row>
    <row r="8" spans="1:11" ht="15.75" customHeight="1">
      <c r="A8" s="77" t="str">
        <f>'2.2.'!A8</f>
        <v>
3-чейрек</v>
      </c>
      <c r="B8" s="77" t="str">
        <f>'2.2.'!B8</f>
        <v>
2012 ж.</v>
      </c>
      <c r="C8" s="68">
        <f>D8+E8+F8+G8+H8+I8+J8+K8</f>
        <v>625278604.79</v>
      </c>
      <c r="D8" s="68">
        <v>24728109</v>
      </c>
      <c r="E8" s="68">
        <v>53885125</v>
      </c>
      <c r="F8" s="68">
        <v>23206835.5</v>
      </c>
      <c r="G8" s="68">
        <v>82291563.5</v>
      </c>
      <c r="H8" s="68">
        <v>241753366.47</v>
      </c>
      <c r="I8" s="68">
        <v>137485916.03</v>
      </c>
      <c r="J8" s="68">
        <v>55905558.16</v>
      </c>
      <c r="K8" s="68">
        <v>6022131.13</v>
      </c>
    </row>
    <row r="9" spans="1:11" ht="13.5" customHeight="1">
      <c r="A9" s="77" t="str">
        <f>'2.2.'!A9</f>
        <v>
4-чейрек</v>
      </c>
      <c r="B9" s="77" t="str">
        <f>'2.2.'!B9</f>
        <v>
2012 ж.</v>
      </c>
      <c r="C9" s="86"/>
      <c r="D9" s="86"/>
      <c r="E9" s="86"/>
      <c r="F9" s="86"/>
      <c r="G9" s="86"/>
      <c r="H9" s="86"/>
      <c r="I9" s="86"/>
      <c r="J9" s="86"/>
      <c r="K9" s="86"/>
    </row>
    <row r="10" spans="1:11" ht="14.25" customHeight="1">
      <c r="A10" s="77" t="str">
        <f>'2.2.'!A10</f>
        <v>
1-чейрек</v>
      </c>
      <c r="B10" s="77" t="str">
        <f>'2.2.'!B10</f>
        <v>
2013 ж.</v>
      </c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3.5" customHeight="1">
      <c r="A11" s="77" t="str">
        <f>'2.2.'!A11</f>
        <v>
2-чейрек</v>
      </c>
      <c r="B11" s="77" t="str">
        <f>'2.2.'!B11</f>
        <v>
2013 ж.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5" customHeight="1">
      <c r="A12" s="77" t="str">
        <f>'2.2.'!A12</f>
        <v>
3-чейрек</v>
      </c>
      <c r="B12" s="77" t="str">
        <f>'2.2.'!B12</f>
        <v>
2013 ж.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7.25" customHeight="1">
      <c r="A13" s="77" t="str">
        <f>'2.2.'!A13</f>
        <v>
4-чейрек</v>
      </c>
      <c r="B13" s="77" t="str">
        <f>'2.2.'!B13</f>
        <v>
2013 ж.</v>
      </c>
      <c r="C13" s="86"/>
      <c r="D13" s="86"/>
      <c r="E13" s="86"/>
      <c r="F13" s="86"/>
      <c r="G13" s="86"/>
      <c r="H13" s="86"/>
      <c r="I13" s="86"/>
      <c r="J13" s="86"/>
      <c r="K13" s="86"/>
    </row>
    <row r="15" ht="12" customHeight="1"/>
    <row r="16" spans="1:14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8" spans="4:13" ht="12.75">
      <c r="D18"/>
      <c r="E18"/>
      <c r="F18"/>
      <c r="G18"/>
      <c r="H18"/>
      <c r="I18"/>
      <c r="J18"/>
      <c r="K18"/>
      <c r="L18"/>
      <c r="M18"/>
    </row>
    <row r="19" spans="4:13" ht="12.75">
      <c r="D19"/>
      <c r="E19"/>
      <c r="F19"/>
      <c r="G19"/>
      <c r="H19"/>
      <c r="I19"/>
      <c r="J19"/>
      <c r="K19"/>
      <c r="L19"/>
      <c r="M19"/>
    </row>
    <row r="20" spans="4:13" ht="12.75">
      <c r="D20"/>
      <c r="E20"/>
      <c r="F20"/>
      <c r="G20"/>
      <c r="H20"/>
      <c r="I20"/>
      <c r="J20"/>
      <c r="K20"/>
      <c r="L20"/>
      <c r="M20"/>
    </row>
    <row r="21" spans="4:13" ht="12.75">
      <c r="D21"/>
      <c r="E21"/>
      <c r="F21"/>
      <c r="G21"/>
      <c r="H21"/>
      <c r="I21"/>
      <c r="J21"/>
      <c r="K21"/>
      <c r="L21"/>
      <c r="M21"/>
    </row>
    <row r="22" spans="4:13" ht="12.75">
      <c r="D22"/>
      <c r="E22"/>
      <c r="F22"/>
      <c r="G22"/>
      <c r="H22"/>
      <c r="I22"/>
      <c r="J22"/>
      <c r="K22"/>
      <c r="L22"/>
      <c r="M22"/>
    </row>
    <row r="23" spans="4:13" ht="12.75">
      <c r="D23"/>
      <c r="E23"/>
      <c r="F23"/>
      <c r="G23"/>
      <c r="H23"/>
      <c r="I23"/>
      <c r="J23"/>
      <c r="K23"/>
      <c r="L23"/>
      <c r="M23"/>
    </row>
    <row r="24" spans="4:13" ht="12.75">
      <c r="D24"/>
      <c r="E24"/>
      <c r="F24"/>
      <c r="G24"/>
      <c r="H24"/>
      <c r="I24"/>
      <c r="J24"/>
      <c r="K24"/>
      <c r="L24"/>
      <c r="M24"/>
    </row>
    <row r="25" spans="4:13" ht="12.75">
      <c r="D25"/>
      <c r="E25"/>
      <c r="F25"/>
      <c r="G25"/>
      <c r="H25"/>
      <c r="I25"/>
      <c r="J25"/>
      <c r="K25"/>
      <c r="L25"/>
      <c r="M25"/>
    </row>
    <row r="26" spans="4:13" ht="12.75">
      <c r="D26"/>
      <c r="E26"/>
      <c r="F26"/>
      <c r="G26"/>
      <c r="H26"/>
      <c r="I26"/>
      <c r="J26"/>
      <c r="K26"/>
      <c r="L26"/>
      <c r="M26"/>
    </row>
    <row r="27" spans="4:13" ht="12.75">
      <c r="D27"/>
      <c r="E27"/>
      <c r="F27"/>
      <c r="G27"/>
      <c r="H27"/>
      <c r="I27"/>
      <c r="J27"/>
      <c r="K27"/>
      <c r="L27"/>
      <c r="M27"/>
    </row>
    <row r="28" spans="4:13" ht="12.75">
      <c r="D28"/>
      <c r="E28"/>
      <c r="F28"/>
      <c r="G28"/>
      <c r="H28"/>
      <c r="I28"/>
      <c r="J28"/>
      <c r="K28"/>
      <c r="L28"/>
      <c r="M28"/>
    </row>
    <row r="29" spans="4:13" ht="12.75">
      <c r="D29"/>
      <c r="E29"/>
      <c r="F29"/>
      <c r="G29"/>
      <c r="H29"/>
      <c r="I29"/>
      <c r="J29"/>
      <c r="K29"/>
      <c r="L29"/>
      <c r="M29"/>
    </row>
  </sheetData>
  <sheetProtection/>
  <mergeCells count="4">
    <mergeCell ref="C6:C7"/>
    <mergeCell ref="A16:N16"/>
    <mergeCell ref="A6:B7"/>
    <mergeCell ref="D6:K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0">
      <selection activeCell="G23" sqref="G23"/>
    </sheetView>
  </sheetViews>
  <sheetFormatPr defaultColWidth="9.00390625" defaultRowHeight="12.75"/>
  <cols>
    <col min="1" max="1" width="13.375" style="0" customWidth="1"/>
    <col min="2" max="2" width="7.25390625" style="0" customWidth="1"/>
    <col min="3" max="3" width="13.00390625" style="0" customWidth="1"/>
    <col min="4" max="4" width="10.875" style="0" customWidth="1"/>
    <col min="5" max="5" width="10.00390625" style="0" customWidth="1"/>
    <col min="6" max="6" width="9.375" style="0" customWidth="1"/>
    <col min="7" max="7" width="12.00390625" style="0" customWidth="1"/>
    <col min="8" max="8" width="15.375" style="0" customWidth="1"/>
    <col min="9" max="9" width="17.625" style="0" customWidth="1"/>
    <col min="10" max="10" width="18.00390625" style="0" customWidth="1"/>
    <col min="12" max="12" width="11.375" style="0" customWidth="1"/>
    <col min="13" max="13" width="11.00390625" style="0" customWidth="1"/>
    <col min="15" max="15" width="12.00390625" style="0" customWidth="1"/>
  </cols>
  <sheetData>
    <row r="1" spans="1:2" ht="12.75">
      <c r="A1" s="9" t="s">
        <v>87</v>
      </c>
      <c r="B1" s="9"/>
    </row>
    <row r="3" spans="1:14" s="1" customFormat="1" ht="12.75">
      <c r="A3" s="33" t="str">
        <f>'2.1.'!A3</f>
        <v>"Статистика" бөлүмү / "БФКМ статистикасы" / "Кредиттик союздардын насыялары"</v>
      </c>
      <c r="B3" s="30"/>
      <c r="H3" s="18"/>
      <c r="J3" s="18"/>
      <c r="K3" s="18"/>
      <c r="L3" s="18"/>
      <c r="M3" s="18"/>
      <c r="N3" s="19"/>
    </row>
    <row r="4" spans="1:2" s="1" customFormat="1" ht="12.75">
      <c r="A4" s="16" t="s">
        <v>21</v>
      </c>
      <c r="B4" s="16"/>
    </row>
    <row r="5" spans="1:12" s="1" customFormat="1" ht="12.75">
      <c r="A5" s="16"/>
      <c r="C5" s="21"/>
      <c r="L5" s="4" t="str">
        <f>'1.4.'!N5</f>
        <v> пайыздык өлчөмдө</v>
      </c>
    </row>
    <row r="6" spans="1:12" s="1" customFormat="1" ht="15.75" customHeight="1">
      <c r="A6" s="45" t="str">
        <f>'1.4.'!A6:B7</f>
        <v> Мезгил</v>
      </c>
      <c r="B6" s="46"/>
      <c r="C6" s="40" t="str">
        <f>'1.4.'!C6:C7</f>
        <v> Орточо салмактанган чен</v>
      </c>
      <c r="D6" s="42" t="str">
        <f>'1.4.'!D6:N6</f>
        <v> анын ичинде</v>
      </c>
      <c r="E6" s="43"/>
      <c r="F6" s="43"/>
      <c r="G6" s="43"/>
      <c r="H6" s="43"/>
      <c r="I6" s="43"/>
      <c r="J6" s="43"/>
      <c r="K6" s="43"/>
      <c r="L6" s="44"/>
    </row>
    <row r="7" spans="1:13" s="1" customFormat="1" ht="54.75" customHeight="1">
      <c r="A7" s="47"/>
      <c r="B7" s="48"/>
      <c r="C7" s="41"/>
      <c r="D7" s="17" t="s">
        <v>90</v>
      </c>
      <c r="E7" s="17" t="str">
        <f>'2.1.'!E7</f>
        <v>
Айыл чарба</v>
      </c>
      <c r="F7" s="17" t="str">
        <f>'2.1.'!F7</f>
        <v>Транспорт </v>
      </c>
      <c r="G7" s="17" t="str">
        <f>'2.1.'!G7</f>
        <v> 
Байланыш</v>
      </c>
      <c r="H7" s="17" t="str">
        <f>'2.1.'!H7</f>
        <v>
Соода жана коммерция</v>
      </c>
      <c r="I7" s="17" t="str">
        <f>'2.1.'!I7</f>
        <v>
Даярдоо жана кайра иштетуу</v>
      </c>
      <c r="J7" s="17" t="str">
        <f>'2.1.'!J7</f>
        <v>
Курулуш жана ипотека</v>
      </c>
      <c r="K7" s="17" t="str">
        <f>'2.1.'!K7</f>
        <v>
Тейлөө</v>
      </c>
      <c r="L7" s="17" t="str">
        <f>'2.1.'!L7</f>
        <v>
Башкалар</v>
      </c>
      <c r="M7" s="14"/>
    </row>
    <row r="8" spans="1:13" s="1" customFormat="1" ht="14.25" customHeight="1">
      <c r="A8" s="74" t="str">
        <f>'2.1.'!A8</f>
        <v>
Кулжа      </v>
      </c>
      <c r="B8" s="74" t="str">
        <f>'2.1.'!B8</f>
        <v>
2006ж.</v>
      </c>
      <c r="C8" s="87">
        <v>0.3111</v>
      </c>
      <c r="D8" s="79">
        <v>0.2647</v>
      </c>
      <c r="E8" s="79">
        <v>0.2728</v>
      </c>
      <c r="F8" s="79">
        <v>0.2306</v>
      </c>
      <c r="G8" s="79">
        <v>0.2666</v>
      </c>
      <c r="H8" s="79">
        <v>0.2877</v>
      </c>
      <c r="I8" s="79">
        <v>0.257</v>
      </c>
      <c r="J8" s="79">
        <v>0.2508</v>
      </c>
      <c r="K8" s="79">
        <v>0.288</v>
      </c>
      <c r="L8" s="79">
        <v>0.2959</v>
      </c>
      <c r="M8" s="14"/>
    </row>
    <row r="9" spans="1:12" s="1" customFormat="1" ht="14.25" customHeight="1">
      <c r="A9" s="74" t="str">
        <f>'2.1.'!A9</f>
        <v>
Бештин айы</v>
      </c>
      <c r="B9" s="74" t="str">
        <f>'2.1.'!B9</f>
        <v>
2006ж.</v>
      </c>
      <c r="C9" s="87">
        <v>0.2486</v>
      </c>
      <c r="D9" s="79">
        <v>0.2637</v>
      </c>
      <c r="E9" s="79">
        <v>0.2728</v>
      </c>
      <c r="F9" s="79">
        <v>0.2133</v>
      </c>
      <c r="G9" s="79">
        <v>0.263</v>
      </c>
      <c r="H9" s="79">
        <v>0.2805</v>
      </c>
      <c r="I9" s="79">
        <v>0.2521</v>
      </c>
      <c r="J9" s="79">
        <v>0.2457</v>
      </c>
      <c r="K9" s="79">
        <v>0.2805</v>
      </c>
      <c r="L9" s="79">
        <v>0.2821</v>
      </c>
    </row>
    <row r="10" spans="1:12" s="1" customFormat="1" ht="13.5" customHeight="1">
      <c r="A10" s="74" t="str">
        <f>'2.1.'!A10</f>
        <v>
Кулжа      </v>
      </c>
      <c r="B10" s="74" t="str">
        <f>'2.1.'!B10</f>
        <v>
2007ж.</v>
      </c>
      <c r="C10" s="87">
        <v>0.2577</v>
      </c>
      <c r="D10" s="79">
        <v>0.2663</v>
      </c>
      <c r="E10" s="79">
        <v>0.2712</v>
      </c>
      <c r="F10" s="79">
        <v>0.2397</v>
      </c>
      <c r="G10" s="79">
        <v>0.263</v>
      </c>
      <c r="H10" s="79">
        <v>0.2816</v>
      </c>
      <c r="I10" s="79">
        <v>0.2497</v>
      </c>
      <c r="J10" s="79">
        <v>0.2246</v>
      </c>
      <c r="K10" s="79">
        <v>0.2816</v>
      </c>
      <c r="L10" s="79">
        <v>0.2721</v>
      </c>
    </row>
    <row r="11" spans="1:12" s="1" customFormat="1" ht="15" customHeight="1">
      <c r="A11" s="74" t="str">
        <f>'2.1.'!A11</f>
        <v>
Бештин айы</v>
      </c>
      <c r="B11" s="74" t="str">
        <f>'2.1.'!B11</f>
        <v>
2007ж.</v>
      </c>
      <c r="C11" s="87">
        <v>0.258</v>
      </c>
      <c r="D11" s="79">
        <v>0.2621</v>
      </c>
      <c r="E11" s="79">
        <v>0.2737</v>
      </c>
      <c r="F11" s="79">
        <v>0.2466</v>
      </c>
      <c r="G11" s="79">
        <v>0.29</v>
      </c>
      <c r="H11" s="79">
        <v>0.2809</v>
      </c>
      <c r="I11" s="79">
        <v>0.2502</v>
      </c>
      <c r="J11" s="79">
        <v>0.2288</v>
      </c>
      <c r="K11" s="79">
        <v>0.2809</v>
      </c>
      <c r="L11" s="79">
        <v>0.2769</v>
      </c>
    </row>
    <row r="12" spans="1:12" s="1" customFormat="1" ht="14.25" customHeight="1">
      <c r="A12" s="74" t="str">
        <f>'2.1.'!A12</f>
        <v>
Кулжа      </v>
      </c>
      <c r="B12" s="74" t="str">
        <f>'2.1.'!B12</f>
        <v>
2008 ж.</v>
      </c>
      <c r="C12" s="87">
        <v>0.2716</v>
      </c>
      <c r="D12" s="79">
        <v>0.268</v>
      </c>
      <c r="E12" s="79">
        <v>0.2666</v>
      </c>
      <c r="F12" s="79">
        <v>0.2655</v>
      </c>
      <c r="G12" s="79">
        <v>0.23</v>
      </c>
      <c r="H12" s="79">
        <v>0.274</v>
      </c>
      <c r="I12" s="79">
        <v>0.2395</v>
      </c>
      <c r="J12" s="79">
        <v>0.2479</v>
      </c>
      <c r="K12" s="79">
        <v>0.274</v>
      </c>
      <c r="L12" s="79">
        <v>0.2914</v>
      </c>
    </row>
    <row r="13" spans="1:12" s="1" customFormat="1" ht="15.75" customHeight="1">
      <c r="A13" s="74" t="str">
        <f>'2.1.'!A13</f>
        <v>
Бештин айы</v>
      </c>
      <c r="B13" s="74" t="str">
        <f>'2.1.'!B13</f>
        <v>
2008 ж.</v>
      </c>
      <c r="C13" s="87">
        <v>0.2799</v>
      </c>
      <c r="D13" s="79">
        <v>0.2589</v>
      </c>
      <c r="E13" s="79">
        <v>0.2771</v>
      </c>
      <c r="F13" s="79">
        <v>0.2685</v>
      </c>
      <c r="G13" s="79">
        <v>0.23</v>
      </c>
      <c r="H13" s="79">
        <v>0.2771</v>
      </c>
      <c r="I13" s="79">
        <v>0.2715</v>
      </c>
      <c r="J13" s="79">
        <v>0.2449</v>
      </c>
      <c r="K13" s="79">
        <v>0.2805</v>
      </c>
      <c r="L13" s="79">
        <v>0.3253</v>
      </c>
    </row>
    <row r="14" spans="1:12" s="1" customFormat="1" ht="15.75" customHeight="1">
      <c r="A14" s="74" t="str">
        <f>'2.1.'!A14</f>
        <v>
Кулжа      </v>
      </c>
      <c r="B14" s="74" t="str">
        <f>'2.1.'!B14</f>
        <v>
2009ж.</v>
      </c>
      <c r="C14" s="87">
        <v>0.2898</v>
      </c>
      <c r="D14" s="79">
        <v>0.2973</v>
      </c>
      <c r="E14" s="79">
        <v>0.2803</v>
      </c>
      <c r="F14" s="79">
        <v>0.2623</v>
      </c>
      <c r="G14" s="79">
        <v>0.23</v>
      </c>
      <c r="H14" s="79">
        <v>0.2907</v>
      </c>
      <c r="I14" s="79">
        <v>0.2876</v>
      </c>
      <c r="J14" s="79">
        <v>0.2513</v>
      </c>
      <c r="K14" s="79">
        <v>0.3071</v>
      </c>
      <c r="L14" s="79">
        <v>0.355</v>
      </c>
    </row>
    <row r="15" spans="1:12" s="1" customFormat="1" ht="15" customHeight="1">
      <c r="A15" s="74" t="str">
        <f>'2.1.'!A15</f>
        <v>
Бештин айы</v>
      </c>
      <c r="B15" s="74" t="str">
        <f>'2.1.'!B15</f>
        <v>
2009ж.</v>
      </c>
      <c r="C15" s="87">
        <v>0.2954</v>
      </c>
      <c r="D15" s="79">
        <v>0.3</v>
      </c>
      <c r="E15" s="79">
        <v>0.2917</v>
      </c>
      <c r="F15" s="79">
        <v>0.2721</v>
      </c>
      <c r="G15" s="79">
        <v>0.23</v>
      </c>
      <c r="H15" s="79">
        <v>0.3058</v>
      </c>
      <c r="I15" s="79">
        <v>0.2688</v>
      </c>
      <c r="J15" s="79">
        <v>0.258</v>
      </c>
      <c r="K15" s="79">
        <v>0.2823</v>
      </c>
      <c r="L15" s="79">
        <v>0.301</v>
      </c>
    </row>
    <row r="16" spans="1:12" s="1" customFormat="1" ht="13.5" customHeight="1">
      <c r="A16" s="74" t="str">
        <f>'2.1.'!A16</f>
        <v>
Кулжа      </v>
      </c>
      <c r="B16" s="74" t="str">
        <f>'2.1.'!B16</f>
        <v>
2010ж.</v>
      </c>
      <c r="C16" s="87">
        <v>0.2843</v>
      </c>
      <c r="D16" s="79">
        <v>0.2681</v>
      </c>
      <c r="E16" s="79">
        <v>0.2852</v>
      </c>
      <c r="F16" s="79">
        <v>0.2777</v>
      </c>
      <c r="G16" s="79">
        <v>0.22</v>
      </c>
      <c r="H16" s="79">
        <v>0.3214</v>
      </c>
      <c r="I16" s="79">
        <v>0.2705</v>
      </c>
      <c r="J16" s="79">
        <v>0.2313</v>
      </c>
      <c r="K16" s="79">
        <v>0.2721</v>
      </c>
      <c r="L16" s="79">
        <v>0.2953</v>
      </c>
    </row>
    <row r="17" spans="1:12" s="1" customFormat="1" ht="15.75" customHeight="1">
      <c r="A17" s="74" t="str">
        <f>'2.1.'!A17</f>
        <v>
Бештин айы</v>
      </c>
      <c r="B17" s="74" t="str">
        <f>'2.1.'!B17</f>
        <v>
2010ж.</v>
      </c>
      <c r="C17" s="87">
        <v>0.3018</v>
      </c>
      <c r="D17" s="79">
        <v>0.3025</v>
      </c>
      <c r="E17" s="79">
        <v>0.2895</v>
      </c>
      <c r="F17" s="79">
        <v>0.2771</v>
      </c>
      <c r="G17" s="79" t="s">
        <v>11</v>
      </c>
      <c r="H17" s="79">
        <v>0.2956</v>
      </c>
      <c r="I17" s="79">
        <v>0.2775</v>
      </c>
      <c r="J17" s="79">
        <v>0.2495</v>
      </c>
      <c r="K17" s="79">
        <v>0.3085</v>
      </c>
      <c r="L17" s="79">
        <v>0.2892</v>
      </c>
    </row>
    <row r="18" spans="1:12" s="1" customFormat="1" ht="15.75" customHeight="1">
      <c r="A18" s="74" t="str">
        <f>'2.1.'!A18</f>
        <v>
Кулжа      </v>
      </c>
      <c r="B18" s="74" t="str">
        <f>'2.1.'!B18</f>
        <v>
2011ж.</v>
      </c>
      <c r="C18" s="87">
        <v>0.2881</v>
      </c>
      <c r="D18" s="79">
        <v>0.3015</v>
      </c>
      <c r="E18" s="79">
        <v>0.2866</v>
      </c>
      <c r="F18" s="79">
        <v>0.2557</v>
      </c>
      <c r="G18" s="79" t="s">
        <v>11</v>
      </c>
      <c r="H18" s="79">
        <v>0.3019</v>
      </c>
      <c r="I18" s="79">
        <v>0.2753</v>
      </c>
      <c r="J18" s="79">
        <v>0.2561</v>
      </c>
      <c r="K18" s="79">
        <v>0.3118</v>
      </c>
      <c r="L18" s="79">
        <v>0.3004</v>
      </c>
    </row>
    <row r="19" spans="1:12" s="1" customFormat="1" ht="15" customHeight="1">
      <c r="A19" s="74" t="str">
        <f>'2.1.'!A19</f>
        <v>
Бештин айы</v>
      </c>
      <c r="B19" s="74" t="str">
        <f>'2.1.'!B19</f>
        <v>
2011ж.</v>
      </c>
      <c r="C19" s="87">
        <v>0.2889</v>
      </c>
      <c r="D19" s="79">
        <v>0.2975</v>
      </c>
      <c r="E19" s="79">
        <v>0.2874</v>
      </c>
      <c r="F19" s="79">
        <v>0.266</v>
      </c>
      <c r="G19" s="79" t="s">
        <v>11</v>
      </c>
      <c r="H19" s="79">
        <v>0.2985</v>
      </c>
      <c r="I19" s="79">
        <v>0.2643</v>
      </c>
      <c r="J19" s="79">
        <v>0.2432</v>
      </c>
      <c r="K19" s="79">
        <v>0.2985</v>
      </c>
      <c r="L19" s="79">
        <v>0.2994</v>
      </c>
    </row>
    <row r="20" spans="1:12" s="1" customFormat="1" ht="13.5" customHeight="1">
      <c r="A20" s="74" t="str">
        <f>'2.1.'!A20</f>
        <v>
Кулжа      </v>
      </c>
      <c r="B20" s="74" t="str">
        <f>'2.1.'!B20</f>
        <v>
2012ж.</v>
      </c>
      <c r="C20" s="87">
        <v>0.277</v>
      </c>
      <c r="D20" s="79">
        <v>0.3013</v>
      </c>
      <c r="E20" s="79">
        <v>0.2733</v>
      </c>
      <c r="F20" s="79">
        <v>0.2548</v>
      </c>
      <c r="G20" s="79" t="s">
        <v>11</v>
      </c>
      <c r="H20" s="79">
        <v>0.2929</v>
      </c>
      <c r="I20" s="79">
        <v>0.2186</v>
      </c>
      <c r="J20" s="79">
        <v>0.252</v>
      </c>
      <c r="K20" s="79">
        <v>0.2966</v>
      </c>
      <c r="L20" s="79">
        <v>0.3267</v>
      </c>
    </row>
    <row r="21" spans="1:12" s="1" customFormat="1" ht="15.75" customHeight="1">
      <c r="A21" s="74" t="str">
        <f>'2.1.'!A21</f>
        <v>
Аяк оона</v>
      </c>
      <c r="B21" s="74" t="str">
        <f>'2.1.'!B21</f>
        <v>
2012ж.</v>
      </c>
      <c r="C21" s="79">
        <v>0.284</v>
      </c>
      <c r="D21" s="79">
        <v>0.3</v>
      </c>
      <c r="E21" s="79">
        <v>0.279</v>
      </c>
      <c r="F21" s="79">
        <v>0.261</v>
      </c>
      <c r="G21" s="79" t="s">
        <v>11</v>
      </c>
      <c r="H21" s="79">
        <v>0.283</v>
      </c>
      <c r="I21" s="79">
        <v>0.281</v>
      </c>
      <c r="J21" s="79">
        <v>0.25</v>
      </c>
      <c r="K21" s="79">
        <v>0.301</v>
      </c>
      <c r="L21" s="79">
        <v>0.312</v>
      </c>
    </row>
    <row r="22" spans="1:12" s="1" customFormat="1" ht="13.5" customHeight="1">
      <c r="A22" s="74" t="str">
        <f>'2.1.'!A22</f>
        <v>
Бештин айы</v>
      </c>
      <c r="B22" s="74" t="str">
        <f>'2.1.'!B22</f>
        <v>
2012ж.</v>
      </c>
      <c r="C22" s="88"/>
      <c r="D22" s="86"/>
      <c r="E22" s="86"/>
      <c r="F22" s="86"/>
      <c r="G22" s="86"/>
      <c r="H22" s="86"/>
      <c r="I22" s="86"/>
      <c r="J22" s="86"/>
      <c r="K22" s="86"/>
      <c r="L22" s="86"/>
    </row>
    <row r="23" spans="1:12" s="1" customFormat="1" ht="13.5" customHeight="1">
      <c r="A23" s="74" t="str">
        <f>'2.1.'!A23</f>
        <v>
Жалган куран</v>
      </c>
      <c r="B23" s="74" t="str">
        <f>'2.1.'!B23</f>
        <v>
2013ж.</v>
      </c>
      <c r="C23" s="88"/>
      <c r="D23" s="86"/>
      <c r="E23" s="86"/>
      <c r="F23" s="86"/>
      <c r="G23" s="86"/>
      <c r="H23" s="86"/>
      <c r="I23" s="86"/>
      <c r="J23" s="86"/>
      <c r="K23" s="86"/>
      <c r="L23" s="86"/>
    </row>
    <row r="24" spans="1:12" s="1" customFormat="1" ht="14.25" customHeight="1">
      <c r="A24" s="74" t="str">
        <f>'2.1.'!A24</f>
        <v>
Кулжа      </v>
      </c>
      <c r="B24" s="74" t="str">
        <f>'2.1.'!B24</f>
        <v>
2013ж.</v>
      </c>
      <c r="C24" s="88"/>
      <c r="D24" s="86"/>
      <c r="E24" s="86"/>
      <c r="F24" s="86"/>
      <c r="G24" s="86"/>
      <c r="H24" s="86"/>
      <c r="I24" s="86"/>
      <c r="J24" s="86"/>
      <c r="K24" s="86"/>
      <c r="L24" s="86"/>
    </row>
    <row r="25" spans="1:12" s="1" customFormat="1" ht="16.5" customHeight="1">
      <c r="A25" s="74" t="str">
        <f>'2.1.'!A25</f>
        <v>
Аяк оона</v>
      </c>
      <c r="B25" s="74" t="str">
        <f>'2.1.'!B25</f>
        <v>
2013ж.</v>
      </c>
      <c r="C25" s="88"/>
      <c r="D25" s="86"/>
      <c r="E25" s="86"/>
      <c r="F25" s="86"/>
      <c r="G25" s="86"/>
      <c r="H25" s="86"/>
      <c r="I25" s="86"/>
      <c r="J25" s="86"/>
      <c r="K25" s="86"/>
      <c r="L25" s="86"/>
    </row>
    <row r="26" spans="1:12" s="1" customFormat="1" ht="15" customHeight="1">
      <c r="A26" s="74" t="str">
        <f>'2.1.'!A26</f>
        <v>
Бештин айы</v>
      </c>
      <c r="B26" s="74" t="str">
        <f>'2.1.'!B26</f>
        <v>
2013ж.</v>
      </c>
      <c r="C26" s="88"/>
      <c r="D26" s="86"/>
      <c r="E26" s="86"/>
      <c r="F26" s="86"/>
      <c r="G26" s="86"/>
      <c r="H26" s="86"/>
      <c r="I26" s="86"/>
      <c r="J26" s="86"/>
      <c r="K26" s="86"/>
      <c r="L26" s="86"/>
    </row>
    <row r="28" spans="1:14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mergeCells count="4">
    <mergeCell ref="C6:C7"/>
    <mergeCell ref="A28:N28"/>
    <mergeCell ref="A6:B7"/>
    <mergeCell ref="D6:L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nbayarov</cp:lastModifiedBy>
  <cp:lastPrinted>2012-09-21T08:42:48Z</cp:lastPrinted>
  <dcterms:created xsi:type="dcterms:W3CDTF">2012-08-30T11:19:42Z</dcterms:created>
  <dcterms:modified xsi:type="dcterms:W3CDTF">2013-01-16T04:55:47Z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