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356" yWindow="65476" windowWidth="988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5251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<sst xmlns="http://schemas.openxmlformats.org/spreadsheetml/2006/main" count="759" uniqueCount="116">
  <si>
    <t>-</t>
  </si>
  <si>
    <t>2015</t>
  </si>
  <si>
    <t>2016</t>
  </si>
  <si>
    <t>Monthly Press-Release of the NBKR</t>
  </si>
  <si>
    <t>April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</si>
  <si>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</si>
  <si>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</si>
  <si>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</si>
  <si>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</si>
  <si>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</si>
  <si>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</si>
  <si>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</si>
  <si>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</si>
  <si>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</si>
  <si>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</si>
  <si>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</si>
  <si>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</si>
  <si>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</si>
  <si>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</si>
  <si>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</si>
  <si>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</si>
  <si>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</si>
  <si>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</si>
  <si>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</si>
  <si>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</si>
  <si>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</si>
  <si>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Mar 2016</t>
  </si>
  <si>
    <t>Apr 2016</t>
  </si>
  <si>
    <t>Growth for the month</t>
  </si>
  <si>
    <t>Growth from the beginning of the year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</si>
  <si>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</si>
  <si>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</si>
  <si>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</si>
  <si>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</si>
  <si>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</si>
  <si>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</si>
  <si>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</si>
  <si>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</si>
  <si>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</si>
  <si>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</si>
  <si>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</si>
  <si>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</si>
  <si>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</si>
  <si>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</si>
  <si>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</si>
  <si>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</si>
  <si>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</si>
  <si>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</si>
  <si>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</si>
  <si>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</si>
  <si>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Jan-Apr 2016</t>
  </si>
  <si>
    <t>Jan-Apr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</si>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</sst>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.000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/>
    </xf>
    <xf numFmtId="166" fontId="0" fillId="0" borderId="0" xfId="0" applyNumberFormat="1"/>
    <xf numFmtId="167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65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4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left"/>
    </xf>
    <xf numFmtId="168" fontId="41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 vertical="center"/>
    </xf>
    <xf numFmtId="165" fontId="41" fillId="0" borderId="0" xfId="0" applyNumberFormat="1" applyFont="1" applyFill="1" applyAlignment="1">
      <alignment horizontal="left" vertical="center"/>
    </xf>
    <xf numFmtId="165" fontId="42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3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164" fontId="8" fillId="0" borderId="0" xfId="0" applyNumberFormat="1" applyFont="1"/>
    <xf numFmtId="4" fontId="45" fillId="0" borderId="0" xfId="20" applyNumberFormat="1" applyFont="1" applyBorder="1">
      <alignment/>
      <protection/>
    </xf>
    <xf numFmtId="165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2" fillId="0" borderId="0" xfId="0" applyNumberFormat="1" applyFont="1" applyFill="1" applyAlignment="1">
      <alignment horizontal="right"/>
    </xf>
    <xf numFmtId="168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16440320"/>
        <c:axId val="1374515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4032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6597514"/>
        <c:axId val="3961557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751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745301"/>
        <c:crosses val="autoZero"/>
        <c:auto val="0"/>
        <c:lblOffset val="100"/>
        <c:tickLblSkip val="1"/>
        <c:noMultiLvlLbl val="0"/>
      </c:catAx>
      <c:valAx>
        <c:axId val="547453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995892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945662"/>
        <c:axId val="518436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6659304"/>
        <c:axId val="17280553"/>
      </c:lineChart>
      <c:catAx>
        <c:axId val="229456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84367"/>
        <c:crosses val="autoZero"/>
        <c:auto val="0"/>
        <c:lblOffset val="100"/>
        <c:tickLblSkip val="5"/>
        <c:noMultiLvlLbl val="0"/>
      </c:catAx>
      <c:valAx>
        <c:axId val="518436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945662"/>
        <c:crosses val="autoZero"/>
        <c:crossBetween val="between"/>
        <c:dispUnits/>
        <c:majorUnit val="2000"/>
        <c:minorUnit val="100"/>
      </c:valAx>
      <c:catAx>
        <c:axId val="46659304"/>
        <c:scaling>
          <c:orientation val="minMax"/>
        </c:scaling>
        <c:axPos val="b"/>
        <c:delete val="1"/>
        <c:majorTickMark val="out"/>
        <c:minorTickMark val="none"/>
        <c:tickLblPos val="none"/>
        <c:crossAx val="17280553"/>
        <c:crossesAt val="39"/>
        <c:auto val="0"/>
        <c:lblOffset val="100"/>
        <c:noMultiLvlLbl val="0"/>
      </c:catAx>
      <c:valAx>
        <c:axId val="172805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6593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1307250"/>
        <c:axId val="5754752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307250"/>
        <c:axId val="5754752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165660"/>
        <c:axId val="30837757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0"/>
        <c:lblOffset val="100"/>
        <c:tickLblSkip val="1"/>
        <c:noMultiLvlLbl val="0"/>
      </c:catAx>
      <c:valAx>
        <c:axId val="575475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crossBetween val="between"/>
        <c:dispUnits/>
        <c:majorUnit val="1"/>
      </c:valAx>
      <c:catAx>
        <c:axId val="48165660"/>
        <c:scaling>
          <c:orientation val="minMax"/>
        </c:scaling>
        <c:axPos val="b"/>
        <c:delete val="1"/>
        <c:majorTickMark val="out"/>
        <c:minorTickMark val="none"/>
        <c:tickLblPos val="none"/>
        <c:crossAx val="30837757"/>
        <c:crosses val="autoZero"/>
        <c:auto val="0"/>
        <c:lblOffset val="100"/>
        <c:noMultiLvlLbl val="0"/>
      </c:catAx>
      <c:valAx>
        <c:axId val="308377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566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6" sqref="J6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7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</row>
    <row r="7" spans="1:9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18"/>
      <c r="I7" s="18"/>
    </row>
    <row r="8" spans="1:9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18"/>
      <c r="I8" s="18"/>
    </row>
    <row r="9" spans="1:9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18"/>
      <c r="I9" s="18"/>
    </row>
    <row r="10" spans="1:9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18"/>
      <c r="I10" s="18"/>
    </row>
    <row r="11" spans="1:9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18"/>
      <c r="I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12"/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12"/>
      <c r="I13" s="12"/>
    </row>
    <row r="14" spans="1:7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</row>
    <row r="15" spans="1:7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26</v>
      </c>
      <c r="D19" s="39" t="s">
        <v>27</v>
      </c>
      <c r="E19" s="93" t="s">
        <v>2</v>
      </c>
      <c r="F19" s="39" t="s">
        <v>18</v>
      </c>
      <c r="G19" s="39" t="s">
        <v>19</v>
      </c>
      <c r="H19" s="42" t="s">
        <v>28</v>
      </c>
      <c r="I19" s="42" t="s">
        <v>29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57494.583</v>
      </c>
      <c r="D20" s="204">
        <v>62628.3395</v>
      </c>
      <c r="E20" s="204">
        <v>74838.79939367</v>
      </c>
      <c r="F20" s="204">
        <v>72884.61552867</v>
      </c>
      <c r="G20" s="204">
        <v>75714.20479117</v>
      </c>
      <c r="H20" s="50">
        <f>G20-F20</f>
        <v>2829.5892625000124</v>
      </c>
      <c r="I20" s="50">
        <f>G20-E20</f>
        <v>875.4053975000134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66163.32979999999</v>
      </c>
      <c r="D21" s="204">
        <v>71242.9339</v>
      </c>
      <c r="E21" s="204">
        <v>85584.06260646001</v>
      </c>
      <c r="F21" s="204">
        <v>81585.74873454</v>
      </c>
      <c r="G21" s="204">
        <v>84924.64439906</v>
      </c>
      <c r="H21" s="50">
        <f>G21-F21</f>
        <v>3338.895664519994</v>
      </c>
      <c r="I21" s="50">
        <f>G21-E21</f>
        <v>-659.4182074000128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135448.61082327002</v>
      </c>
      <c r="D22" s="204">
        <v>142265.28667292</v>
      </c>
      <c r="E22" s="204">
        <v>164017.43679247002</v>
      </c>
      <c r="F22" s="204">
        <v>164885.97653953</v>
      </c>
      <c r="G22" s="204">
        <v>168043.07762149</v>
      </c>
      <c r="H22" s="50">
        <f>G22-F22</f>
        <v>3157.1010819599906</v>
      </c>
      <c r="I22" s="50">
        <f>G22-E22</f>
        <v>4025.640829019976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30.95269506955264</v>
      </c>
      <c r="D23" s="59">
        <v>31.240849011556165</v>
      </c>
      <c r="E23" s="59">
        <v>32.231811294621416</v>
      </c>
      <c r="F23" s="59">
        <v>33.24582474504194</v>
      </c>
      <c r="G23" s="59">
        <v>33.47782154197157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26</v>
      </c>
      <c r="D29" s="39" t="s">
        <v>27</v>
      </c>
      <c r="E29" s="93" t="s">
        <v>2</v>
      </c>
      <c r="F29" s="39" t="s">
        <v>18</v>
      </c>
      <c r="G29" s="39" t="s">
        <v>19</v>
      </c>
      <c r="H29" s="42" t="s">
        <v>28</v>
      </c>
      <c r="I29" s="42" t="s">
        <v>29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1945.46841523</v>
      </c>
      <c r="D30" s="102">
        <v>1974.60039861</v>
      </c>
      <c r="E30" s="102">
        <v>1969.13229238</v>
      </c>
      <c r="F30" s="102">
        <v>1971.39594043</v>
      </c>
      <c r="G30" s="102">
        <v>1984.83657756</v>
      </c>
      <c r="H30" s="50">
        <f>G30-F30</f>
        <v>13.440637129999914</v>
      </c>
      <c r="I30" s="50">
        <f>G30-E30</f>
        <v>15.704285179999943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26</v>
      </c>
      <c r="D34" s="39" t="s">
        <v>27</v>
      </c>
      <c r="E34" s="93" t="s">
        <v>2</v>
      </c>
      <c r="F34" s="39" t="s">
        <v>18</v>
      </c>
      <c r="G34" s="39" t="s">
        <v>19</v>
      </c>
      <c r="H34" s="42" t="s">
        <v>28</v>
      </c>
      <c r="I34" s="42" t="s">
        <v>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70.0158</v>
      </c>
      <c r="D35" s="62">
        <v>68.42</v>
      </c>
      <c r="E35" s="61">
        <v>69.2301</v>
      </c>
      <c r="F35" s="62">
        <v>68.6069</v>
      </c>
      <c r="G35" s="62">
        <v>67.5</v>
      </c>
      <c r="H35" s="50">
        <f>G35-F35</f>
        <v>-1.106899999999996</v>
      </c>
      <c r="I35" s="50">
        <f>G35-E35</f>
        <v>-1.730099999999993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69.9992</v>
      </c>
      <c r="D36" s="61">
        <v>68.2591</v>
      </c>
      <c r="E36" s="61">
        <v>69.2301</v>
      </c>
      <c r="F36" s="61">
        <v>68.5703</v>
      </c>
      <c r="G36" s="61">
        <v>67.5</v>
      </c>
      <c r="H36" s="50">
        <f>G36-F36</f>
        <v>-1.0703000000000031</v>
      </c>
      <c r="I36" s="50">
        <f>G36-E36</f>
        <v>-1.730099999999993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1.1378</v>
      </c>
      <c r="D37" s="61">
        <v>1.1454</v>
      </c>
      <c r="E37" s="61">
        <v>1.0513</v>
      </c>
      <c r="F37" s="61">
        <v>1.0649</v>
      </c>
      <c r="G37" s="61">
        <v>1.0895</v>
      </c>
      <c r="H37" s="50">
        <f>G37-F37</f>
        <v>0.024599999999999955</v>
      </c>
      <c r="I37" s="50">
        <f>G37-E37</f>
        <v>0.03820000000000001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69.01058478130928</v>
      </c>
      <c r="D39" s="61">
        <v>68.48247486797088</v>
      </c>
      <c r="E39" s="61">
        <v>69.24457518999081</v>
      </c>
      <c r="F39" s="61">
        <v>68.5915086100778</v>
      </c>
      <c r="G39" s="61">
        <v>67.73843815957184</v>
      </c>
      <c r="H39" s="50">
        <f>G39-F39</f>
        <v>-0.8530704505059532</v>
      </c>
      <c r="I39" s="50">
        <f>G39-E39</f>
        <v>-1.5061370304189694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78.44110146085998</v>
      </c>
      <c r="D40" s="61">
        <v>78.23910644853754</v>
      </c>
      <c r="E40" s="61">
        <v>72.8165573598008</v>
      </c>
      <c r="F40" s="61">
        <v>73.50193410826968</v>
      </c>
      <c r="G40" s="61">
        <v>73.78981368821294</v>
      </c>
      <c r="H40" s="50">
        <f>G40-F40</f>
        <v>0.2878795799432652</v>
      </c>
      <c r="I40" s="50">
        <f aca="true" t="shared" si="0" ref="I40:I42">G40-E40</f>
        <v>0.9732563284121483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1.0205350901518038</v>
      </c>
      <c r="D41" s="61">
        <v>1.0433672297508088</v>
      </c>
      <c r="E41" s="61">
        <v>1.1401834900824734</v>
      </c>
      <c r="F41" s="61">
        <v>1.2183070908086742</v>
      </c>
      <c r="G41" s="61">
        <v>1.1879642411260125</v>
      </c>
      <c r="H41" s="50">
        <f aca="true" t="shared" si="1" ref="H41:H42">G41-F41</f>
        <v>-0.030342849682661654</v>
      </c>
      <c r="I41" s="50">
        <f>G41-E41</f>
        <v>0.04778075104353907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0.20555094809898605</v>
      </c>
      <c r="D42" s="61">
        <v>0.21219642343724818</v>
      </c>
      <c r="E42" s="61">
        <v>0.20922880714048198</v>
      </c>
      <c r="F42" s="61">
        <v>0.21837851493746185</v>
      </c>
      <c r="G42" s="61">
        <v>0.21588665808039573</v>
      </c>
      <c r="H42" s="50">
        <f t="shared" si="1"/>
        <v>-0.002491856857066127</v>
      </c>
      <c r="I42" s="50">
        <f t="shared" si="0"/>
        <v>0.006657850939913751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 topLeftCell="A1">
      <selection activeCell="M9" sqref="M9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200.265</v>
      </c>
      <c r="D4" s="136">
        <v>33.81</v>
      </c>
      <c r="E4" s="136">
        <v>0</v>
      </c>
      <c r="F4" s="136">
        <v>16.16</v>
      </c>
      <c r="G4" s="108">
        <f>F4-E4</f>
        <v>16.16</v>
      </c>
      <c r="H4" s="108">
        <f>D4-C4</f>
        <v>-166.45499999999998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16.77499999999999</v>
      </c>
      <c r="D5" s="199">
        <v>-1.4899999999999984</v>
      </c>
      <c r="E5" s="177">
        <v>0</v>
      </c>
      <c r="F5" s="177">
        <v>16.16</v>
      </c>
      <c r="G5" s="108">
        <f>F5-E5</f>
        <v>16.16</v>
      </c>
      <c r="H5" s="108">
        <f>D5-C5</f>
        <v>-18.26499999999999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108.52</v>
      </c>
      <c r="D6" s="137">
        <v>16.16</v>
      </c>
      <c r="E6" s="137">
        <v>0</v>
      </c>
      <c r="F6" s="137">
        <v>16.16</v>
      </c>
      <c r="G6" s="108">
        <f>F6-E6</f>
        <v>16.16</v>
      </c>
      <c r="H6" s="108">
        <f>D6-C6</f>
        <v>-92.36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18</v>
      </c>
      <c r="F12" s="39" t="s">
        <v>19</v>
      </c>
      <c r="G12" s="42" t="s">
        <v>28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v>416474.37463642</v>
      </c>
      <c r="D13" s="174">
        <f>D18+D19+D20</f>
        <v>898978.27989319</v>
      </c>
      <c r="E13" s="174">
        <f>E19+E20</f>
        <v>225259.22</v>
      </c>
      <c r="F13" s="174">
        <f aca="true" t="shared" si="1" ref="F13">F18+F19+F20</f>
        <v>187224.36</v>
      </c>
      <c r="G13" s="182">
        <f>F13-E13</f>
        <v>-38034.860000000015</v>
      </c>
      <c r="H13" s="182">
        <f>+D13-C13</f>
        <v>482503.90525677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37" t="s">
        <v>0</v>
      </c>
      <c r="D17" s="13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 t="s">
        <v>0</v>
      </c>
      <c r="F18" s="180">
        <v>50</v>
      </c>
      <c r="G18" s="182">
        <f>F18</f>
        <v>50</v>
      </c>
      <c r="H18" s="182">
        <f aca="true" t="shared" si="2" ref="H18:H20"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2090</v>
      </c>
      <c r="E19" s="180">
        <v>500</v>
      </c>
      <c r="F19" s="180">
        <v>1590</v>
      </c>
      <c r="G19" s="182">
        <f aca="true" t="shared" si="3" ref="G19">F19-E19</f>
        <v>1090</v>
      </c>
      <c r="H19" s="182">
        <f t="shared" si="2"/>
        <v>1020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413358.8</v>
      </c>
      <c r="D20" s="180">
        <v>896838.27989319</v>
      </c>
      <c r="E20" s="180">
        <v>224759.22</v>
      </c>
      <c r="F20" s="180">
        <v>185584.36</v>
      </c>
      <c r="G20" s="182">
        <f>F20-E20</f>
        <v>-39174.860000000015</v>
      </c>
      <c r="H20" s="182">
        <f t="shared" si="2"/>
        <v>483479.47989319003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86"/>
      <c r="D22" s="186"/>
      <c r="E22" s="186"/>
      <c r="F22" s="186"/>
      <c r="G22" s="182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26.25" customHeight="1">
      <c r="A25" s="131" t="s">
        <v>57</v>
      </c>
      <c r="B25" s="186">
        <v>12</v>
      </c>
      <c r="C25" s="186">
        <v>12</v>
      </c>
      <c r="D25" s="186">
        <v>6.25</v>
      </c>
      <c r="E25" s="186" t="s">
        <v>0</v>
      </c>
      <c r="F25" s="186">
        <v>6.25</v>
      </c>
      <c r="G25" s="182">
        <f>F25</f>
        <v>6.25</v>
      </c>
      <c r="H25" s="182">
        <f aca="true" t="shared" si="4" ref="H25:H27"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5.05622009569378</v>
      </c>
      <c r="E26" s="186">
        <v>5.106</v>
      </c>
      <c r="F26" s="186">
        <v>5.040566037735849</v>
      </c>
      <c r="G26" s="182">
        <f aca="true" t="shared" si="5" ref="G26">F26-E26</f>
        <v>-0.06543396226415066</v>
      </c>
      <c r="H26" s="182">
        <f t="shared" si="4"/>
        <v>-5.083966820194071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2.696252391063394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 t="shared" si="4"/>
        <v>-2.446252391063394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18</v>
      </c>
      <c r="F32" s="39" t="s">
        <v>19</v>
      </c>
      <c r="G32" s="42" t="s">
        <v>28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40000</v>
      </c>
      <c r="D33" s="152">
        <v>41000</v>
      </c>
      <c r="E33" s="152">
        <v>13000</v>
      </c>
      <c r="F33" s="152">
        <f>F34+F36</f>
        <v>12000</v>
      </c>
      <c r="G33" s="108">
        <f>F33-E33</f>
        <v>-1000</v>
      </c>
      <c r="H33" s="108">
        <f>D33-C33</f>
        <v>1000</v>
      </c>
      <c r="I33" s="145"/>
    </row>
    <row r="34" spans="1:9" ht="12.75" customHeight="1">
      <c r="A34" s="212" t="s">
        <v>68</v>
      </c>
      <c r="B34" s="159">
        <v>108000</v>
      </c>
      <c r="C34" s="159">
        <v>400000</v>
      </c>
      <c r="D34" s="159">
        <v>28000</v>
      </c>
      <c r="E34" s="159">
        <v>8000</v>
      </c>
      <c r="F34" s="159">
        <v>4000</v>
      </c>
      <c r="G34" s="108">
        <f>F34-E34</f>
        <v>-4000</v>
      </c>
      <c r="H34" s="108">
        <f>D34-C34</f>
        <v>-372000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13000</v>
      </c>
      <c r="E36" s="159">
        <v>5000</v>
      </c>
      <c r="F36" s="159">
        <v>8000</v>
      </c>
      <c r="G36" s="108">
        <f>F36</f>
        <v>8000</v>
      </c>
      <c r="H36" s="108">
        <f>D36</f>
        <v>13000</v>
      </c>
      <c r="I36" s="145"/>
      <c r="J36" s="191"/>
    </row>
    <row r="37" spans="1:10" ht="21">
      <c r="A37" s="211" t="s">
        <v>71</v>
      </c>
      <c r="B37" s="152">
        <v>207835.08000000002</v>
      </c>
      <c r="C37" s="152">
        <v>70377.97</v>
      </c>
      <c r="D37" s="152">
        <v>53886</v>
      </c>
      <c r="E37" s="152">
        <v>11004</v>
      </c>
      <c r="F37" s="152">
        <v>17884</v>
      </c>
      <c r="G37" s="108">
        <f>F37-E37</f>
        <v>6880</v>
      </c>
      <c r="H37" s="108">
        <f>D37-C37</f>
        <v>-16491.97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v>70377.97</v>
      </c>
      <c r="D38" s="159">
        <v>45369</v>
      </c>
      <c r="E38" s="159">
        <v>8160</v>
      </c>
      <c r="F38" s="159">
        <v>12211</v>
      </c>
      <c r="G38" s="108">
        <f>F38-E38</f>
        <v>4051</v>
      </c>
      <c r="H38" s="108">
        <f>D38-C38</f>
        <v>-25008.97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 t="s">
        <v>0</v>
      </c>
      <c r="E39" s="159" t="s">
        <v>0</v>
      </c>
      <c r="F39" s="159" t="s">
        <v>0</v>
      </c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8517</v>
      </c>
      <c r="E40" s="159">
        <v>2844</v>
      </c>
      <c r="F40" s="159">
        <v>5673</v>
      </c>
      <c r="G40" s="108">
        <f>F40</f>
        <v>5673</v>
      </c>
      <c r="H40" s="108">
        <f>D40</f>
        <v>8517</v>
      </c>
      <c r="I40" s="145"/>
      <c r="J40" s="191"/>
    </row>
    <row r="41" spans="1:10" ht="21">
      <c r="A41" s="211" t="s">
        <v>72</v>
      </c>
      <c r="B41" s="152">
        <v>110293.37</v>
      </c>
      <c r="C41" s="152">
        <v>35299.37</v>
      </c>
      <c r="D41" s="152">
        <v>34002</v>
      </c>
      <c r="E41" s="152">
        <v>8752</v>
      </c>
      <c r="F41" s="152">
        <v>9250</v>
      </c>
      <c r="G41" s="108">
        <f>F41-E41</f>
        <v>498</v>
      </c>
      <c r="H41" s="108">
        <f>D41-C41</f>
        <v>-1297.3700000000026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35299.37</v>
      </c>
      <c r="D42" s="159">
        <v>26352</v>
      </c>
      <c r="E42" s="159">
        <v>6352</v>
      </c>
      <c r="F42" s="159">
        <v>4000</v>
      </c>
      <c r="G42" s="108">
        <f>F42-E42</f>
        <v>-2352</v>
      </c>
      <c r="H42" s="108">
        <f>D42-C42</f>
        <v>-8947.370000000003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7650</v>
      </c>
      <c r="E44" s="159">
        <v>2400</v>
      </c>
      <c r="F44" s="159">
        <v>5250</v>
      </c>
      <c r="G44" s="108">
        <f>F44</f>
        <v>5250</v>
      </c>
      <c r="H44" s="108">
        <f>D44</f>
        <v>7650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6.764739817432458</v>
      </c>
      <c r="D45" s="194">
        <v>0.5591364110539045</v>
      </c>
      <c r="E45" s="194">
        <v>0.6238461899886331</v>
      </c>
      <c r="F45" s="194">
        <v>1.1292481605882865</v>
      </c>
      <c r="G45" s="108">
        <f>F45-E45</f>
        <v>0.5054019705996534</v>
      </c>
      <c r="H45" s="108">
        <f>D45-C45</f>
        <v>-6.205603406378554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6.764739817432458</v>
      </c>
      <c r="D46" s="196">
        <v>0.34828059405266315</v>
      </c>
      <c r="E46" s="196">
        <v>0.428768037819377</v>
      </c>
      <c r="F46" s="196">
        <v>0.4809030447525767</v>
      </c>
      <c r="G46" s="108">
        <f>F46-E46</f>
        <v>0.05213500693319972</v>
      </c>
      <c r="H46" s="108">
        <f>D46-C46</f>
        <v>-6.416459223379795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1.3816892122155695</v>
      </c>
      <c r="E48" s="196">
        <v>1.1401530327299307</v>
      </c>
      <c r="F48" s="196">
        <v>1.6232253917012083</v>
      </c>
      <c r="G48" s="108">
        <f>F48</f>
        <v>1.6232253917012083</v>
      </c>
      <c r="H48" s="108">
        <f>D48</f>
        <v>1.3816892122155695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 topLeftCell="A1">
      <selection activeCell="K6" sqref="K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1801</v>
      </c>
      <c r="D4" s="71">
        <v>2400</v>
      </c>
      <c r="E4" s="71">
        <v>790</v>
      </c>
      <c r="F4" s="71">
        <v>500</v>
      </c>
      <c r="G4" s="50">
        <f>F4-E4</f>
        <v>-290</v>
      </c>
      <c r="H4" s="50">
        <f>D4-C4</f>
        <v>599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191</v>
      </c>
      <c r="D5" s="68">
        <v>390</v>
      </c>
      <c r="E5" s="68">
        <v>140</v>
      </c>
      <c r="F5" s="68">
        <v>80</v>
      </c>
      <c r="G5" s="50">
        <f aca="true" t="shared" si="0" ref="G5:G19">F5-E5</f>
        <v>-60</v>
      </c>
      <c r="H5" s="50">
        <f aca="true" t="shared" si="1" ref="H5:H19">D5-C5</f>
        <v>199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410</v>
      </c>
      <c r="D6" s="68">
        <v>800</v>
      </c>
      <c r="E6" s="68">
        <v>200</v>
      </c>
      <c r="F6" s="68">
        <v>200</v>
      </c>
      <c r="G6" s="50">
        <f t="shared" si="0"/>
        <v>0</v>
      </c>
      <c r="H6" s="50">
        <f t="shared" si="1"/>
        <v>390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1200</v>
      </c>
      <c r="D7" s="68">
        <v>1210</v>
      </c>
      <c r="E7" s="68">
        <v>450</v>
      </c>
      <c r="F7" s="68">
        <v>220</v>
      </c>
      <c r="G7" s="50">
        <f t="shared" si="0"/>
        <v>-230</v>
      </c>
      <c r="H7" s="50">
        <f t="shared" si="1"/>
        <v>10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2082.2619999999997</v>
      </c>
      <c r="D8" s="71">
        <v>5311.034</v>
      </c>
      <c r="E8" s="71">
        <v>1521.2640000000001</v>
      </c>
      <c r="F8" s="71">
        <v>680</v>
      </c>
      <c r="G8" s="50">
        <f t="shared" si="0"/>
        <v>-841.2640000000001</v>
      </c>
      <c r="H8" s="50">
        <f>D8-C8</f>
        <v>3228.772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963</v>
      </c>
      <c r="E9" s="68">
        <v>355</v>
      </c>
      <c r="F9" s="68">
        <v>130</v>
      </c>
      <c r="G9" s="50">
        <f t="shared" si="0"/>
        <v>-225</v>
      </c>
      <c r="H9" s="50">
        <f>D9-C9</f>
        <v>832.5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613.5</v>
      </c>
      <c r="D10" s="68">
        <v>1759.4</v>
      </c>
      <c r="E10" s="68">
        <v>445</v>
      </c>
      <c r="F10" s="68">
        <v>250</v>
      </c>
      <c r="G10" s="50">
        <f t="shared" si="0"/>
        <v>-195</v>
      </c>
      <c r="H10" s="50">
        <f>D10-C10</f>
        <v>1145.9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1338.262</v>
      </c>
      <c r="D11" s="68">
        <v>2588.634</v>
      </c>
      <c r="E11" s="68">
        <v>721.264</v>
      </c>
      <c r="F11" s="68">
        <v>300</v>
      </c>
      <c r="G11" s="50">
        <f t="shared" si="0"/>
        <v>-421.264</v>
      </c>
      <c r="H11" s="50">
        <f>D11-C11</f>
        <v>1250.372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1891.61</v>
      </c>
      <c r="D12" s="71">
        <v>2405</v>
      </c>
      <c r="E12" s="71">
        <v>775</v>
      </c>
      <c r="F12" s="71">
        <v>420</v>
      </c>
      <c r="G12" s="50">
        <f t="shared" si="0"/>
        <v>-355</v>
      </c>
      <c r="H12" s="50">
        <f t="shared" si="1"/>
        <v>513.3900000000001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360</v>
      </c>
      <c r="E13" s="68">
        <v>140</v>
      </c>
      <c r="F13" s="68">
        <v>50</v>
      </c>
      <c r="G13" s="50">
        <f t="shared" si="0"/>
        <v>-90</v>
      </c>
      <c r="H13" s="50">
        <f t="shared" si="1"/>
        <v>233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560</v>
      </c>
      <c r="D14" s="68">
        <v>750</v>
      </c>
      <c r="E14" s="68">
        <v>200</v>
      </c>
      <c r="F14" s="68">
        <v>150</v>
      </c>
      <c r="G14" s="50">
        <f t="shared" si="0"/>
        <v>-50</v>
      </c>
      <c r="H14" s="50">
        <f t="shared" si="1"/>
        <v>190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1204.61</v>
      </c>
      <c r="D15" s="68">
        <v>1295</v>
      </c>
      <c r="E15" s="68">
        <v>435</v>
      </c>
      <c r="F15" s="68">
        <v>220</v>
      </c>
      <c r="G15" s="50">
        <f t="shared" si="0"/>
        <v>-215</v>
      </c>
      <c r="H15" s="50">
        <f t="shared" si="1"/>
        <v>90.3900000000001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13.897059490821755</v>
      </c>
      <c r="D16" s="94">
        <v>4.455165706605223</v>
      </c>
      <c r="E16" s="94">
        <v>4.086258064516129</v>
      </c>
      <c r="F16" s="94">
        <v>4.008571428571429</v>
      </c>
      <c r="G16" s="50">
        <f t="shared" si="0"/>
        <v>-0.07768663594470038</v>
      </c>
      <c r="H16" s="50">
        <f t="shared" si="1"/>
        <v>-9.441893784216532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1.9208035714285714</v>
      </c>
      <c r="E17" s="95">
        <v>1.5632142857142857</v>
      </c>
      <c r="F17" s="95">
        <v>1.5</v>
      </c>
      <c r="G17" s="50">
        <f t="shared" si="0"/>
        <v>-0.06321428571428567</v>
      </c>
      <c r="H17" s="50">
        <f t="shared" si="1"/>
        <v>-3.097529761904762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12.408611111111112</v>
      </c>
      <c r="D18" s="95">
        <v>3.3047500000000003</v>
      </c>
      <c r="E18" s="95">
        <v>2.755</v>
      </c>
      <c r="F18" s="95">
        <v>2.924</v>
      </c>
      <c r="G18" s="50">
        <f t="shared" si="0"/>
        <v>0.16900000000000004</v>
      </c>
      <c r="H18" s="50">
        <f t="shared" si="1"/>
        <v>-9.103861111111112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15.091337123945788</v>
      </c>
      <c r="D19" s="95">
        <v>5.940881661442006</v>
      </c>
      <c r="E19" s="95">
        <v>5.510344827586207</v>
      </c>
      <c r="F19" s="95">
        <v>5.318181818181818</v>
      </c>
      <c r="G19" s="50">
        <f t="shared" si="0"/>
        <v>-0.19216300940438824</v>
      </c>
      <c r="H19" s="50">
        <f t="shared" si="1"/>
        <v>-9.150455462503782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18</v>
      </c>
      <c r="F24" s="39" t="s">
        <v>19</v>
      </c>
      <c r="G24" s="42" t="s">
        <v>28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2100</v>
      </c>
      <c r="D25" s="89">
        <f>D26+D27+D28+D29</f>
        <v>2935</v>
      </c>
      <c r="E25" s="89">
        <f>E26+E28</f>
        <v>600</v>
      </c>
      <c r="F25" s="89">
        <f>F26+F27</f>
        <v>600</v>
      </c>
      <c r="G25" s="50">
        <f>+F25-E25</f>
        <v>0</v>
      </c>
      <c r="H25" s="50">
        <f>+D25-C25</f>
        <v>835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1800</v>
      </c>
      <c r="D26" s="91">
        <v>935</v>
      </c>
      <c r="E26" s="91">
        <v>200</v>
      </c>
      <c r="F26" s="91">
        <v>200</v>
      </c>
      <c r="G26" s="50">
        <f aca="true" t="shared" si="2" ref="G26:G41">+F26-E26</f>
        <v>0</v>
      </c>
      <c r="H26" s="50">
        <f aca="true" t="shared" si="3" ref="H26:H43">+D26-C26</f>
        <v>-865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700</v>
      </c>
      <c r="E27" s="91" t="s">
        <v>0</v>
      </c>
      <c r="F27" s="91">
        <v>400</v>
      </c>
      <c r="G27" s="50">
        <f>+F27</f>
        <v>400</v>
      </c>
      <c r="H27" s="50">
        <f>+D27</f>
        <v>700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300</v>
      </c>
      <c r="D28" s="91">
        <v>800</v>
      </c>
      <c r="E28" s="91">
        <v>400</v>
      </c>
      <c r="F28" s="91" t="s">
        <v>0</v>
      </c>
      <c r="G28" s="50">
        <f>-E28</f>
        <v>-400</v>
      </c>
      <c r="H28" s="50">
        <f t="shared" si="3"/>
        <v>500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500</v>
      </c>
      <c r="E29" s="91" t="s">
        <v>0</v>
      </c>
      <c r="F29" s="91" t="s">
        <v>0</v>
      </c>
      <c r="G29" s="50" t="s">
        <v>0</v>
      </c>
      <c r="H29" s="50">
        <f>+D29</f>
        <v>500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1889.56</v>
      </c>
      <c r="D30" s="89">
        <v>7739.5</v>
      </c>
      <c r="E30" s="89">
        <v>2148.7</v>
      </c>
      <c r="F30" s="89">
        <v>1473</v>
      </c>
      <c r="G30" s="50">
        <f t="shared" si="2"/>
        <v>-675.6999999999998</v>
      </c>
      <c r="H30" s="50">
        <f t="shared" si="3"/>
        <v>5849.9400000000005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1849.5</v>
      </c>
      <c r="D31" s="91">
        <v>2764.5</v>
      </c>
      <c r="E31" s="91">
        <v>751.7</v>
      </c>
      <c r="F31" s="91">
        <v>776</v>
      </c>
      <c r="G31" s="50">
        <f t="shared" si="2"/>
        <v>24.299999999999955</v>
      </c>
      <c r="H31" s="50">
        <f t="shared" si="3"/>
        <v>915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>
        <v>40.06</v>
      </c>
      <c r="D32" s="91">
        <v>2232.5</v>
      </c>
      <c r="E32" s="91" t="s">
        <v>0</v>
      </c>
      <c r="F32" s="91">
        <v>697</v>
      </c>
      <c r="G32" s="50">
        <f>+F32</f>
        <v>697</v>
      </c>
      <c r="H32" s="50">
        <f t="shared" si="3"/>
        <v>2192.44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 t="s">
        <v>0</v>
      </c>
      <c r="D33" s="91">
        <v>1397</v>
      </c>
      <c r="E33" s="91">
        <v>1397</v>
      </c>
      <c r="F33" s="91" t="s">
        <v>0</v>
      </c>
      <c r="G33" s="50">
        <f>-E33</f>
        <v>-1397</v>
      </c>
      <c r="H33" s="50">
        <f>+D33</f>
        <v>1397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1345.5</v>
      </c>
      <c r="E34" s="91" t="s">
        <v>0</v>
      </c>
      <c r="F34" s="91" t="s">
        <v>0</v>
      </c>
      <c r="G34" s="50" t="s">
        <v>0</v>
      </c>
      <c r="H34" s="50">
        <f>+D34</f>
        <v>1345.5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1818.8</v>
      </c>
      <c r="D35" s="89">
        <v>3585</v>
      </c>
      <c r="E35" s="89">
        <v>600</v>
      </c>
      <c r="F35" s="89">
        <v>800</v>
      </c>
      <c r="G35" s="50">
        <f t="shared" si="2"/>
        <v>200</v>
      </c>
      <c r="H35" s="50">
        <f t="shared" si="3"/>
        <v>1766.2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1779.5</v>
      </c>
      <c r="D36" s="91">
        <v>1385</v>
      </c>
      <c r="E36" s="91">
        <v>200</v>
      </c>
      <c r="F36" s="91">
        <v>400</v>
      </c>
      <c r="G36" s="50">
        <f t="shared" si="2"/>
        <v>200</v>
      </c>
      <c r="H36" s="50">
        <f t="shared" si="3"/>
        <v>-394.5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 t="s">
        <v>0</v>
      </c>
      <c r="F37" s="91">
        <v>400</v>
      </c>
      <c r="G37" s="50">
        <f>+F37</f>
        <v>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39.3</v>
      </c>
      <c r="D38" s="91">
        <v>400</v>
      </c>
      <c r="E38" s="91">
        <v>400</v>
      </c>
      <c r="F38" s="91" t="s">
        <v>0</v>
      </c>
      <c r="G38" s="50">
        <f>-E38</f>
        <v>-400</v>
      </c>
      <c r="H38" s="50">
        <f t="shared" si="3"/>
        <v>360.7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700</v>
      </c>
      <c r="E39" s="91" t="s">
        <v>0</v>
      </c>
      <c r="F39" s="91" t="s">
        <v>0</v>
      </c>
      <c r="G39" s="50" t="s">
        <v>0</v>
      </c>
      <c r="H39" s="50">
        <f>+D39</f>
        <v>700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17.37924326465927</v>
      </c>
      <c r="D40" s="96">
        <v>13.146958333333334</v>
      </c>
      <c r="E40" s="96">
        <v>13.7</v>
      </c>
      <c r="F40" s="96">
        <v>10.572</v>
      </c>
      <c r="G40" s="50">
        <f t="shared" si="2"/>
        <v>-3.128</v>
      </c>
      <c r="H40" s="50">
        <f t="shared" si="3"/>
        <v>-4.232284931325935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17.2225</v>
      </c>
      <c r="D41" s="97">
        <v>11.36</v>
      </c>
      <c r="E41" s="97">
        <v>10.9</v>
      </c>
      <c r="F41" s="97">
        <v>9.93</v>
      </c>
      <c r="G41" s="50">
        <f t="shared" si="2"/>
        <v>-0.9700000000000006</v>
      </c>
      <c r="H41" s="50">
        <f t="shared" si="3"/>
        <v>-5.862500000000001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 t="s">
        <v>0</v>
      </c>
      <c r="F42" s="97">
        <v>11</v>
      </c>
      <c r="G42" s="50">
        <f>+F42</f>
        <v>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20.02</v>
      </c>
      <c r="D43" s="97">
        <v>15.1</v>
      </c>
      <c r="E43" s="97">
        <v>15.1</v>
      </c>
      <c r="F43" s="97" t="s">
        <v>0</v>
      </c>
      <c r="G43" s="50">
        <f>-E43</f>
        <v>-15.1</v>
      </c>
      <c r="H43" s="50">
        <f t="shared" si="3"/>
        <v>-4.92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18</v>
      </c>
      <c r="E44" s="97" t="s">
        <v>0</v>
      </c>
      <c r="F44" s="97" t="s">
        <v>0</v>
      </c>
      <c r="G44" s="50" t="s">
        <v>0</v>
      </c>
      <c r="H44" s="50">
        <f>+D44</f>
        <v>18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18</v>
      </c>
      <c r="F48" s="39" t="s">
        <v>19</v>
      </c>
      <c r="G48" s="42" t="s">
        <v>28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>
      <selection activeCell="J8" sqref="J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7.605701559692379</v>
      </c>
      <c r="D4" s="166">
        <v>1.3318969366794677</v>
      </c>
      <c r="E4" s="166">
        <v>1.64</v>
      </c>
      <c r="F4" s="166">
        <v>1.1307862189030864</v>
      </c>
      <c r="G4" s="108">
        <f>F4-E4</f>
        <v>-0.5092137810969135</v>
      </c>
      <c r="H4" s="108">
        <f>+D4-C4</f>
        <v>-6.273804623012912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6.890935420299213</v>
      </c>
      <c r="D5" s="156">
        <v>2</v>
      </c>
      <c r="E5" s="156">
        <v>2</v>
      </c>
      <c r="F5" s="156" t="s">
        <v>0</v>
      </c>
      <c r="G5" s="108" t="str">
        <f>F5</f>
        <v>-</v>
      </c>
      <c r="H5" s="108">
        <f>+D5-C5</f>
        <v>-4.890935420299213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6.943274247360849</v>
      </c>
      <c r="D6" s="156">
        <v>1.1858242479203092</v>
      </c>
      <c r="E6" s="156">
        <v>1.5</v>
      </c>
      <c r="F6" s="156">
        <v>1.051151014091432</v>
      </c>
      <c r="G6" s="108">
        <f>F6-E6</f>
        <v>-0.44884898590856803</v>
      </c>
      <c r="H6" s="108">
        <f>+D6-C6</f>
        <v>-5.7574499994405395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8.518545183882365</v>
      </c>
      <c r="D7" s="156">
        <v>1.5000000000000002</v>
      </c>
      <c r="E7" s="156">
        <v>1.5</v>
      </c>
      <c r="F7" s="156">
        <v>1.5</v>
      </c>
      <c r="G7" s="108">
        <f>F7-E7</f>
        <v>0</v>
      </c>
      <c r="H7" s="108">
        <f>+D7-C7</f>
        <v>-7.018545183882365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>
        <v>1.5</v>
      </c>
      <c r="F8" s="156" t="s">
        <v>0</v>
      </c>
      <c r="G8" s="108" t="str">
        <f>F8</f>
        <v>-</v>
      </c>
      <c r="H8" s="108">
        <f>+D8</f>
        <v>1.5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1.7388445831818862</v>
      </c>
      <c r="E9" s="160">
        <v>1.7</v>
      </c>
      <c r="F9" s="160">
        <v>1.8</v>
      </c>
      <c r="G9" s="108">
        <f>F9</f>
        <v>1.8</v>
      </c>
      <c r="H9" s="108">
        <f>+D9</f>
        <v>1.7388445831818862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13.253059036600666</v>
      </c>
      <c r="D14" s="166">
        <v>2.6042270920948907</v>
      </c>
      <c r="E14" s="166">
        <v>1.63</v>
      </c>
      <c r="F14" s="166">
        <v>1.6015683851473166</v>
      </c>
      <c r="G14" s="108">
        <f>F14-E14</f>
        <v>-0.028431614852683307</v>
      </c>
      <c r="H14" s="108">
        <f>+D14-C14</f>
        <v>-10.648831944505776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 t="s">
        <v>0</v>
      </c>
      <c r="F16" s="164">
        <v>1.5</v>
      </c>
      <c r="G16" s="108" t="s">
        <v>0</v>
      </c>
      <c r="H16" s="108">
        <f>-C16</f>
        <v>-11.75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1.7852682372977575</v>
      </c>
      <c r="E17" s="164">
        <v>1.5</v>
      </c>
      <c r="F17" s="164" t="s">
        <v>0</v>
      </c>
      <c r="G17" s="108" t="str">
        <f>F17</f>
        <v>-</v>
      </c>
      <c r="H17" s="108">
        <f>+D17</f>
        <v>1.7852682372977575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1.6875354107648726</v>
      </c>
      <c r="E18" s="164">
        <v>1.5</v>
      </c>
      <c r="F18" s="164">
        <v>1.8</v>
      </c>
      <c r="G18" s="108">
        <f>F18-E18</f>
        <v>0.30000000000000004</v>
      </c>
      <c r="H18" s="108">
        <f>+D18-C18</f>
        <v>-11.645797922568477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1.7036697247706423</v>
      </c>
      <c r="E19" s="160">
        <v>1.70366972477064</v>
      </c>
      <c r="F19" s="160" t="s">
        <v>0</v>
      </c>
      <c r="G19" s="108" t="str">
        <f>F19</f>
        <v>-</v>
      </c>
      <c r="H19" s="108">
        <f>+D19</f>
        <v>1.7036697247706423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 t="s">
        <v>0</v>
      </c>
      <c r="D22" s="164" t="s">
        <v>0</v>
      </c>
      <c r="E22" s="164" t="s">
        <v>0</v>
      </c>
      <c r="F22" s="160" t="s">
        <v>0</v>
      </c>
      <c r="G22" s="108" t="s">
        <v>0</v>
      </c>
      <c r="H22" s="108" t="s">
        <v>0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>
        <v>6.7</v>
      </c>
      <c r="E23" s="164" t="s">
        <v>0</v>
      </c>
      <c r="F23" s="160" t="s">
        <v>0</v>
      </c>
      <c r="G23" s="108" t="s">
        <v>0</v>
      </c>
      <c r="H23" s="108">
        <f>+D23</f>
        <v>6.7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 topLeftCell="A43">
      <selection activeCell="N2" sqref="N2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18</v>
      </c>
      <c r="F3" s="39" t="s">
        <v>19</v>
      </c>
      <c r="G3" s="42" t="s">
        <v>28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v>3744.0652</v>
      </c>
      <c r="D4" s="167">
        <f>D5+D15</f>
        <v>800.1067</v>
      </c>
      <c r="E4" s="167">
        <v>160.4484</v>
      </c>
      <c r="F4" s="167">
        <f>F5+F15</f>
        <v>282.17040000000003</v>
      </c>
      <c r="G4" s="138">
        <f>F4-E4</f>
        <v>121.72200000000004</v>
      </c>
      <c r="H4" s="108">
        <f>D4-C4</f>
        <v>-2943.9584999999997</v>
      </c>
      <c r="I4" s="120"/>
    </row>
    <row r="5" spans="1:9" ht="12.75" customHeight="1">
      <c r="A5" s="109" t="s">
        <v>55</v>
      </c>
      <c r="B5" s="136">
        <v>4515.2439</v>
      </c>
      <c r="C5" s="136">
        <v>2823.9835</v>
      </c>
      <c r="D5" s="136">
        <v>398.6132</v>
      </c>
      <c r="E5" s="136">
        <v>89.9284</v>
      </c>
      <c r="F5" s="167">
        <v>223.0969</v>
      </c>
      <c r="G5" s="138">
        <f>F5-E5</f>
        <v>133.1685</v>
      </c>
      <c r="H5" s="108">
        <f>D5-C5</f>
        <v>-2425.3702999999996</v>
      </c>
      <c r="I5" s="120"/>
    </row>
    <row r="6" spans="1:10" ht="12.75" customHeight="1">
      <c r="A6" s="110" t="s">
        <v>93</v>
      </c>
      <c r="B6" s="137">
        <v>824.7366999999999</v>
      </c>
      <c r="C6" s="137">
        <v>528.3821</v>
      </c>
      <c r="D6" s="137">
        <v>14.0244</v>
      </c>
      <c r="E6" s="137">
        <v>14.0244</v>
      </c>
      <c r="F6" s="137" t="s">
        <v>0</v>
      </c>
      <c r="G6" s="138" t="str">
        <f>F6</f>
        <v>-</v>
      </c>
      <c r="H6" s="108">
        <f>D6-C6</f>
        <v>-514.3577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1472.1394000000003</v>
      </c>
      <c r="D7" s="137">
        <v>271.1581</v>
      </c>
      <c r="E7" s="137">
        <v>9.904</v>
      </c>
      <c r="F7" s="137">
        <v>195.6579</v>
      </c>
      <c r="G7" s="138">
        <f>F7-E7</f>
        <v>185.75390000000002</v>
      </c>
      <c r="H7" s="108">
        <f>D7-C7</f>
        <v>-1200.9813000000004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726.427</v>
      </c>
      <c r="D8" s="137">
        <v>48.3087</v>
      </c>
      <c r="E8" s="137">
        <v>19.046</v>
      </c>
      <c r="F8" s="137">
        <v>9.271</v>
      </c>
      <c r="G8" s="138">
        <f>F8-E8</f>
        <v>-9.774999999999999</v>
      </c>
      <c r="H8" s="108">
        <f>D8-C8</f>
        <v>-678.1183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18.351</v>
      </c>
      <c r="E9" s="137">
        <v>18.351</v>
      </c>
      <c r="F9" s="137" t="s">
        <v>0</v>
      </c>
      <c r="G9" s="138" t="str">
        <f>F9</f>
        <v>-</v>
      </c>
      <c r="H9" s="108">
        <f>D9</f>
        <v>18.351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46.771</v>
      </c>
      <c r="E10" s="137">
        <v>28.603</v>
      </c>
      <c r="F10" s="137">
        <v>18.168</v>
      </c>
      <c r="G10" s="138">
        <f>F10</f>
        <v>18.168</v>
      </c>
      <c r="H10" s="108">
        <f>D10</f>
        <v>46.771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22.5">
      <c r="A15" s="109" t="s">
        <v>102</v>
      </c>
      <c r="B15" s="136">
        <v>1852.0497</v>
      </c>
      <c r="C15" s="136">
        <v>920.0817</v>
      </c>
      <c r="D15" s="136">
        <v>401.4935</v>
      </c>
      <c r="E15" s="136">
        <v>70.52</v>
      </c>
      <c r="F15" s="136">
        <v>59.0735</v>
      </c>
      <c r="G15" s="138">
        <f>F15-E15</f>
        <v>-11.446499999999993</v>
      </c>
      <c r="H15" s="108">
        <f>D15-C15</f>
        <v>-518.5881999999999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330.0817</v>
      </c>
      <c r="D17" s="137">
        <v>39.0735</v>
      </c>
      <c r="E17" s="137" t="s">
        <v>0</v>
      </c>
      <c r="F17" s="137">
        <v>39.0735</v>
      </c>
      <c r="G17" s="138" t="s">
        <v>0</v>
      </c>
      <c r="H17" s="108">
        <f>-C17</f>
        <v>-330.0817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>
        <v>6.92</v>
      </c>
      <c r="F18" s="137" t="s">
        <v>0</v>
      </c>
      <c r="G18" s="138" t="str">
        <f>F18</f>
        <v>-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7">
        <v>20</v>
      </c>
      <c r="G19" s="138">
        <f>F19-E19</f>
        <v>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>
        <v>43.6</v>
      </c>
      <c r="F20" s="137" t="s">
        <v>0</v>
      </c>
      <c r="G20" s="138" t="str">
        <f>F20</f>
        <v>-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 t="s">
        <v>0</v>
      </c>
      <c r="D23" s="137" t="s">
        <v>0</v>
      </c>
      <c r="E23" s="137" t="s">
        <v>0</v>
      </c>
      <c r="F23" s="137" t="s">
        <v>0</v>
      </c>
      <c r="G23" s="138" t="s">
        <v>0</v>
      </c>
      <c r="H23" s="108" t="s">
        <v>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 t="s">
        <v>0</v>
      </c>
      <c r="G24" s="138" t="s">
        <v>0</v>
      </c>
      <c r="H24" s="108">
        <f>D24</f>
        <v>72</v>
      </c>
      <c r="I24" s="120"/>
      <c r="J24" s="121"/>
    </row>
    <row r="25" spans="1:10" ht="22.5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21">
      <c r="A38" s="112"/>
      <c r="B38" s="104" t="s">
        <v>1</v>
      </c>
      <c r="C38" s="39" t="s">
        <v>26</v>
      </c>
      <c r="D38" s="39" t="s">
        <v>27</v>
      </c>
      <c r="E38" s="104" t="s">
        <v>2</v>
      </c>
      <c r="F38" s="39" t="s">
        <v>18</v>
      </c>
      <c r="G38" s="39" t="s">
        <v>19</v>
      </c>
      <c r="H38" s="42" t="s">
        <v>28</v>
      </c>
      <c r="I38" s="42" t="s">
        <v>52</v>
      </c>
      <c r="J38" s="124"/>
    </row>
    <row r="39" spans="1:9" ht="12.75" customHeight="1">
      <c r="A39" s="113" t="s">
        <v>107</v>
      </c>
      <c r="B39" s="106">
        <v>102877.68537795</v>
      </c>
      <c r="C39" s="106">
        <v>95761.70992338</v>
      </c>
      <c r="D39" s="106">
        <v>98643.92791528</v>
      </c>
      <c r="E39" s="106">
        <v>107079.35494352</v>
      </c>
      <c r="F39" s="106">
        <v>109695.63664666</v>
      </c>
      <c r="G39" s="106">
        <v>111480.85300710001</v>
      </c>
      <c r="H39" s="132">
        <f>G39/F39-1</f>
        <v>0.016274269560879295</v>
      </c>
      <c r="I39" s="132">
        <f>G39/E39-1</f>
        <v>0.041105011007039005</v>
      </c>
    </row>
    <row r="40" spans="1:9" ht="12.75" customHeight="1">
      <c r="A40" s="131" t="s">
        <v>108</v>
      </c>
      <c r="B40" s="114">
        <v>42225.592244900006</v>
      </c>
      <c r="C40" s="114">
        <v>35840.79899198</v>
      </c>
      <c r="D40" s="114">
        <v>37532.59144204</v>
      </c>
      <c r="E40" s="114">
        <v>41297.61361281</v>
      </c>
      <c r="F40" s="114">
        <v>41918.36874119</v>
      </c>
      <c r="G40" s="114">
        <v>42680.30720103</v>
      </c>
      <c r="H40" s="132">
        <f aca="true" t="shared" si="0" ref="H40:H53">G40/F40-1</f>
        <v>0.018176720199784446</v>
      </c>
      <c r="I40" s="132">
        <f aca="true" t="shared" si="1" ref="I40:I53">G40/E40-1</f>
        <v>0.03348119824025653</v>
      </c>
    </row>
    <row r="41" spans="1:9" ht="12.75" customHeight="1">
      <c r="A41" s="131" t="s">
        <v>109</v>
      </c>
      <c r="B41" s="114">
        <v>47128.88711009</v>
      </c>
      <c r="C41" s="114">
        <v>46032.31325052</v>
      </c>
      <c r="D41" s="114">
        <v>46904.72189785</v>
      </c>
      <c r="E41" s="114">
        <v>52664.35055128</v>
      </c>
      <c r="F41" s="114">
        <v>54542.50547962001</v>
      </c>
      <c r="G41" s="114">
        <v>55114.28022867</v>
      </c>
      <c r="H41" s="132">
        <f t="shared" si="0"/>
        <v>0.010483103847578779</v>
      </c>
      <c r="I41" s="132">
        <f t="shared" si="1"/>
        <v>0.04651969789325472</v>
      </c>
    </row>
    <row r="42" spans="1:9" ht="12.75" customHeight="1">
      <c r="A42" s="131" t="s">
        <v>110</v>
      </c>
      <c r="B42" s="114">
        <v>7108.0608438300005</v>
      </c>
      <c r="C42" s="114">
        <v>7778.513729429999</v>
      </c>
      <c r="D42" s="114">
        <v>8218.8281701</v>
      </c>
      <c r="E42" s="114">
        <v>7255.34431592</v>
      </c>
      <c r="F42" s="114">
        <v>7280.72774473</v>
      </c>
      <c r="G42" s="114">
        <v>7701.53499346</v>
      </c>
      <c r="H42" s="132">
        <f t="shared" si="0"/>
        <v>0.057797415791929874</v>
      </c>
      <c r="I42" s="132">
        <f t="shared" si="1"/>
        <v>0.06149820850830601</v>
      </c>
    </row>
    <row r="43" spans="1:9" ht="12.75" customHeight="1">
      <c r="A43" s="131" t="s">
        <v>111</v>
      </c>
      <c r="B43" s="114">
        <v>6415.14517913</v>
      </c>
      <c r="C43" s="114">
        <v>6110.083951449999</v>
      </c>
      <c r="D43" s="114">
        <v>5987.78640529</v>
      </c>
      <c r="E43" s="114">
        <v>5862.04646351</v>
      </c>
      <c r="F43" s="114">
        <v>5954.03468112</v>
      </c>
      <c r="G43" s="114">
        <v>5984.7305839400005</v>
      </c>
      <c r="H43" s="132">
        <f t="shared" si="0"/>
        <v>0.005155479345348102</v>
      </c>
      <c r="I43" s="132">
        <f t="shared" si="1"/>
        <v>0.02092854793862231</v>
      </c>
    </row>
    <row r="44" spans="1:9" ht="12.75" customHeight="1">
      <c r="A44" s="125" t="s">
        <v>112</v>
      </c>
      <c r="B44" s="106">
        <v>35383.464017800005</v>
      </c>
      <c r="C44" s="106">
        <v>39265.39686916999</v>
      </c>
      <c r="D44" s="106">
        <v>43470.89200421</v>
      </c>
      <c r="E44" s="106">
        <v>52427.11634585</v>
      </c>
      <c r="F44" s="106">
        <v>54213.82020334001</v>
      </c>
      <c r="G44" s="106">
        <v>57369.27139534</v>
      </c>
      <c r="H44" s="132">
        <f t="shared" si="0"/>
        <v>0.058203815561508554</v>
      </c>
      <c r="I44" s="132">
        <f t="shared" si="1"/>
        <v>0.09426715398359331</v>
      </c>
    </row>
    <row r="45" spans="1:9" ht="12.75" customHeight="1">
      <c r="A45" s="131" t="s">
        <v>108</v>
      </c>
      <c r="B45" s="114">
        <v>12997.217447359999</v>
      </c>
      <c r="C45" s="114">
        <v>14205.759616069998</v>
      </c>
      <c r="D45" s="114">
        <v>16121.86082715</v>
      </c>
      <c r="E45" s="114">
        <v>19032.1253949</v>
      </c>
      <c r="F45" s="114">
        <v>18869.032530329998</v>
      </c>
      <c r="G45" s="114">
        <v>20090.90019739</v>
      </c>
      <c r="H45" s="132">
        <f t="shared" si="0"/>
        <v>0.06475518366381428</v>
      </c>
      <c r="I45" s="132">
        <f t="shared" si="1"/>
        <v>0.055630928260577805</v>
      </c>
    </row>
    <row r="46" spans="1:9" ht="12.75" customHeight="1">
      <c r="A46" s="131" t="s">
        <v>109</v>
      </c>
      <c r="B46" s="114">
        <v>15860.4432707</v>
      </c>
      <c r="C46" s="114">
        <v>17614.574555670002</v>
      </c>
      <c r="D46" s="114">
        <v>19429.01351741</v>
      </c>
      <c r="E46" s="114">
        <v>26644.56084145</v>
      </c>
      <c r="F46" s="114">
        <v>28819.491989030004</v>
      </c>
      <c r="G46" s="114">
        <v>30061.10480895</v>
      </c>
      <c r="H46" s="132">
        <f t="shared" si="0"/>
        <v>0.043082397857415744</v>
      </c>
      <c r="I46" s="132">
        <f t="shared" si="1"/>
        <v>0.12822669466501413</v>
      </c>
    </row>
    <row r="47" spans="1:9" ht="12.75" customHeight="1">
      <c r="A47" s="131" t="s">
        <v>110</v>
      </c>
      <c r="B47" s="114">
        <v>6112.28155894</v>
      </c>
      <c r="C47" s="114">
        <v>6961.694050070001</v>
      </c>
      <c r="D47" s="114">
        <v>7383.77536546</v>
      </c>
      <c r="E47" s="114">
        <v>6033.44677984</v>
      </c>
      <c r="F47" s="114">
        <v>5780.318120819999</v>
      </c>
      <c r="G47" s="114">
        <v>6415.7746959</v>
      </c>
      <c r="H47" s="132">
        <f t="shared" si="0"/>
        <v>0.10993453332458691</v>
      </c>
      <c r="I47" s="132">
        <f t="shared" si="1"/>
        <v>0.06336807632703412</v>
      </c>
    </row>
    <row r="48" spans="1:9" ht="12.75" customHeight="1">
      <c r="A48" s="131" t="s">
        <v>111</v>
      </c>
      <c r="B48" s="114">
        <v>413.52174080000003</v>
      </c>
      <c r="C48" s="114">
        <v>483.36864736</v>
      </c>
      <c r="D48" s="114">
        <v>536.24229419</v>
      </c>
      <c r="E48" s="114">
        <v>716.98332966</v>
      </c>
      <c r="F48" s="114">
        <v>744.97756316</v>
      </c>
      <c r="G48" s="114">
        <v>801.4916931</v>
      </c>
      <c r="H48" s="132">
        <f t="shared" si="0"/>
        <v>0.07586017718477556</v>
      </c>
      <c r="I48" s="132">
        <f t="shared" si="1"/>
        <v>0.11786656668862117</v>
      </c>
    </row>
    <row r="49" spans="1:9" ht="12.75" customHeight="1">
      <c r="A49" s="125" t="s">
        <v>113</v>
      </c>
      <c r="B49" s="107">
        <v>67494.22136015</v>
      </c>
      <c r="C49" s="107">
        <v>56496.313054210004</v>
      </c>
      <c r="D49" s="107">
        <v>55173.03591107</v>
      </c>
      <c r="E49" s="107">
        <v>54652.238597669995</v>
      </c>
      <c r="F49" s="107">
        <v>55481.81644332001</v>
      </c>
      <c r="G49" s="107">
        <v>54111.581611760004</v>
      </c>
      <c r="H49" s="132">
        <f t="shared" si="0"/>
        <v>-0.02469700740529701</v>
      </c>
      <c r="I49" s="132">
        <f t="shared" si="1"/>
        <v>-0.009892677770989566</v>
      </c>
    </row>
    <row r="50" spans="1:9" ht="12.75" customHeight="1">
      <c r="A50" s="131" t="s">
        <v>108</v>
      </c>
      <c r="B50" s="114">
        <v>29228.374797540007</v>
      </c>
      <c r="C50" s="114">
        <v>21635.039375910004</v>
      </c>
      <c r="D50" s="114">
        <v>21410.730614890002</v>
      </c>
      <c r="E50" s="114">
        <v>22265.48821791</v>
      </c>
      <c r="F50" s="139">
        <v>23049.33621086</v>
      </c>
      <c r="G50" s="139">
        <v>22589.40700364</v>
      </c>
      <c r="H50" s="132">
        <f t="shared" si="0"/>
        <v>-0.019954119416389027</v>
      </c>
      <c r="I50" s="132">
        <f t="shared" si="1"/>
        <v>0.014548020800615014</v>
      </c>
    </row>
    <row r="51" spans="1:10" ht="12.75" customHeight="1">
      <c r="A51" s="131" t="s">
        <v>109</v>
      </c>
      <c r="B51" s="114">
        <v>31268.443839389998</v>
      </c>
      <c r="C51" s="114">
        <v>28417.738694849995</v>
      </c>
      <c r="D51" s="114">
        <v>27475.708380440003</v>
      </c>
      <c r="E51" s="114">
        <v>26019.789709829998</v>
      </c>
      <c r="F51" s="139">
        <v>25723.013490589998</v>
      </c>
      <c r="G51" s="139">
        <v>25053.175419720003</v>
      </c>
      <c r="H51" s="132">
        <f t="shared" si="0"/>
        <v>-0.026040419840973716</v>
      </c>
      <c r="I51" s="132">
        <f t="shared" si="1"/>
        <v>-0.0371491968570683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816.8196793599982</v>
      </c>
      <c r="D52" s="114">
        <v>835.0528046399995</v>
      </c>
      <c r="E52" s="114">
        <v>1221.8975360799996</v>
      </c>
      <c r="F52" s="139">
        <v>1500.4096239100002</v>
      </c>
      <c r="G52" s="139">
        <v>1285.76029756</v>
      </c>
      <c r="H52" s="132">
        <f t="shared" si="0"/>
        <v>-0.1430604835702357</v>
      </c>
      <c r="I52" s="132">
        <f t="shared" si="1"/>
        <v>0.05226523468152666</v>
      </c>
      <c r="J52" s="127"/>
    </row>
    <row r="53" spans="1:10" ht="12.75" customHeight="1">
      <c r="A53" s="131" t="s">
        <v>111</v>
      </c>
      <c r="B53" s="114">
        <v>6001.62343833</v>
      </c>
      <c r="C53" s="114">
        <v>5626.715304089999</v>
      </c>
      <c r="D53" s="114">
        <v>5451.5441111</v>
      </c>
      <c r="E53" s="114">
        <v>5145.06313385</v>
      </c>
      <c r="F53" s="139">
        <v>5209.057117959999</v>
      </c>
      <c r="G53" s="139">
        <v>5183.23889084</v>
      </c>
      <c r="H53" s="132">
        <f t="shared" si="0"/>
        <v>-0.004956410831238989</v>
      </c>
      <c r="I53" s="132">
        <f t="shared" si="1"/>
        <v>0.0074198811553618516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21">
      <c r="A57" s="112"/>
      <c r="B57" s="104" t="s">
        <v>1</v>
      </c>
      <c r="C57" s="39" t="s">
        <v>26</v>
      </c>
      <c r="D57" s="39" t="s">
        <v>27</v>
      </c>
      <c r="E57" s="104" t="s">
        <v>2</v>
      </c>
      <c r="F57" s="39" t="s">
        <v>18</v>
      </c>
      <c r="G57" s="39" t="s">
        <v>19</v>
      </c>
      <c r="H57" s="42" t="s">
        <v>28</v>
      </c>
      <c r="I57" s="42" t="s">
        <v>52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91376.16482754</v>
      </c>
      <c r="D58" s="106">
        <v>91758.12526978999</v>
      </c>
      <c r="E58" s="106">
        <v>93498.99718681</v>
      </c>
      <c r="F58" s="106">
        <v>94546.71082994003</v>
      </c>
      <c r="G58" s="106">
        <v>96034.45499234</v>
      </c>
      <c r="H58" s="132">
        <f>G58/F58-1</f>
        <v>0.0157355464758151</v>
      </c>
      <c r="I58" s="132">
        <f>G58/E58-1</f>
        <v>0.02711748662356439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61686.42516526</v>
      </c>
      <c r="D59" s="114">
        <v>62009.79186329</v>
      </c>
      <c r="E59" s="114">
        <v>62965.85700413</v>
      </c>
      <c r="F59" s="114">
        <v>58085.34936943999</v>
      </c>
      <c r="G59" s="114">
        <v>58843.89512691</v>
      </c>
      <c r="H59" s="132">
        <f aca="true" t="shared" si="2" ref="H59:H69">G59/F59-1</f>
        <v>0.013059158044233188</v>
      </c>
      <c r="I59" s="132">
        <f aca="true" t="shared" si="3" ref="I59:I69">G59/E59-1</f>
        <v>-0.0654634443703297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28808.538295090006</v>
      </c>
      <c r="D60" s="114">
        <v>28870.17667101</v>
      </c>
      <c r="E60" s="114">
        <v>29729.21311045</v>
      </c>
      <c r="F60" s="114">
        <v>35640.98377676</v>
      </c>
      <c r="G60" s="114">
        <v>36592.18530253</v>
      </c>
      <c r="H60" s="132">
        <f t="shared" si="2"/>
        <v>0.02668841948156997</v>
      </c>
      <c r="I60" s="132">
        <f t="shared" si="3"/>
        <v>0.2308494397945442</v>
      </c>
      <c r="J60" s="130"/>
    </row>
    <row r="61" spans="1:10" ht="12.75" customHeight="1">
      <c r="A61" s="131" t="s">
        <v>111</v>
      </c>
      <c r="B61" s="114">
        <v>903.47540555</v>
      </c>
      <c r="C61" s="114">
        <v>881.20136719</v>
      </c>
      <c r="D61" s="114">
        <v>878.15673549</v>
      </c>
      <c r="E61" s="114">
        <v>803.92707223</v>
      </c>
      <c r="F61" s="114">
        <v>820.37768374</v>
      </c>
      <c r="G61" s="114">
        <v>598.3745629</v>
      </c>
      <c r="H61" s="132">
        <f t="shared" si="2"/>
        <v>-0.2706108725775125</v>
      </c>
      <c r="I61" s="132">
        <f t="shared" si="3"/>
        <v>-0.2556855172942756</v>
      </c>
      <c r="J61" s="130"/>
    </row>
    <row r="62" spans="1:10" ht="12.75" customHeight="1">
      <c r="A62" s="125" t="s">
        <v>112</v>
      </c>
      <c r="B62" s="106">
        <v>42215.26383393</v>
      </c>
      <c r="C62" s="106">
        <v>48531.63483737001</v>
      </c>
      <c r="D62" s="106">
        <v>49829.648378950005</v>
      </c>
      <c r="E62" s="106">
        <v>51874.99897488</v>
      </c>
      <c r="F62" s="106">
        <v>52931.862489160005</v>
      </c>
      <c r="G62" s="106">
        <v>54954.15443941</v>
      </c>
      <c r="H62" s="132">
        <f t="shared" si="2"/>
        <v>0.03820556948405396</v>
      </c>
      <c r="I62" s="132">
        <f t="shared" si="3"/>
        <v>0.05935721494705093</v>
      </c>
      <c r="J62" s="130"/>
    </row>
    <row r="63" spans="1:10" ht="12.75" customHeight="1">
      <c r="A63" s="131" t="s">
        <v>108</v>
      </c>
      <c r="B63" s="114">
        <v>30202.87464953</v>
      </c>
      <c r="C63" s="114">
        <v>30643.953352779998</v>
      </c>
      <c r="D63" s="114">
        <v>31708.352198260003</v>
      </c>
      <c r="E63" s="114">
        <v>31972.481218379995</v>
      </c>
      <c r="F63" s="114">
        <v>29899.660792950002</v>
      </c>
      <c r="G63" s="114">
        <v>30673.67488269</v>
      </c>
      <c r="H63" s="132">
        <f t="shared" si="2"/>
        <v>0.02588705253547574</v>
      </c>
      <c r="I63" s="132">
        <f t="shared" si="3"/>
        <v>-0.04062263190707105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17859.26160975</v>
      </c>
      <c r="D64" s="114">
        <v>18094.691303350002</v>
      </c>
      <c r="E64" s="114">
        <v>19849.56790216</v>
      </c>
      <c r="F64" s="114">
        <v>22978.84715226</v>
      </c>
      <c r="G64" s="114">
        <v>24230.63339613</v>
      </c>
      <c r="H64" s="132">
        <f t="shared" si="2"/>
        <v>0.05447558946606623</v>
      </c>
      <c r="I64" s="132">
        <f t="shared" si="3"/>
        <v>0.22071339363983133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28.419874840000002</v>
      </c>
      <c r="D65" s="114">
        <v>26.604877339999994</v>
      </c>
      <c r="E65" s="114">
        <v>52.94985433999999</v>
      </c>
      <c r="F65" s="114">
        <v>53.35454394999999</v>
      </c>
      <c r="G65" s="114">
        <v>49.846160590000004</v>
      </c>
      <c r="H65" s="132">
        <f t="shared" si="2"/>
        <v>-0.06575603688577658</v>
      </c>
      <c r="I65" s="132">
        <f t="shared" si="3"/>
        <v>-0.0586157183751751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42844.529990169984</v>
      </c>
      <c r="D66" s="106">
        <v>41928.476890839986</v>
      </c>
      <c r="E66" s="106">
        <v>41623.99821193</v>
      </c>
      <c r="F66" s="106">
        <v>41614.84834078002</v>
      </c>
      <c r="G66" s="106">
        <v>41080.300552930006</v>
      </c>
      <c r="H66" s="132">
        <f t="shared" si="2"/>
        <v>-0.012845121613147659</v>
      </c>
      <c r="I66" s="132">
        <f t="shared" si="3"/>
        <v>-0.01306211998741047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31042.471812480002</v>
      </c>
      <c r="D67" s="114">
        <v>30301.439665029993</v>
      </c>
      <c r="E67" s="114">
        <v>30993.375785750002</v>
      </c>
      <c r="F67" s="114">
        <v>28185.688576489985</v>
      </c>
      <c r="G67" s="114">
        <v>28170.22024422</v>
      </c>
      <c r="H67" s="132">
        <f t="shared" si="2"/>
        <v>-0.0005488009359079227</v>
      </c>
      <c r="I67" s="132">
        <f t="shared" si="3"/>
        <v>-0.09108899788928515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10949.276685340006</v>
      </c>
      <c r="D68" s="114">
        <v>10775.485367659996</v>
      </c>
      <c r="E68" s="114">
        <v>9879.64520829</v>
      </c>
      <c r="F68" s="114">
        <v>12662.136624499995</v>
      </c>
      <c r="G68" s="114">
        <v>12361.5519064</v>
      </c>
      <c r="H68" s="132">
        <f t="shared" si="2"/>
        <v>-0.023738862327420618</v>
      </c>
      <c r="I68" s="132">
        <f t="shared" si="3"/>
        <v>0.25121415251100676</v>
      </c>
      <c r="J68" s="130"/>
    </row>
    <row r="69" spans="1:10" ht="12.75" customHeight="1">
      <c r="A69" s="131" t="s">
        <v>111</v>
      </c>
      <c r="B69" s="114">
        <v>738.84548894</v>
      </c>
      <c r="C69" s="114">
        <v>852.78149235</v>
      </c>
      <c r="D69" s="114">
        <v>851.5518581499999</v>
      </c>
      <c r="E69" s="114">
        <v>750.97721789</v>
      </c>
      <c r="F69" s="114">
        <v>767.02313979</v>
      </c>
      <c r="G69" s="114">
        <v>548.52840231</v>
      </c>
      <c r="H69" s="132">
        <f t="shared" si="2"/>
        <v>-0.28486068561089395</v>
      </c>
      <c r="I69" s="132">
        <f t="shared" si="3"/>
        <v>-0.26958050225386976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2017-05-13T09:04:35Z</cp:lastPrinted>
  <dcterms:created xsi:type="dcterms:W3CDTF">2008-11-05T07:26:31Z</dcterms:created>
  <dcterms:modified xsi:type="dcterms:W3CDTF">2017-05-15T07:08:48Z</dcterms:modified>
  <cp:category/>
  <cp:version/>
  <cp:contentType/>
  <cp:contentStatus/>
</cp:coreProperties>
</file>